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6" windowHeight="11160" tabRatio="76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AM34" i="10"/>
  <c r="U34" i="10"/>
  <c r="C34" i="10"/>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W34" i="10"/>
  <c r="BW35" i="10" s="1"/>
  <c r="BW36" i="10" s="1"/>
  <c r="BW37" i="10" s="1"/>
  <c r="BW38" i="10" s="1"/>
  <c r="BW39" i="10" s="1"/>
  <c r="BW40" i="10" s="1"/>
  <c r="BW41" i="10" s="1"/>
  <c r="CO34" i="10" l="1"/>
</calcChain>
</file>

<file path=xl/sharedStrings.xml><?xml version="1.0" encoding="utf-8"?>
<sst xmlns="http://schemas.openxmlformats.org/spreadsheetml/2006/main" count="1106" uniqueCount="598">
  <si>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</si>
  <si>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</si>
  <si>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</si>
  <si>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</si>
  <si>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</si>
  <si>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</si>
  <si>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</si>
  <si>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</si>
  <si>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</si>
  <si>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</si>
  <si>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</si>
  <si>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</si>
  <si>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</si>
  <si>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</si>
  <si>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</si>
  <si>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</si>
  <si>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</si>
  <si>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</si>
  <si>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</si>
  <si>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</si>
  <si>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</si>
  <si>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</si>
  <si>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</si>
  <si>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</si>
  <si>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</si>
  <si>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</si>
  <si>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</si>
  <si>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</si>
  <si>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</si>
  <si>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</si>
  <si>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</si>
  <si>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</si>
  <si>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</si>
  <si>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</si>
  <si>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</si>
  <si>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</si>
  <si>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</si>
  <si>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</si>
  <si>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</si>
  <si>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</si>
  <si>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</si>
  <si>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</si>
  <si>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</si>
  <si>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</si>
  <si>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</si>
  <si>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</si>
  <si>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</si>
  <si>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</si>
  <si>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</si>
  <si>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</si>
  <si>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</si>
  <si>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</si>
  <si>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</si>
  <si>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</si>
  <si>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</si>
  <si>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</si>
  <si>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</si>
  <si>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</si>
  <si>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</si>
  <si>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</si>
  <si>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</si>
  <si>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</si>
  <si>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</si>
  <si>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</si>
  <si>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</si>
  <si>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</si>
  <si>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</si>
  <si>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</si>
  <si>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</si>
  <si>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</si>
  <si>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</si>
  <si>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</si>
  <si>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</si>
  <si>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</si>
  <si>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</si>
  <si>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</si>
  <si>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</si>
  <si>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</si>
  <si>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</si>
  <si>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</si>
  <si>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</si>
  <si>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</si>
  <si>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</si>
  <si>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</si>
  <si>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</si>
  <si>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</si>
  <si>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</si>
  <si>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</si>
  <si>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</si>
  <si>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</si>
  <si>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</si>
  <si>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</si>
  <si>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山辺町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</si>
  <si>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</si>
  <si>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</si>
  <si>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</si>
  <si>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</si>
  <si>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</si>
  <si>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</si>
  <si>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</si>
  <si>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</si>
  <si>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</si>
  <si>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</si>
  <si>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</si>
  <si>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</si>
  <si>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</si>
  <si>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</si>
  <si>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</si>
  <si>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</si>
  <si>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</si>
  <si>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</si>
  <si>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</si>
  <si>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</si>
  <si>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</si>
  <si>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</si>
  <si>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</si>
  <si>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</si>
  <si>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</si>
  <si>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</si>
  <si>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</si>
  <si>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</si>
  <si>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</si>
  <si>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</si>
  <si>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</si>
  <si>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</si>
  <si>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</si>
  <si>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</si>
  <si>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</si>
  <si>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</si>
  <si>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</si>
  <si>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</si>
  <si>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</si>
  <si>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</si>
  <si>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</si>
  <si>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</si>
  <si>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</si>
  <si>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</si>
  <si>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</si>
  <si>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</si>
  <si>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</si>
  <si>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</si>
  <si>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</si>
  <si>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</si>
  <si>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</si>
  <si>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</si>
  <si>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</si>
  <si>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0"/>
  </si>
  <si>
    <t>うち日本人(％)</t>
    <phoneticPr fontId="5"/>
  </si>
  <si>
    <t>-0.9</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</si>
  <si>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</si>
  <si>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</si>
  <si>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</si>
  <si>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</si>
  <si>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</si>
  <si>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</si>
  <si>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</si>
  <si>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</si>
  <si>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</si>
  <si>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</si>
  <si>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</si>
  <si>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</si>
  <si>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</si>
  <si>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</si>
  <si>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</si>
  <si>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</si>
  <si>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</si>
  <si>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</si>
  <si>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</si>
  <si>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</si>
  <si>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</si>
  <si>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</si>
  <si>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</si>
  <si>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</si>
  <si>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</si>
  <si>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</si>
  <si>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</si>
  <si>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</si>
  <si>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</si>
  <si>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</si>
  <si>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</si>
  <si>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</si>
  <si>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</si>
  <si>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</si>
  <si>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</si>
  <si>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</si>
  <si>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</si>
  <si>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</si>
  <si>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</si>
  <si>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</si>
  <si>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</si>
  <si>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</si>
  <si>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</si>
  <si>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</si>
  <si>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</si>
  <si>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</si>
  <si>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</si>
  <si>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</si>
  <si>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</si>
  <si>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</si>
  <si>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</si>
  <si>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</si>
  <si>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</si>
  <si>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</si>
  <si>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</si>
  <si>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</si>
  <si>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</si>
  <si>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</si>
  <si>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</si>
  <si>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</si>
  <si>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</si>
  <si>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</si>
  <si>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山形県山辺町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</si>
  <si>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</si>
  <si>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</si>
  <si>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</si>
  <si>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</si>
  <si>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</si>
  <si>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</si>
  <si>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</si>
  <si>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</si>
  <si>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</si>
  <si>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</si>
  <si>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</si>
  <si>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</si>
  <si>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</si>
  <si>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</si>
  <si>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</si>
  <si>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</si>
  <si>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</si>
  <si>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</si>
  <si>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</si>
  <si>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</si>
  <si>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</si>
  <si>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</si>
  <si>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</si>
  <si>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</si>
  <si>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</si>
  <si>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</si>
  <si>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</si>
  <si>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</si>
  <si>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</si>
  <si>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t>
    <phoneticPr fontId="5"/>
  </si>
  <si>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</si>
  <si>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</si>
  <si>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</si>
  <si>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</si>
  <si>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</si>
  <si>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</si>
  <si>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</si>
  <si>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</si>
  <si>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</si>
  <si>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</si>
  <si>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</si>
  <si>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</si>
  <si>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</si>
  <si>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</si>
  <si>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</si>
  <si>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</si>
  <si>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</si>
  <si>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</si>
  <si>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</si>
  <si>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</si>
  <si>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</si>
  <si>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</si>
  <si>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</si>
  <si>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</si>
  <si>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</si>
  <si>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</si>
  <si>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</si>
  <si>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</si>
  <si>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</si>
  <si>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</si>
  <si>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</si>
  <si>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</si>
  <si>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</si>
  <si>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</si>
  <si>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</si>
  <si>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</si>
  <si>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</si>
  <si>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</si>
  <si>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</si>
  <si>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</si>
  <si>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</si>
  <si>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</si>
  <si>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</si>
  <si>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</si>
  <si>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</si>
  <si>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</si>
  <si>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</si>
  <si>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</si>
  <si>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</si>
  <si>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</si>
  <si>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</si>
  <si>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</si>
  <si>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</si>
  <si>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</si>
  <si>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</si>
  <si>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</si>
  <si>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</si>
  <si>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</si>
  <si>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</si>
  <si>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</si>
  <si>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</si>
  <si>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</si>
  <si>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</si>
  <si>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</si>
  <si>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</si>
  <si>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</si>
  <si>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</si>
  <si>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</si>
  <si>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</si>
  <si>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</si>
  <si>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</si>
  <si>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</si>
  <si>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</si>
  <si>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</si>
  <si>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</si>
  <si>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</si>
  <si>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</si>
  <si>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</si>
  <si>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</si>
  <si>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</si>
  <si>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</si>
  <si>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</si>
  <si>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</si>
  <si>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</si>
  <si>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</si>
  <si>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</si>
  <si>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</si>
  <si>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</si>
  <si>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</si>
  <si>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</si>
  <si>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</si>
  <si>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</si>
  <si>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</si>
  <si>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</si>
  <si>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</si>
  <si>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</si>
  <si>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</si>
  <si>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</si>
  <si>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</si>
  <si>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</si>
  <si>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</si>
  <si>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</si>
  <si>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</si>
  <si>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</si>
  <si>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</si>
  <si>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</si>
  <si>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</si>
  <si>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</si>
  <si>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</si>
  <si>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</si>
  <si>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</si>
  <si>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</si>
  <si>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</si>
  <si>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</si>
  <si>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</si>
  <si>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</si>
  <si>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</si>
  <si>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</si>
  <si>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</si>
  <si>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山形県山辺町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</si>
  <si>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</si>
  <si>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</si>
  <si>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</si>
  <si>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</si>
  <si>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</si>
  <si>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</si>
  <si>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</si>
  <si>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</si>
  <si>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</si>
  <si>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</si>
  <si>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</si>
  <si>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</si>
  <si>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</si>
  <si>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</si>
  <si>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</si>
  <si>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</si>
  <si>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</si>
  <si>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</si>
  <si>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</si>
  <si>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</si>
  <si>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</si>
  <si>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</si>
  <si>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</si>
  <si>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</si>
  <si>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</si>
  <si>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</si>
  <si>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</si>
  <si>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</si>
  <si>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</si>
  <si>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</si>
  <si>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</si>
  <si>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</si>
  <si>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</si>
  <si>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</si>
  <si>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山辺町国民健康保険特別会計</t>
    <phoneticPr fontId="5"/>
  </si>
  <si>
    <t>山辺町介護保険特別会計（保険事業）</t>
    <phoneticPr fontId="5"/>
  </si>
  <si>
    <t>山辺町後期高齢者医療特別会計</t>
    <phoneticPr fontId="5"/>
  </si>
  <si>
    <t>山辺町公共下水道事業特別会計</t>
    <phoneticPr fontId="5"/>
  </si>
  <si>
    <t>-</t>
    <phoneticPr fontId="5"/>
  </si>
  <si>
    <t>法非適用企業</t>
    <phoneticPr fontId="5"/>
  </si>
  <si>
    <t>山辺町簡易水道等特別会計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</si>
  <si>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</si>
  <si>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</si>
  <si>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</si>
  <si>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</si>
  <si>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</si>
  <si>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</si>
  <si>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</si>
  <si>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</si>
  <si>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</si>
  <si>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</si>
  <si>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</si>
  <si>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</si>
  <si>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</si>
  <si>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</si>
  <si>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</si>
  <si>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</si>
  <si>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</si>
  <si>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</si>
  <si>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</si>
  <si>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</si>
  <si>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</si>
  <si>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</si>
  <si>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</si>
  <si>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</si>
  <si>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</si>
  <si>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</si>
  <si>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</si>
  <si>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</si>
  <si>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</si>
  <si>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</si>
  <si>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</si>
  <si>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</si>
  <si>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</si>
  <si>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</si>
  <si>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</si>
  <si>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</si>
  <si>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</si>
  <si>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</si>
  <si>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</si>
  <si>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</si>
  <si>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</si>
  <si>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</si>
  <si>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</si>
  <si>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</si>
  <si>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</si>
  <si>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</si>
  <si>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</si>
  <si>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</si>
  <si>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</si>
  <si>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</si>
  <si>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</si>
  <si>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</si>
  <si>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</si>
  <si>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</si>
  <si>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</si>
  <si>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</si>
  <si>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</si>
  <si>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</si>
  <si>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</si>
  <si>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</si>
  <si>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</si>
  <si>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山辺町簡易水道等特別会計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</si>
  <si>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</si>
  <si>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</si>
  <si>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</si>
  <si>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</si>
  <si>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</si>
  <si>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</si>
  <si>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</si>
  <si>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</si>
  <si>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</si>
  <si>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</si>
  <si>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</si>
  <si>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</si>
  <si>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</si>
  <si>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</si>
  <si>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</si>
  <si>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</si>
  <si>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</si>
  <si>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</si>
  <si>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</si>
  <si>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</si>
  <si>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</si>
  <si>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</si>
  <si>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</si>
  <si>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</si>
  <si>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</si>
  <si>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</si>
  <si>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</si>
  <si>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</si>
  <si>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</si>
  <si>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</si>
  <si>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</si>
  <si>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</si>
  <si>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</si>
  <si>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</si>
  <si>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</si>
  <si>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</si>
  <si>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</si>
  <si>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</si>
  <si>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</si>
  <si>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</si>
  <si>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</si>
  <si>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</si>
  <si>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</si>
  <si>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</si>
  <si>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</si>
  <si>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</si>
  <si>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</si>
  <si>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</si>
  <si>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</si>
  <si>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</si>
  <si>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</si>
  <si>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</si>
  <si>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</si>
  <si>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</si>
  <si>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</si>
  <si>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</si>
  <si>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</si>
  <si>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</si>
  <si>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</si>
  <si>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</si>
  <si>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</si>
  <si>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</si>
  <si>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</si>
  <si>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</si>
  <si>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</si>
  <si>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</si>
  <si>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</si>
  <si>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</si>
  <si>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</si>
  <si>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</si>
  <si>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</si>
  <si>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</si>
  <si>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</si>
  <si>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</si>
  <si>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</si>
  <si>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</si>
  <si>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</si>
  <si>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</si>
  <si>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</si>
  <si>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</si>
  <si>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</si>
  <si>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</si>
  <si>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</si>
  <si>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</si>
  <si>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</si>
  <si>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</si>
  <si>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</si>
  <si>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1.82</t>
  </si>
  <si>
    <t>▲ 3.23</t>
  </si>
  <si>
    <t>▲ 1.38</t>
  </si>
  <si>
    <t>▲ 3.06</t>
  </si>
  <si>
    <t>一般会計</t>
  </si>
  <si>
    <t>山辺町国民健康保険特別会計</t>
  </si>
  <si>
    <t>山辺町後期高齢者医療特別会計</t>
  </si>
  <si>
    <t>山辺町介護保険特別会計（保険事業）</t>
  </si>
  <si>
    <t>山辺町簡易水道等特別会計</t>
  </si>
  <si>
    <t>山辺町公共下水道事業特別会計</t>
  </si>
  <si>
    <t>その他会計（赤字）</t>
  </si>
  <si>
    <t>その他会計（黒字）</t>
  </si>
  <si>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</si>
  <si>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</si>
  <si>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</si>
  <si>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山形広域環境事務組合</t>
    <rPh sb="0" eb="2">
      <t>ヤマガタ</t>
    </rPh>
    <rPh sb="2" eb="4">
      <t>コウイキ</t>
    </rPh>
    <rPh sb="4" eb="6">
      <t>カンキョウ</t>
    </rPh>
    <rPh sb="6" eb="8">
      <t>ジム</t>
    </rPh>
    <rPh sb="8" eb="10">
      <t>クミアイ</t>
    </rPh>
    <phoneticPr fontId="5"/>
  </si>
  <si>
    <t>山形県市町村交通災害共済組合</t>
    <rPh sb="0" eb="3">
      <t>ヤマガタケン</t>
    </rPh>
    <rPh sb="3" eb="6">
      <t>シチョウソン</t>
    </rPh>
    <rPh sb="6" eb="8">
      <t>コウツウ</t>
    </rPh>
    <rPh sb="8" eb="10">
      <t>サイガイ</t>
    </rPh>
    <rPh sb="10" eb="12">
      <t>キョウサイ</t>
    </rPh>
    <rPh sb="12" eb="14">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</si>
  <si>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</si>
  <si>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</si>
  <si>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最上川中部水道企業団</t>
    <rPh sb="0" eb="2">
      <t>モガミ</t>
    </rPh>
    <rPh sb="2" eb="3">
      <t>ガワ</t>
    </rPh>
    <rPh sb="3" eb="5">
      <t>チュウブ</t>
    </rPh>
    <rPh sb="5" eb="7">
      <t>スイドウ</t>
    </rPh>
    <rPh sb="7" eb="9">
      <t>キギョウ</t>
    </rPh>
    <rPh sb="9" eb="10">
      <t>ダン</t>
    </rPh>
    <phoneticPr fontId="5"/>
  </si>
  <si>
    <t>山形県東村山郡山辺町土地開発公社</t>
    <phoneticPr fontId="2"/>
  </si>
  <si>
    <t>-</t>
    <phoneticPr fontId="2"/>
  </si>
  <si>
    <t>-</t>
    <phoneticPr fontId="5"/>
  </si>
  <si>
    <t>-</t>
    <phoneticPr fontId="5"/>
  </si>
  <si>
    <t>-</t>
    <phoneticPr fontId="11"/>
  </si>
  <si>
    <t>-</t>
    <phoneticPr fontId="11"/>
  </si>
  <si>
    <t>法適用企業</t>
    <phoneticPr fontId="2"/>
  </si>
  <si>
    <t>ふるさと応援基金</t>
    <phoneticPr fontId="11"/>
  </si>
  <si>
    <t>山辺温泉基金</t>
    <phoneticPr fontId="11"/>
  </si>
  <si>
    <t>地域福祉基金</t>
    <phoneticPr fontId="11"/>
  </si>
  <si>
    <t>スポーツ振興基金</t>
    <phoneticPr fontId="11"/>
  </si>
  <si>
    <t>ふるさとづくり基金</t>
    <phoneticPr fontId="11"/>
  </si>
  <si>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</si>
  <si>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</si>
  <si>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</si>
  <si>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</si>
  <si>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</si>
  <si>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</si>
  <si>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</si>
  <si>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</si>
  <si>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</si>
  <si>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</si>
  <si>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</si>
  <si>
    <t xml:space="preserve"> </t>
    <phoneticPr fontId="5"/>
  </si>
  <si>
    <t>・将来負担比率並びに有形固定資産減価償却率ともに、類似団体と比べて高い水準にある。特に、将来負担比率については大きな開きとなっているが、これは既発債の残高等に対して充当可能基金が他の類似団体と比較して少額であることが要因と考えられる。一方、有形固定資産減価償却率については、大きな開きはないものの上昇傾向にあり、主な要因としては、昭和５０年代に建設された小学校２校、給食センター及び体育施設などが、有形固定資産減価償却率７０％以上になっていることなどが挙げられる。今後、公共施設等総合管理計画並びに各個別施設計画に基づき、老朽化対策に積極的に取り組んでいく。</t>
    <rPh sb="1" eb="3">
      <t>ショウライ</t>
    </rPh>
    <rPh sb="3" eb="5">
      <t>フタン</t>
    </rPh>
    <rPh sb="5" eb="7">
      <t>ヒリツ</t>
    </rPh>
    <rPh sb="7" eb="8">
      <t>ナラ</t>
    </rPh>
    <rPh sb="10" eb="12">
      <t>ユウケイ</t>
    </rPh>
    <rPh sb="12" eb="14">
      <t>コテイ</t>
    </rPh>
    <rPh sb="14" eb="16">
      <t>シサン</t>
    </rPh>
    <rPh sb="16" eb="18">
      <t>ゲンカ</t>
    </rPh>
    <rPh sb="18" eb="20">
      <t>ショウキャク</t>
    </rPh>
    <rPh sb="20" eb="21">
      <t>リツ</t>
    </rPh>
    <rPh sb="41" eb="42">
      <t>トク</t>
    </rPh>
    <rPh sb="44" eb="46">
      <t>ショウライ</t>
    </rPh>
    <rPh sb="46" eb="48">
      <t>フタン</t>
    </rPh>
    <rPh sb="48" eb="50">
      <t>ヒリツ</t>
    </rPh>
    <rPh sb="55" eb="56">
      <t>オオ</t>
    </rPh>
    <rPh sb="58" eb="59">
      <t>ヒラ</t>
    </rPh>
    <rPh sb="71" eb="74">
      <t>キハツサイ</t>
    </rPh>
    <rPh sb="75" eb="77">
      <t>ザンダカ</t>
    </rPh>
    <rPh sb="77" eb="78">
      <t>トウ</t>
    </rPh>
    <rPh sb="79" eb="80">
      <t>タイ</t>
    </rPh>
    <rPh sb="82" eb="84">
      <t>ジュウトウ</t>
    </rPh>
    <rPh sb="84" eb="86">
      <t>カノウ</t>
    </rPh>
    <rPh sb="86" eb="88">
      <t>キキン</t>
    </rPh>
    <rPh sb="89" eb="90">
      <t>タ</t>
    </rPh>
    <rPh sb="91" eb="93">
      <t>ルイジ</t>
    </rPh>
    <rPh sb="93" eb="95">
      <t>ダンタイ</t>
    </rPh>
    <rPh sb="96" eb="98">
      <t>ヒカク</t>
    </rPh>
    <rPh sb="100" eb="102">
      <t>ショウガク</t>
    </rPh>
    <rPh sb="108" eb="110">
      <t>ヨウイン</t>
    </rPh>
    <rPh sb="111" eb="112">
      <t>カンガ</t>
    </rPh>
    <rPh sb="137" eb="138">
      <t>オオ</t>
    </rPh>
    <rPh sb="140" eb="141">
      <t>ヒラ</t>
    </rPh>
    <rPh sb="183" eb="185">
      <t>キュウショク</t>
    </rPh>
    <rPh sb="189" eb="190">
      <t>オヨ</t>
    </rPh>
    <rPh sb="191" eb="193">
      <t>タイイク</t>
    </rPh>
    <rPh sb="193" eb="195">
      <t>シセツ</t>
    </rPh>
    <rPh sb="232" eb="234">
      <t>コンゴ</t>
    </rPh>
    <rPh sb="246" eb="247">
      <t>ナラ</t>
    </rPh>
    <rPh sb="249" eb="250">
      <t>カク</t>
    </rPh>
    <rPh sb="250" eb="252">
      <t>コベツ</t>
    </rPh>
    <rPh sb="252" eb="254">
      <t>シセツ</t>
    </rPh>
    <rPh sb="254" eb="256">
      <t>ケイカク</t>
    </rPh>
    <rPh sb="257" eb="258">
      <t>モト</t>
    </rPh>
    <phoneticPr fontId="5"/>
  </si>
  <si>
    <t>・将来負担比率並びに実質公債費比率ともに、類似団体と比べて高い水準にある。将来負担比率は、山辺中学校改築事業などに伴う借入等により、平成２６年度に大幅な増額となっているが、以後の借入抑制により横ばいで、平成２８年度以降は微減となっている。実質公債費比率も、山辺中学校改築事業実施年度の前後年度での借入抑制や償還年数調整等の効果等により低下傾向にあるため、将来負担比率についても、今後も低下していくものと想定される。しかしながら、有形固定資産減価償却率の上昇などからも、町有施設等の老朽化が顕著となっており、大規模で継続的な施設の更新等も考えられるため、これまで以上に慎重に公債費の適正化に取り組んでいく。</t>
    <rPh sb="10" eb="12">
      <t>ジッシツ</t>
    </rPh>
    <rPh sb="12" eb="15">
      <t>コウサイヒ</t>
    </rPh>
    <rPh sb="15" eb="17">
      <t>ヒリツ</t>
    </rPh>
    <rPh sb="37" eb="39">
      <t>ショウライ</t>
    </rPh>
    <rPh sb="39" eb="41">
      <t>フタン</t>
    </rPh>
    <rPh sb="41" eb="43">
      <t>ヒリツ</t>
    </rPh>
    <rPh sb="96" eb="97">
      <t>ヨコ</t>
    </rPh>
    <rPh sb="119" eb="121">
      <t>ジッシツ</t>
    </rPh>
    <rPh sb="121" eb="124">
      <t>コウサイヒ</t>
    </rPh>
    <rPh sb="124" eb="126">
      <t>ヒリツ</t>
    </rPh>
    <rPh sb="128" eb="130">
      <t>ヤマノベ</t>
    </rPh>
    <rPh sb="130" eb="133">
      <t>チュウガッコウ</t>
    </rPh>
    <rPh sb="133" eb="135">
      <t>カイチク</t>
    </rPh>
    <rPh sb="135" eb="137">
      <t>ジギョウ</t>
    </rPh>
    <rPh sb="137" eb="139">
      <t>ジッシ</t>
    </rPh>
    <rPh sb="139" eb="141">
      <t>ネンド</t>
    </rPh>
    <rPh sb="142" eb="144">
      <t>ゼンゴ</t>
    </rPh>
    <rPh sb="144" eb="146">
      <t>ネンド</t>
    </rPh>
    <rPh sb="148" eb="150">
      <t>カリイレ</t>
    </rPh>
    <rPh sb="150" eb="152">
      <t>ヨクセイ</t>
    </rPh>
    <rPh sb="153" eb="155">
      <t>ショウカン</t>
    </rPh>
    <rPh sb="155" eb="157">
      <t>ネンスウ</t>
    </rPh>
    <rPh sb="157" eb="159">
      <t>チョウセイ</t>
    </rPh>
    <rPh sb="159" eb="160">
      <t>トウ</t>
    </rPh>
    <rPh sb="161" eb="163">
      <t>コウカ</t>
    </rPh>
    <rPh sb="163" eb="164">
      <t>トウ</t>
    </rPh>
    <rPh sb="177" eb="179">
      <t>ショウライ</t>
    </rPh>
    <rPh sb="179" eb="181">
      <t>フタン</t>
    </rPh>
    <rPh sb="181" eb="183">
      <t>ヒリツ</t>
    </rPh>
    <rPh sb="214" eb="216">
      <t>ユウケイ</t>
    </rPh>
    <rPh sb="216" eb="218">
      <t>コテイ</t>
    </rPh>
    <rPh sb="218" eb="220">
      <t>シサン</t>
    </rPh>
    <rPh sb="220" eb="222">
      <t>ゲンカ</t>
    </rPh>
    <rPh sb="222" eb="224">
      <t>ショウキャク</t>
    </rPh>
    <rPh sb="224" eb="225">
      <t>リツ</t>
    </rPh>
    <rPh sb="226" eb="228">
      <t>ジョウショウ</t>
    </rPh>
    <rPh sb="234" eb="236">
      <t>チョウユウ</t>
    </rPh>
    <rPh sb="236" eb="238">
      <t>シセツ</t>
    </rPh>
    <rPh sb="238" eb="239">
      <t>トウ</t>
    </rPh>
    <rPh sb="240" eb="243">
      <t>ロウキュウカ</t>
    </rPh>
    <rPh sb="244" eb="246">
      <t>ケンチョ</t>
    </rPh>
    <rPh sb="253" eb="256">
      <t>ダイキボ</t>
    </rPh>
    <rPh sb="257" eb="260">
      <t>ケイゾクテキ</t>
    </rPh>
    <rPh sb="261" eb="263">
      <t>シセツ</t>
    </rPh>
    <rPh sb="264" eb="266">
      <t>コウシン</t>
    </rPh>
    <rPh sb="266" eb="267">
      <t>トウ</t>
    </rPh>
    <rPh sb="283" eb="285">
      <t>シンチョウ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</si>
</sst>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2"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2" xfId="16" applyFont="1" applyBorder="1">
      <alignment vertical="center"/>
    </xf>
    <xf numFmtId="0" fontId="1" fillId="0" borderId="37" xfId="16" applyFont="1" applyBorder="1">
      <alignment vertical="center"/>
    </xf>
    <xf numFmtId="0" fontId="34"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2" fillId="0" borderId="0" xfId="19" applyNumberFormat="1" applyAlignment="1">
      <alignment horizontal="right" vertical="center"/>
    </xf>
    <xf numFmtId="177" fontId="12" fillId="0" borderId="0" xfId="19" applyNumberFormat="1" applyAlignment="1">
      <alignment horizontal="right" vertical="center"/>
    </xf>
    <xf numFmtId="178" fontId="12" fillId="0" borderId="0" xfId="18" applyNumberFormat="1" applyAlignment="1">
      <alignment horizontal="center" vertical="center"/>
    </xf>
    <xf numFmtId="178" fontId="12" fillId="0" borderId="0" xfId="18" applyNumberFormat="1" applyAlignment="1">
      <alignment vertical="center"/>
    </xf>
    <xf numFmtId="178" fontId="1" fillId="0" borderId="0" xfId="16" applyNumberFormat="1" applyFont="1">
      <alignment vertical="center"/>
    </xf>
    <xf numFmtId="178" fontId="33"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29" fillId="0" borderId="62" xfId="16" applyFont="1" applyBorder="1">
      <alignment vertical="center"/>
    </xf>
    <xf numFmtId="0" fontId="1" fillId="0" borderId="31" xfId="16" applyFont="1" applyBorder="1">
      <alignment vertical="center"/>
    </xf>
    <xf numFmtId="178" fontId="1" fillId="0" borderId="62" xfId="16" applyNumberFormat="1" applyFont="1" applyBorder="1">
      <alignment vertical="center"/>
    </xf>
    <xf numFmtId="178" fontId="1" fillId="0" borderId="40" xfId="16" applyNumberFormat="1" applyFont="1" applyBorder="1">
      <alignment vertical="center"/>
    </xf>
    <xf numFmtId="189" fontId="1" fillId="0" borderId="52" xfId="16" applyNumberFormat="1" applyFont="1" applyBorder="1">
      <alignment vertical="center"/>
    </xf>
    <xf numFmtId="178" fontId="1" fillId="0" borderId="52"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6" xfId="16" applyFont="1" applyBorder="1">
      <alignment vertical="center"/>
    </xf>
    <xf numFmtId="0" fontId="1" fillId="0" borderId="12" xfId="16" applyFont="1" applyBorder="1">
      <alignment vertical="center"/>
    </xf>
    <xf numFmtId="0" fontId="29" fillId="0" borderId="41" xfId="16" applyFont="1" applyBorder="1">
      <alignment vertical="center"/>
    </xf>
    <xf numFmtId="0" fontId="29"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2" fillId="6" borderId="0" xfId="6" applyFill="1" applyAlignment="1">
      <alignment vertical="center"/>
    </xf>
    <xf numFmtId="0" fontId="12" fillId="6" borderId="0" xfId="6" applyFill="1" applyAlignment="1" applyProtection="1">
      <alignment vertical="center"/>
      <protection hidden="1"/>
    </xf>
    <xf numFmtId="0" fontId="0" fillId="6" borderId="0" xfId="6" applyFont="1" applyFill="1" applyAlignme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2" fillId="0" borderId="41" xfId="16" applyFont="1" applyBorder="1" applyAlignment="1" applyProtection="1">
      <alignment horizontal="left" vertical="top" wrapText="1"/>
      <protection locked="0"/>
    </xf>
    <xf numFmtId="0" fontId="12" fillId="0" borderId="12" xfId="16" applyFont="1" applyBorder="1" applyAlignment="1" applyProtection="1">
      <alignment horizontal="left" vertical="top" wrapText="1"/>
      <protection locked="0"/>
    </xf>
    <xf numFmtId="0" fontId="12" fillId="0" borderId="46" xfId="16" applyFont="1" applyBorder="1" applyAlignment="1" applyProtection="1">
      <alignment horizontal="left" vertical="top" wrapText="1"/>
      <protection locked="0"/>
    </xf>
    <xf numFmtId="0" fontId="12" fillId="0" borderId="62" xfId="16" applyFont="1" applyBorder="1" applyAlignment="1" applyProtection="1">
      <alignment horizontal="left" vertical="top" wrapText="1"/>
      <protection locked="0"/>
    </xf>
    <xf numFmtId="0" fontId="12" fillId="0" borderId="0" xfId="16" applyFont="1" applyAlignment="1" applyProtection="1">
      <alignment horizontal="left" vertical="top" wrapText="1"/>
      <protection locked="0"/>
    </xf>
    <xf numFmtId="0" fontId="12" fillId="0" borderId="38" xfId="16" applyFont="1" applyBorder="1" applyAlignment="1" applyProtection="1">
      <alignment horizontal="left" vertical="top" wrapText="1"/>
      <protection locked="0"/>
    </xf>
    <xf numFmtId="0" fontId="12" fillId="0" borderId="37" xfId="16" applyFont="1" applyBorder="1" applyAlignment="1" applyProtection="1">
      <alignment horizontal="left" vertical="top" wrapText="1"/>
      <protection locked="0"/>
    </xf>
    <xf numFmtId="0" fontId="12" fillId="0" borderId="52" xfId="16" applyFont="1" applyBorder="1" applyAlignment="1" applyProtection="1">
      <alignment horizontal="left" vertical="top" wrapText="1"/>
      <protection locked="0"/>
    </xf>
    <xf numFmtId="0" fontId="12"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74444</c:v>
                </c:pt>
                <c:pt idx="1">
                  <c:v>85205</c:v>
                </c:pt>
                <c:pt idx="2">
                  <c:v>106092</c:v>
                </c:pt>
                <c:pt idx="3">
                  <c:v>78903</c:v>
                </c:pt>
                <c:pt idx="4">
                  <c:v>82993</c:v>
                </c:pt>
              </c:numCache>
            </c:numRef>
          </c:val>
          <c:smooth val="0"/>
          <c:extLst xmlns:c16r2="http://schemas.microsoft.com/office/drawing/2015/06/chart">
            <c:ext xmlns:c16="http://schemas.microsoft.com/office/drawing/2014/chart" uri="{C3380CC4-5D6E-409C-BE32-E72D297353CC}">
              <c16:uniqueId val="{00000000-32FF-4A55-81D7-6254F79BB01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81716</c:v>
                </c:pt>
                <c:pt idx="1">
                  <c:v>190197</c:v>
                </c:pt>
                <c:pt idx="2">
                  <c:v>57748</c:v>
                </c:pt>
                <c:pt idx="3">
                  <c:v>40935</c:v>
                </c:pt>
                <c:pt idx="4">
                  <c:v>16610</c:v>
                </c:pt>
              </c:numCache>
            </c:numRef>
          </c:val>
          <c:smooth val="0"/>
          <c:extLst xmlns:c16r2="http://schemas.microsoft.com/office/drawing/2015/06/chart">
            <c:ext xmlns:c16="http://schemas.microsoft.com/office/drawing/2014/chart" uri="{C3380CC4-5D6E-409C-BE32-E72D297353CC}">
              <c16:uniqueId val="{00000001-32FF-4A55-81D7-6254F79BB016}"/>
            </c:ext>
          </c:extLst>
        </c:ser>
        <c:dLbls>
          <c:showLegendKey val="0"/>
          <c:showVal val="0"/>
          <c:showCatName val="0"/>
          <c:showSerName val="0"/>
          <c:showPercent val="0"/>
          <c:showBubbleSize val="0"/>
        </c:dLbls>
        <c:marker val="1"/>
        <c:smooth val="0"/>
        <c:axId val="89379584"/>
        <c:axId val="89381504"/>
      </c:lineChart>
      <c:catAx>
        <c:axId val="893795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9381504"/>
        <c:crosses val="autoZero"/>
        <c:auto val="1"/>
        <c:lblAlgn val="ctr"/>
        <c:lblOffset val="100"/>
        <c:tickLblSkip val="1"/>
        <c:tickMarkSkip val="1"/>
        <c:noMultiLvlLbl val="0"/>
      </c:catAx>
      <c:valAx>
        <c:axId val="89381504"/>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93795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6.06</c:v>
                </c:pt>
                <c:pt idx="1">
                  <c:v>7.61</c:v>
                </c:pt>
                <c:pt idx="2">
                  <c:v>7.12</c:v>
                </c:pt>
                <c:pt idx="3">
                  <c:v>5.08</c:v>
                </c:pt>
                <c:pt idx="4">
                  <c:v>4.53</c:v>
                </c:pt>
              </c:numCache>
            </c:numRef>
          </c:val>
          <c:extLst xmlns:c16r2="http://schemas.microsoft.com/office/drawing/2015/06/chart">
            <c:ext xmlns:c16="http://schemas.microsoft.com/office/drawing/2014/chart" uri="{C3380CC4-5D6E-409C-BE32-E72D297353CC}">
              <c16:uniqueId val="{00000000-3479-4209-B2A1-97E987E7663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15.77</c:v>
                </c:pt>
                <c:pt idx="1">
                  <c:v>11.74</c:v>
                </c:pt>
                <c:pt idx="2">
                  <c:v>12.77</c:v>
                </c:pt>
                <c:pt idx="3">
                  <c:v>13.91</c:v>
                </c:pt>
                <c:pt idx="4">
                  <c:v>11.48</c:v>
                </c:pt>
              </c:numCache>
            </c:numRef>
          </c:val>
          <c:extLst xmlns:c16r2="http://schemas.microsoft.com/office/drawing/2015/06/chart">
            <c:ext xmlns:c16="http://schemas.microsoft.com/office/drawing/2014/chart" uri="{C3380CC4-5D6E-409C-BE32-E72D297353CC}">
              <c16:uniqueId val="{00000001-3479-4209-B2A1-97E987E76635}"/>
            </c:ext>
          </c:extLst>
        </c:ser>
        <c:dLbls>
          <c:showLegendKey val="0"/>
          <c:showVal val="0"/>
          <c:showCatName val="0"/>
          <c:showSerName val="0"/>
          <c:showPercent val="0"/>
          <c:showBubbleSize val="0"/>
        </c:dLbls>
        <c:gapWidth val="250"/>
        <c:overlap val="100"/>
        <c:axId val="122058624"/>
        <c:axId val="1220648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-1.82</c:v>
                </c:pt>
                <c:pt idx="1">
                  <c:v>-3.23</c:v>
                </c:pt>
                <c:pt idx="2">
                  <c:v>1.52</c:v>
                </c:pt>
                <c:pt idx="3">
                  <c:v>-1.38</c:v>
                </c:pt>
                <c:pt idx="4">
                  <c:v>-3.06</c:v>
                </c:pt>
              </c:numCache>
            </c:numRef>
          </c:val>
          <c:smooth val="0"/>
          <c:extLst xmlns:c16r2="http://schemas.microsoft.com/office/drawing/2015/06/chart">
            <c:ext xmlns:c16="http://schemas.microsoft.com/office/drawing/2014/chart" uri="{C3380CC4-5D6E-409C-BE32-E72D297353CC}">
              <c16:uniqueId val="{00000002-3479-4209-B2A1-97E987E76635}"/>
            </c:ext>
          </c:extLst>
        </c:ser>
        <c:dLbls>
          <c:showLegendKey val="0"/>
          <c:showVal val="0"/>
          <c:showCatName val="0"/>
          <c:showSerName val="0"/>
          <c:showPercent val="0"/>
          <c:showBubbleSize val="0"/>
        </c:dLbls>
        <c:marker val="1"/>
        <c:smooth val="0"/>
        <c:axId val="122058624"/>
        <c:axId val="122064896"/>
      </c:lineChart>
      <c:catAx>
        <c:axId val="1220586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2064896"/>
        <c:crosses val="autoZero"/>
        <c:auto val="1"/>
        <c:lblAlgn val="ctr"/>
        <c:lblOffset val="100"/>
        <c:tickLblSkip val="1"/>
        <c:tickMarkSkip val="1"/>
        <c:noMultiLvlLbl val="0"/>
      </c:catAx>
      <c:valAx>
        <c:axId val="1220648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0586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4EEC-4387-88A7-2D72B0DE11A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4EEC-4387-88A7-2D72B0DE11A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4EEC-4387-88A7-2D72B0DE11A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4EEC-4387-88A7-2D72B0DE11AF}"/>
            </c:ext>
          </c:extLst>
        </c:ser>
        <c:ser>
          <c:idx val="4"/>
          <c:order val="4"/>
          <c:tx>
            <c:strRef>
              <c:f>データシート!$A$31</c:f>
              <c:strCache>
                <c:ptCount val="1"/>
                <c:pt idx="0">
                  <c:v>山辺町公共下水道事業特別会計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4EEC-4387-88A7-2D72B0DE11AF}"/>
            </c:ext>
          </c:extLst>
        </c:ser>
        <c:ser>
          <c:idx val="5"/>
          <c:order val="5"/>
          <c:tx>
            <c:strRef>
              <c:f>データシート!$A$32</c:f>
              <c:strCache>
                <c:ptCount val="1"/>
                <c:pt idx="0">
                  <c:v>山辺町簡易水道等特別会計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7.0000000000000007E-2</c:v>
                </c:pt>
                <c:pt idx="2">
                  <c:v>#N/A</c:v>
                </c:pt>
                <c:pt idx="3">
                  <c:v>0.06</c:v>
                </c:pt>
                <c:pt idx="4">
                  <c:v>#N/A</c:v>
                </c:pt>
                <c:pt idx="5">
                  <c:v>0.06</c:v>
                </c:pt>
                <c:pt idx="6">
                  <c:v>#N/A</c:v>
                </c:pt>
                <c:pt idx="7">
                  <c:v>0.04</c:v>
                </c:pt>
                <c:pt idx="8">
                  <c:v>#N/A</c:v>
                </c:pt>
                <c:pt idx="9">
                  <c:v>0.04</c:v>
                </c:pt>
              </c:numCache>
            </c:numRef>
          </c:val>
          <c:extLst xmlns:c16r2="http://schemas.microsoft.com/office/drawing/2015/06/chart">
            <c:ext xmlns:c16="http://schemas.microsoft.com/office/drawing/2014/chart" uri="{C3380CC4-5D6E-409C-BE32-E72D297353CC}">
              <c16:uniqueId val="{00000005-4EEC-4387-88A7-2D72B0DE11AF}"/>
            </c:ext>
          </c:extLst>
        </c:ser>
        <c:ser>
          <c:idx val="6"/>
          <c:order val="6"/>
          <c:tx>
            <c:strRef>
              <c:f>データシート!$A$33</c:f>
              <c:strCache>
                <c:ptCount val="1"/>
                <c:pt idx="0">
                  <c:v>山辺町介護保険特別会計（保険事業）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0.47</c:v>
                </c:pt>
                <c:pt idx="2">
                  <c:v>#N/A</c:v>
                </c:pt>
                <c:pt idx="3">
                  <c:v>0.98</c:v>
                </c:pt>
                <c:pt idx="4">
                  <c:v>#N/A</c:v>
                </c:pt>
                <c:pt idx="5">
                  <c:v>0.51</c:v>
                </c:pt>
                <c:pt idx="6">
                  <c:v>#N/A</c:v>
                </c:pt>
                <c:pt idx="7">
                  <c:v>1.2</c:v>
                </c:pt>
                <c:pt idx="8">
                  <c:v>#N/A</c:v>
                </c:pt>
                <c:pt idx="9">
                  <c:v>0.2</c:v>
                </c:pt>
              </c:numCache>
            </c:numRef>
          </c:val>
          <c:extLst xmlns:c16r2="http://schemas.microsoft.com/office/drawing/2015/06/chart">
            <c:ext xmlns:c16="http://schemas.microsoft.com/office/drawing/2014/chart" uri="{C3380CC4-5D6E-409C-BE32-E72D297353CC}">
              <c16:uniqueId val="{00000006-4EEC-4387-88A7-2D72B0DE11AF}"/>
            </c:ext>
          </c:extLst>
        </c:ser>
        <c:ser>
          <c:idx val="7"/>
          <c:order val="7"/>
          <c:tx>
            <c:strRef>
              <c:f>データシート!$A$34</c:f>
              <c:strCache>
                <c:ptCount val="1"/>
                <c:pt idx="0">
                  <c:v>山辺町後期高齢者医療特別会計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0.03</c:v>
                </c:pt>
                <c:pt idx="2">
                  <c:v>#N/A</c:v>
                </c:pt>
                <c:pt idx="3">
                  <c:v>0.05</c:v>
                </c:pt>
                <c:pt idx="4">
                  <c:v>#N/A</c:v>
                </c:pt>
                <c:pt idx="5">
                  <c:v>0.04</c:v>
                </c:pt>
                <c:pt idx="6">
                  <c:v>#N/A</c:v>
                </c:pt>
                <c:pt idx="7">
                  <c:v>0.39</c:v>
                </c:pt>
                <c:pt idx="8">
                  <c:v>#N/A</c:v>
                </c:pt>
                <c:pt idx="9">
                  <c:v>0.4</c:v>
                </c:pt>
              </c:numCache>
            </c:numRef>
          </c:val>
          <c:extLst xmlns:c16r2="http://schemas.microsoft.com/office/drawing/2015/06/chart">
            <c:ext xmlns:c16="http://schemas.microsoft.com/office/drawing/2014/chart" uri="{C3380CC4-5D6E-409C-BE32-E72D297353CC}">
              <c16:uniqueId val="{00000007-4EEC-4387-88A7-2D72B0DE11AF}"/>
            </c:ext>
          </c:extLst>
        </c:ser>
        <c:ser>
          <c:idx val="8"/>
          <c:order val="8"/>
          <c:tx>
            <c:strRef>
              <c:f>データシート!$A$35</c:f>
              <c:strCache>
                <c:ptCount val="1"/>
                <c:pt idx="0">
                  <c:v>山辺町国民健康保険特別会計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2.5499999999999998</c:v>
                </c:pt>
                <c:pt idx="2">
                  <c:v>#N/A</c:v>
                </c:pt>
                <c:pt idx="3">
                  <c:v>2.4700000000000002</c:v>
                </c:pt>
                <c:pt idx="4">
                  <c:v>#N/A</c:v>
                </c:pt>
                <c:pt idx="5">
                  <c:v>1.49</c:v>
                </c:pt>
                <c:pt idx="6">
                  <c:v>#N/A</c:v>
                </c:pt>
                <c:pt idx="7">
                  <c:v>2.14</c:v>
                </c:pt>
                <c:pt idx="8">
                  <c:v>#N/A</c:v>
                </c:pt>
                <c:pt idx="9">
                  <c:v>1.91</c:v>
                </c:pt>
              </c:numCache>
            </c:numRef>
          </c:val>
          <c:extLst xmlns:c16r2="http://schemas.microsoft.com/office/drawing/2015/06/chart">
            <c:ext xmlns:c16="http://schemas.microsoft.com/office/drawing/2014/chart" uri="{C3380CC4-5D6E-409C-BE32-E72D297353CC}">
              <c16:uniqueId val="{00000008-4EEC-4387-88A7-2D72B0DE11A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6.05</c:v>
                </c:pt>
                <c:pt idx="2">
                  <c:v>#N/A</c:v>
                </c:pt>
                <c:pt idx="3">
                  <c:v>7.6</c:v>
                </c:pt>
                <c:pt idx="4">
                  <c:v>#N/A</c:v>
                </c:pt>
                <c:pt idx="5">
                  <c:v>7.12</c:v>
                </c:pt>
                <c:pt idx="6">
                  <c:v>#N/A</c:v>
                </c:pt>
                <c:pt idx="7">
                  <c:v>5.07</c:v>
                </c:pt>
                <c:pt idx="8">
                  <c:v>#N/A</c:v>
                </c:pt>
                <c:pt idx="9">
                  <c:v>4.53</c:v>
                </c:pt>
              </c:numCache>
            </c:numRef>
          </c:val>
          <c:extLst xmlns:c16r2="http://schemas.microsoft.com/office/drawing/2015/06/chart">
            <c:ext xmlns:c16="http://schemas.microsoft.com/office/drawing/2014/chart" uri="{C3380CC4-5D6E-409C-BE32-E72D297353CC}">
              <c16:uniqueId val="{00000009-4EEC-4387-88A7-2D72B0DE11AF}"/>
            </c:ext>
          </c:extLst>
        </c:ser>
        <c:dLbls>
          <c:showLegendKey val="0"/>
          <c:showVal val="0"/>
          <c:showCatName val="0"/>
          <c:showSerName val="0"/>
          <c:showPercent val="0"/>
          <c:showBubbleSize val="0"/>
        </c:dLbls>
        <c:gapWidth val="150"/>
        <c:overlap val="100"/>
        <c:axId val="122241024"/>
        <c:axId val="122242560"/>
      </c:barChart>
      <c:catAx>
        <c:axId val="122241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242560"/>
        <c:crosses val="autoZero"/>
        <c:auto val="1"/>
        <c:lblAlgn val="ctr"/>
        <c:lblOffset val="100"/>
        <c:tickLblSkip val="1"/>
        <c:tickMarkSkip val="1"/>
        <c:noMultiLvlLbl val="0"/>
      </c:catAx>
      <c:valAx>
        <c:axId val="1222425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2410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457</c:v>
                </c:pt>
                <c:pt idx="5">
                  <c:v>472</c:v>
                </c:pt>
                <c:pt idx="8">
                  <c:v>455</c:v>
                </c:pt>
                <c:pt idx="11">
                  <c:v>449</c:v>
                </c:pt>
                <c:pt idx="14">
                  <c:v>468</c:v>
                </c:pt>
              </c:numCache>
            </c:numRef>
          </c:val>
          <c:extLst xmlns:c16r2="http://schemas.microsoft.com/office/drawing/2015/06/chart">
            <c:ext xmlns:c16="http://schemas.microsoft.com/office/drawing/2014/chart" uri="{C3380CC4-5D6E-409C-BE32-E72D297353CC}">
              <c16:uniqueId val="{00000000-6C3A-4362-B31B-CE9F398CCF4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6C3A-4362-B31B-CE9F398CCF4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17</c:v>
                </c:pt>
                <c:pt idx="3">
                  <c:v>16</c:v>
                </c:pt>
                <c:pt idx="6">
                  <c:v>16</c:v>
                </c:pt>
                <c:pt idx="9">
                  <c:v>16</c:v>
                </c:pt>
                <c:pt idx="12">
                  <c:v>0</c:v>
                </c:pt>
              </c:numCache>
            </c:numRef>
          </c:val>
          <c:extLst xmlns:c16r2="http://schemas.microsoft.com/office/drawing/2015/06/chart">
            <c:ext xmlns:c16="http://schemas.microsoft.com/office/drawing/2014/chart" uri="{C3380CC4-5D6E-409C-BE32-E72D297353CC}">
              <c16:uniqueId val="{00000002-6C3A-4362-B31B-CE9F398CCF4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6C3A-4362-B31B-CE9F398CCF4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124</c:v>
                </c:pt>
                <c:pt idx="3">
                  <c:v>123</c:v>
                </c:pt>
                <c:pt idx="6">
                  <c:v>130</c:v>
                </c:pt>
                <c:pt idx="9">
                  <c:v>146</c:v>
                </c:pt>
                <c:pt idx="12">
                  <c:v>143</c:v>
                </c:pt>
              </c:numCache>
            </c:numRef>
          </c:val>
          <c:extLst xmlns:c16r2="http://schemas.microsoft.com/office/drawing/2015/06/chart">
            <c:ext xmlns:c16="http://schemas.microsoft.com/office/drawing/2014/chart" uri="{C3380CC4-5D6E-409C-BE32-E72D297353CC}">
              <c16:uniqueId val="{00000004-6C3A-4362-B31B-CE9F398CCF4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6C3A-4362-B31B-CE9F398CCF4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6C3A-4362-B31B-CE9F398CCF4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664</c:v>
                </c:pt>
                <c:pt idx="3">
                  <c:v>649</c:v>
                </c:pt>
                <c:pt idx="6">
                  <c:v>617</c:v>
                </c:pt>
                <c:pt idx="9">
                  <c:v>588</c:v>
                </c:pt>
                <c:pt idx="12">
                  <c:v>644</c:v>
                </c:pt>
              </c:numCache>
            </c:numRef>
          </c:val>
          <c:extLst xmlns:c16r2="http://schemas.microsoft.com/office/drawing/2015/06/chart">
            <c:ext xmlns:c16="http://schemas.microsoft.com/office/drawing/2014/chart" uri="{C3380CC4-5D6E-409C-BE32-E72D297353CC}">
              <c16:uniqueId val="{00000007-6C3A-4362-B31B-CE9F398CCF44}"/>
            </c:ext>
          </c:extLst>
        </c:ser>
        <c:dLbls>
          <c:showLegendKey val="0"/>
          <c:showVal val="0"/>
          <c:showCatName val="0"/>
          <c:showSerName val="0"/>
          <c:showPercent val="0"/>
          <c:showBubbleSize val="0"/>
        </c:dLbls>
        <c:gapWidth val="100"/>
        <c:overlap val="100"/>
        <c:axId val="122562816"/>
        <c:axId val="12256908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349</c:v>
                </c:pt>
                <c:pt idx="2">
                  <c:v>#N/A</c:v>
                </c:pt>
                <c:pt idx="3">
                  <c:v>#N/A</c:v>
                </c:pt>
                <c:pt idx="4">
                  <c:v>317</c:v>
                </c:pt>
                <c:pt idx="5">
                  <c:v>#N/A</c:v>
                </c:pt>
                <c:pt idx="6">
                  <c:v>#N/A</c:v>
                </c:pt>
                <c:pt idx="7">
                  <c:v>309</c:v>
                </c:pt>
                <c:pt idx="8">
                  <c:v>#N/A</c:v>
                </c:pt>
                <c:pt idx="9">
                  <c:v>#N/A</c:v>
                </c:pt>
                <c:pt idx="10">
                  <c:v>302</c:v>
                </c:pt>
                <c:pt idx="11">
                  <c:v>#N/A</c:v>
                </c:pt>
                <c:pt idx="12">
                  <c:v>#N/A</c:v>
                </c:pt>
                <c:pt idx="13">
                  <c:v>320</c:v>
                </c:pt>
                <c:pt idx="14">
                  <c:v>#N/A</c:v>
                </c:pt>
              </c:numCache>
            </c:numRef>
          </c:val>
          <c:smooth val="0"/>
          <c:extLst xmlns:c16r2="http://schemas.microsoft.com/office/drawing/2015/06/chart">
            <c:ext xmlns:c16="http://schemas.microsoft.com/office/drawing/2014/chart" uri="{C3380CC4-5D6E-409C-BE32-E72D297353CC}">
              <c16:uniqueId val="{00000008-6C3A-4362-B31B-CE9F398CCF44}"/>
            </c:ext>
          </c:extLst>
        </c:ser>
        <c:dLbls>
          <c:showLegendKey val="0"/>
          <c:showVal val="0"/>
          <c:showCatName val="0"/>
          <c:showSerName val="0"/>
          <c:showPercent val="0"/>
          <c:showBubbleSize val="0"/>
        </c:dLbls>
        <c:marker val="1"/>
        <c:smooth val="0"/>
        <c:axId val="122562816"/>
        <c:axId val="122569088"/>
      </c:lineChart>
      <c:catAx>
        <c:axId val="122562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569088"/>
        <c:crosses val="autoZero"/>
        <c:auto val="1"/>
        <c:lblAlgn val="ctr"/>
        <c:lblOffset val="100"/>
        <c:tickLblSkip val="1"/>
        <c:tickMarkSkip val="1"/>
        <c:noMultiLvlLbl val="0"/>
      </c:catAx>
      <c:valAx>
        <c:axId val="1225690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5628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5819</c:v>
                </c:pt>
                <c:pt idx="5">
                  <c:v>6135</c:v>
                </c:pt>
                <c:pt idx="8">
                  <c:v>6069</c:v>
                </c:pt>
                <c:pt idx="11">
                  <c:v>5963</c:v>
                </c:pt>
                <c:pt idx="14">
                  <c:v>5779</c:v>
                </c:pt>
              </c:numCache>
            </c:numRef>
          </c:val>
          <c:extLst xmlns:c16r2="http://schemas.microsoft.com/office/drawing/2015/06/chart">
            <c:ext xmlns:c16="http://schemas.microsoft.com/office/drawing/2014/chart" uri="{C3380CC4-5D6E-409C-BE32-E72D297353CC}">
              <c16:uniqueId val="{00000000-4606-46D4-8EB5-9B0D5FF5035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4</c:v>
                </c:pt>
                <c:pt idx="5">
                  <c:v>0</c:v>
                </c:pt>
                <c:pt idx="8">
                  <c:v>0</c:v>
                </c:pt>
                <c:pt idx="11">
                  <c:v>0</c:v>
                </c:pt>
                <c:pt idx="14">
                  <c:v>0</c:v>
                </c:pt>
              </c:numCache>
            </c:numRef>
          </c:val>
          <c:extLst xmlns:c16r2="http://schemas.microsoft.com/office/drawing/2015/06/chart">
            <c:ext xmlns:c16="http://schemas.microsoft.com/office/drawing/2014/chart" uri="{C3380CC4-5D6E-409C-BE32-E72D297353CC}">
              <c16:uniqueId val="{00000001-4606-46D4-8EB5-9B0D5FF5035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2138</c:v>
                </c:pt>
                <c:pt idx="5">
                  <c:v>1655</c:v>
                </c:pt>
                <c:pt idx="8">
                  <c:v>1746</c:v>
                </c:pt>
                <c:pt idx="11">
                  <c:v>1798</c:v>
                </c:pt>
                <c:pt idx="14">
                  <c:v>1793</c:v>
                </c:pt>
              </c:numCache>
            </c:numRef>
          </c:val>
          <c:extLst xmlns:c16r2="http://schemas.microsoft.com/office/drawing/2015/06/chart">
            <c:ext xmlns:c16="http://schemas.microsoft.com/office/drawing/2014/chart" uri="{C3380CC4-5D6E-409C-BE32-E72D297353CC}">
              <c16:uniqueId val="{00000002-4606-46D4-8EB5-9B0D5FF5035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4606-46D4-8EB5-9B0D5FF5035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4606-46D4-8EB5-9B0D5FF5035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606-46D4-8EB5-9B0D5FF5035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962</c:v>
                </c:pt>
                <c:pt idx="3">
                  <c:v>908</c:v>
                </c:pt>
                <c:pt idx="6">
                  <c:v>904</c:v>
                </c:pt>
                <c:pt idx="9">
                  <c:v>843</c:v>
                </c:pt>
                <c:pt idx="12">
                  <c:v>839</c:v>
                </c:pt>
              </c:numCache>
            </c:numRef>
          </c:val>
          <c:extLst xmlns:c16r2="http://schemas.microsoft.com/office/drawing/2015/06/chart">
            <c:ext xmlns:c16="http://schemas.microsoft.com/office/drawing/2014/chart" uri="{C3380CC4-5D6E-409C-BE32-E72D297353CC}">
              <c16:uniqueId val="{00000006-4606-46D4-8EB5-9B0D5FF5035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2</c:v>
                </c:pt>
                <c:pt idx="3">
                  <c:v>12</c:v>
                </c:pt>
                <c:pt idx="6">
                  <c:v>44</c:v>
                </c:pt>
                <c:pt idx="9">
                  <c:v>240</c:v>
                </c:pt>
                <c:pt idx="12">
                  <c:v>467</c:v>
                </c:pt>
              </c:numCache>
            </c:numRef>
          </c:val>
          <c:extLst xmlns:c16r2="http://schemas.microsoft.com/office/drawing/2015/06/chart">
            <c:ext xmlns:c16="http://schemas.microsoft.com/office/drawing/2014/chart" uri="{C3380CC4-5D6E-409C-BE32-E72D297353CC}">
              <c16:uniqueId val="{00000007-4606-46D4-8EB5-9B0D5FF5035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2580</c:v>
                </c:pt>
                <c:pt idx="3">
                  <c:v>2400</c:v>
                </c:pt>
                <c:pt idx="6">
                  <c:v>2302</c:v>
                </c:pt>
                <c:pt idx="9">
                  <c:v>2290</c:v>
                </c:pt>
                <c:pt idx="12">
                  <c:v>2181</c:v>
                </c:pt>
              </c:numCache>
            </c:numRef>
          </c:val>
          <c:extLst xmlns:c16r2="http://schemas.microsoft.com/office/drawing/2015/06/chart">
            <c:ext xmlns:c16="http://schemas.microsoft.com/office/drawing/2014/chart" uri="{C3380CC4-5D6E-409C-BE32-E72D297353CC}">
              <c16:uniqueId val="{00000008-4606-46D4-8EB5-9B0D5FF5035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65</c:v>
                </c:pt>
                <c:pt idx="3">
                  <c:v>48</c:v>
                </c:pt>
                <c:pt idx="6">
                  <c:v>32</c:v>
                </c:pt>
                <c:pt idx="9">
                  <c:v>16</c:v>
                </c:pt>
                <c:pt idx="12">
                  <c:v>0</c:v>
                </c:pt>
              </c:numCache>
            </c:numRef>
          </c:val>
          <c:extLst xmlns:c16r2="http://schemas.microsoft.com/office/drawing/2015/06/chart">
            <c:ext xmlns:c16="http://schemas.microsoft.com/office/drawing/2014/chart" uri="{C3380CC4-5D6E-409C-BE32-E72D297353CC}">
              <c16:uniqueId val="{00000009-4606-46D4-8EB5-9B0D5FF5035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5881</c:v>
                </c:pt>
                <c:pt idx="3">
                  <c:v>6883</c:v>
                </c:pt>
                <c:pt idx="6">
                  <c:v>6941</c:v>
                </c:pt>
                <c:pt idx="9">
                  <c:v>6915</c:v>
                </c:pt>
                <c:pt idx="12">
                  <c:v>6574</c:v>
                </c:pt>
              </c:numCache>
            </c:numRef>
          </c:val>
          <c:extLst xmlns:c16r2="http://schemas.microsoft.com/office/drawing/2015/06/chart">
            <c:ext xmlns:c16="http://schemas.microsoft.com/office/drawing/2014/chart" uri="{C3380CC4-5D6E-409C-BE32-E72D297353CC}">
              <c16:uniqueId val="{0000000A-4606-46D4-8EB5-9B0D5FF5035A}"/>
            </c:ext>
          </c:extLst>
        </c:ser>
        <c:dLbls>
          <c:showLegendKey val="0"/>
          <c:showVal val="0"/>
          <c:showCatName val="0"/>
          <c:showSerName val="0"/>
          <c:showPercent val="0"/>
          <c:showBubbleSize val="0"/>
        </c:dLbls>
        <c:gapWidth val="100"/>
        <c:overlap val="100"/>
        <c:axId val="122668544"/>
        <c:axId val="12267046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1527</c:v>
                </c:pt>
                <c:pt idx="2">
                  <c:v>#N/A</c:v>
                </c:pt>
                <c:pt idx="3">
                  <c:v>#N/A</c:v>
                </c:pt>
                <c:pt idx="4">
                  <c:v>2463</c:v>
                </c:pt>
                <c:pt idx="5">
                  <c:v>#N/A</c:v>
                </c:pt>
                <c:pt idx="6">
                  <c:v>#N/A</c:v>
                </c:pt>
                <c:pt idx="7">
                  <c:v>2408</c:v>
                </c:pt>
                <c:pt idx="8">
                  <c:v>#N/A</c:v>
                </c:pt>
                <c:pt idx="9">
                  <c:v>#N/A</c:v>
                </c:pt>
                <c:pt idx="10">
                  <c:v>2542</c:v>
                </c:pt>
                <c:pt idx="11">
                  <c:v>#N/A</c:v>
                </c:pt>
                <c:pt idx="12">
                  <c:v>#N/A</c:v>
                </c:pt>
                <c:pt idx="13">
                  <c:v>2489</c:v>
                </c:pt>
                <c:pt idx="14">
                  <c:v>#N/A</c:v>
                </c:pt>
              </c:numCache>
            </c:numRef>
          </c:val>
          <c:smooth val="0"/>
          <c:extLst xmlns:c16r2="http://schemas.microsoft.com/office/drawing/2015/06/chart">
            <c:ext xmlns:c16="http://schemas.microsoft.com/office/drawing/2014/chart" uri="{C3380CC4-5D6E-409C-BE32-E72D297353CC}">
              <c16:uniqueId val="{0000000B-4606-46D4-8EB5-9B0D5FF5035A}"/>
            </c:ext>
          </c:extLst>
        </c:ser>
        <c:dLbls>
          <c:showLegendKey val="0"/>
          <c:showVal val="0"/>
          <c:showCatName val="0"/>
          <c:showSerName val="0"/>
          <c:showPercent val="0"/>
          <c:showBubbleSize val="0"/>
        </c:dLbls>
        <c:marker val="1"/>
        <c:smooth val="0"/>
        <c:axId val="122668544"/>
        <c:axId val="122670464"/>
      </c:lineChart>
      <c:catAx>
        <c:axId val="122668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670464"/>
        <c:crosses val="autoZero"/>
        <c:auto val="1"/>
        <c:lblAlgn val="ctr"/>
        <c:lblOffset val="100"/>
        <c:tickLblSkip val="1"/>
        <c:tickMarkSkip val="1"/>
        <c:noMultiLvlLbl val="0"/>
      </c:catAx>
      <c:valAx>
        <c:axId val="1226704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6685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473</c:v>
                </c:pt>
                <c:pt idx="1">
                  <c:v>503</c:v>
                </c:pt>
                <c:pt idx="2">
                  <c:v>413</c:v>
                </c:pt>
              </c:numCache>
            </c:numRef>
          </c:val>
          <c:extLst xmlns:c16r2="http://schemas.microsoft.com/office/drawing/2015/06/chart">
            <c:ext xmlns:c16="http://schemas.microsoft.com/office/drawing/2014/chart" uri="{C3380CC4-5D6E-409C-BE32-E72D297353CC}">
              <c16:uniqueId val="{00000000-AD6D-495F-8156-4252637F35B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149</c:v>
                </c:pt>
                <c:pt idx="1">
                  <c:v>149</c:v>
                </c:pt>
                <c:pt idx="2">
                  <c:v>149</c:v>
                </c:pt>
              </c:numCache>
            </c:numRef>
          </c:val>
          <c:extLst xmlns:c16r2="http://schemas.microsoft.com/office/drawing/2015/06/chart">
            <c:ext xmlns:c16="http://schemas.microsoft.com/office/drawing/2014/chart" uri="{C3380CC4-5D6E-409C-BE32-E72D297353CC}">
              <c16:uniqueId val="{00000001-AD6D-495F-8156-4252637F35B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726</c:v>
                </c:pt>
                <c:pt idx="1">
                  <c:v>748</c:v>
                </c:pt>
                <c:pt idx="2">
                  <c:v>785</c:v>
                </c:pt>
              </c:numCache>
            </c:numRef>
          </c:val>
          <c:extLst xmlns:c16r2="http://schemas.microsoft.com/office/drawing/2015/06/chart">
            <c:ext xmlns:c16="http://schemas.microsoft.com/office/drawing/2014/chart" uri="{C3380CC4-5D6E-409C-BE32-E72D297353CC}">
              <c16:uniqueId val="{00000002-AD6D-495F-8156-4252637F35BE}"/>
            </c:ext>
          </c:extLst>
        </c:ser>
        <c:dLbls>
          <c:showLegendKey val="0"/>
          <c:showVal val="0"/>
          <c:showCatName val="0"/>
          <c:showSerName val="0"/>
          <c:showPercent val="0"/>
          <c:showBubbleSize val="0"/>
        </c:dLbls>
        <c:gapWidth val="120"/>
        <c:overlap val="100"/>
        <c:axId val="122833536"/>
        <c:axId val="122847616"/>
      </c:barChart>
      <c:catAx>
        <c:axId val="122833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2847616"/>
        <c:crosses val="autoZero"/>
        <c:auto val="1"/>
        <c:lblAlgn val="ctr"/>
        <c:lblOffset val="100"/>
        <c:tickLblSkip val="1"/>
        <c:tickMarkSkip val="1"/>
        <c:noMultiLvlLbl val="0"/>
      </c:catAx>
      <c:valAx>
        <c:axId val="12284761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2833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{0CA52A76-ADF6-4B39-9E9D-EBEC56B0340E}</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0BAC-47F0-B46D-F2A38C789991}"/>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{BD5F861F-8C98-4176-83B0-07A7630EC22A}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BAC-47F0-B46D-F2A38C789991}"/>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{76339E7A-8452-4B6A-B580-7FEF0C51838A}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BAC-47F0-B46D-F2A38C789991}"/>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{8429D5E1-330A-4694-850F-66DD80B643AF}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BAC-47F0-B46D-F2A38C789991}"/>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{70B2A553-199A-4D1C-A8E5-43D8F64915A1}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BAC-47F0-B46D-F2A38C789991}"/>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{A0D100EA-E820-49D7-A5F2-54242A40F211}</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0BAC-47F0-B46D-F2A38C789991}"/>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{731DCCA2-11E0-47DC-A739-6E697FD45E12}</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0BAC-47F0-B46D-F2A38C789991}"/>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{4A117D63-23FD-4B6B-AA73-8A16D09F4CA5}</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0BAC-47F0-B46D-F2A38C789991}"/>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{03451C88-7015-4869-ADD7-C5CD1DC754A5}</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0BAC-47F0-B46D-F2A38C78999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58.8</c:v>
                </c:pt>
                <c:pt idx="32">
                  <c:v>60.2</c:v>
                </c:pt>
              </c:numCache>
            </c:numRef>
          </c:xVal>
          <c:yVal>
            <c:numRef>
              <c:f>公会計指標分析・財政指標組合せ分析表!$BP$51:$DC$51</c:f>
              <c:numCache>
                <c:formatCode>#,##0.0;"▲ "#,##0.0</c:formatCode>
                <c:ptCount val="40"/>
                <c:pt idx="24">
                  <c:v>80.099999999999994</c:v>
                </c:pt>
                <c:pt idx="32">
                  <c:v>79.400000000000006</c:v>
                </c:pt>
              </c:numCache>
            </c:numRef>
          </c:yVal>
          <c:smooth val="0"/>
          <c:extLst xmlns:c16r2="http://schemas.microsoft.com/office/drawing/2015/06/chart">
            <c:ext xmlns:c16="http://schemas.microsoft.com/office/drawing/2014/chart" uri="{C3380CC4-5D6E-409C-BE32-E72D297353CC}">
              <c16:uniqueId val="{00000009-0BAC-47F0-B46D-F2A38C78999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{CBB350AA-F2A1-4DAF-9BB7-4F768F7761AF}</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0BAC-47F0-B46D-F2A38C789991}"/>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{94CC94C9-97A7-47CB-A5E7-AEBF45BB3CB1}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BAC-47F0-B46D-F2A38C789991}"/>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{E4E51DBC-5B2C-448C-AE74-2FE3830D1BC5}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BAC-47F0-B46D-F2A38C789991}"/>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{B60B9C93-01D8-4499-A8CE-DEEB44E02A8D}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BAC-47F0-B46D-F2A38C789991}"/>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{9FE5CA46-20B5-44D8-A18C-EC6A31A45B4C}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BAC-47F0-B46D-F2A38C789991}"/>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{7E8E711F-2166-4FFB-994A-C098C2E7FFDE}</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0BAC-47F0-B46D-F2A38C789991}"/>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{52868EED-9331-472B-A823-FBA842D04363}</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0BAC-47F0-B46D-F2A38C789991}"/>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{9E17DA31-43F6-48B4-B756-0D2E503AB323}</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0BAC-47F0-B46D-F2A38C789991}"/>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{EC96D038-45A7-4B04-A874-9F5722E2C804}</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0BAC-47F0-B46D-F2A38C78999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57.6</c:v>
                </c:pt>
                <c:pt idx="32">
                  <c:v>59.3</c:v>
                </c:pt>
              </c:numCache>
            </c:numRef>
          </c:xVal>
          <c:yVal>
            <c:numRef>
              <c:f>公会計指標分析・財政指標組合せ分析表!$BP$55:$DC$55</c:f>
              <c:numCache>
                <c:formatCode>#,##0.0;"▲ "#,##0.0</c:formatCode>
                <c:ptCount val="40"/>
                <c:pt idx="24">
                  <c:v>38.5</c:v>
                </c:pt>
                <c:pt idx="32">
                  <c:v>32.799999999999997</c:v>
                </c:pt>
              </c:numCache>
            </c:numRef>
          </c:yVal>
          <c:smooth val="0"/>
          <c:extLst xmlns:c16r2="http://schemas.microsoft.com/office/drawing/2015/06/chart">
            <c:ext xmlns:c16="http://schemas.microsoft.com/office/drawing/2014/chart" uri="{C3380CC4-5D6E-409C-BE32-E72D297353CC}">
              <c16:uniqueId val="{00000013-0BAC-47F0-B46D-F2A38C789991}"/>
            </c:ext>
          </c:extLst>
        </c:ser>
        <c:dLbls>
          <c:showLegendKey val="0"/>
          <c:showVal val="1"/>
          <c:showCatName val="0"/>
          <c:showSerName val="0"/>
          <c:showPercent val="0"/>
          <c:showBubbleSize val="0"/>
        </c:dLbls>
        <c:axId val="123062144"/>
        <c:axId val="123138048"/>
      </c:scatterChart>
      <c:valAx>
        <c:axId val="123062144"/>
        <c:scaling>
          <c:orientation val="minMax"/>
          <c:max val="60.5"/>
          <c:min val="57.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138048"/>
        <c:crosses val="autoZero"/>
        <c:crossBetween val="midCat"/>
      </c:valAx>
      <c:valAx>
        <c:axId val="123138048"/>
        <c:scaling>
          <c:orientation val="minMax"/>
          <c:max val="88"/>
          <c:min val="2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06214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{37942A12-2775-4EF0-9D6C-A7D6C3B43F19}</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7449-49DE-9DE1-2EA4F02341BF}"/>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{B63102E7-9012-4A0F-89EE-2DCA0F8F7557}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49-49DE-9DE1-2EA4F02341BF}"/>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{2E73D1AE-B5E0-491B-9281-D0422DEDE0E0}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49-49DE-9DE1-2EA4F02341BF}"/>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{C0FB24AD-2E2C-4753-900C-C85E9BC2F80F}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49-49DE-9DE1-2EA4F02341BF}"/>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{5041FC64-79B8-437D-82B5-E524AF575BA1}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49-49DE-9DE1-2EA4F02341BF}"/>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{A9814180-5F86-4B4E-833F-7AF74C54FA66}</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7449-49DE-9DE1-2EA4F02341BF}"/>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{9F943BC7-108C-43F7-BF80-0FBC462D82A6}</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7449-49DE-9DE1-2EA4F02341BF}"/>
                </c:ext>
              </c:extLst>
            </c:dLbl>
            <c:dLbl>
              <c:idx val="24"/>
              <c:layout>
                <c:manualLayout>
                  <c:x val="-3.1077049389352962E-2"/>
                  <c:y val="-6.241664708779395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{CFF47CBC-39A9-49F3-BC24-9A95A421B254}</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7449-49DE-9DE1-2EA4F02341BF}"/>
                </c:ext>
              </c:extLst>
            </c:dLbl>
            <c:dLbl>
              <c:idx val="32"/>
              <c:layout>
                <c:manualLayout>
                  <c:x val="-3.2318933848868303E-2"/>
                  <c:y val="-6.2416647087793951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{A1DE7BFB-8208-4412-BD4A-B33380A2EF61}</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7449-49DE-9DE1-2EA4F02341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11.2</c:v>
                </c:pt>
                <c:pt idx="16">
                  <c:v>10.3</c:v>
                </c:pt>
                <c:pt idx="24">
                  <c:v>9.8000000000000007</c:v>
                </c:pt>
                <c:pt idx="32">
                  <c:v>9.6999999999999993</c:v>
                </c:pt>
              </c:numCache>
            </c:numRef>
          </c:xVal>
          <c:yVal>
            <c:numRef>
              <c:f>公会計指標分析・財政指標組合せ分析表!$BP$73:$DC$73</c:f>
              <c:numCache>
                <c:formatCode>#,##0.0;"▲ "#,##0.0</c:formatCode>
                <c:ptCount val="40"/>
                <c:pt idx="0">
                  <c:v>48</c:v>
                </c:pt>
                <c:pt idx="8">
                  <c:v>80.8</c:v>
                </c:pt>
                <c:pt idx="16">
                  <c:v>74.099999999999994</c:v>
                </c:pt>
                <c:pt idx="24">
                  <c:v>80.099999999999994</c:v>
                </c:pt>
                <c:pt idx="32">
                  <c:v>79.400000000000006</c:v>
                </c:pt>
              </c:numCache>
            </c:numRef>
          </c:yVal>
          <c:smooth val="0"/>
          <c:extLst xmlns:c16r2="http://schemas.microsoft.com/office/drawing/2015/06/chart">
            <c:ext xmlns:c16="http://schemas.microsoft.com/office/drawing/2014/chart" uri="{C3380CC4-5D6E-409C-BE32-E72D297353CC}">
              <c16:uniqueId val="{00000009-7449-49DE-9DE1-2EA4F02341B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{8802AEA8-423B-4859-9883-3613A42C5B42}</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7449-49DE-9DE1-2EA4F02341B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{A67BF248-EA9E-4D86-AB05-FE6B969A4669}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49-49DE-9DE1-2EA4F02341BF}"/>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{B6FB30F5-9677-48AC-9067-B81A817ECA4D}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49-49DE-9DE1-2EA4F02341BF}"/>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{D38B0C31-EEFE-46CE-B400-2B67215E2623}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49-49DE-9DE1-2EA4F02341BF}"/>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{78670D7F-08F5-451D-BF28-615B4D74D399}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49-49DE-9DE1-2EA4F02341BF}"/>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{54DEA7F4-F6C5-4C87-81A8-F2BB6832FA6B}</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7449-49DE-9DE1-2EA4F02341BF}"/>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{841DE8FC-4924-47D8-BEB8-379CF8B62AC8}</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7449-49DE-9DE1-2EA4F02341BF}"/>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{DEC7DA9B-A310-4160-BD06-13EC03C49F8D}</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7449-49DE-9DE1-2EA4F02341BF}"/>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{FBD0C7AF-435C-4860-BF91-547833799186}</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7449-49DE-9DE1-2EA4F02341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11.2</c:v>
                </c:pt>
                <c:pt idx="8">
                  <c:v>10.4</c:v>
                </c:pt>
                <c:pt idx="16">
                  <c:v>9.3000000000000007</c:v>
                </c:pt>
                <c:pt idx="24">
                  <c:v>9.1999999999999993</c:v>
                </c:pt>
                <c:pt idx="32">
                  <c:v>9.1</c:v>
                </c:pt>
              </c:numCache>
            </c:numRef>
          </c:xVal>
          <c:yVal>
            <c:numRef>
              <c:f>公会計指標分析・財政指標組合せ分析表!$BP$77:$DC$77</c:f>
              <c:numCache>
                <c:formatCode>#,##0.0;"▲ "#,##0.0</c:formatCode>
                <c:ptCount val="40"/>
                <c:pt idx="0">
                  <c:v>54.6</c:v>
                </c:pt>
                <c:pt idx="8">
                  <c:v>48.7</c:v>
                </c:pt>
                <c:pt idx="16">
                  <c:v>20.2</c:v>
                </c:pt>
                <c:pt idx="24">
                  <c:v>38.5</c:v>
                </c:pt>
                <c:pt idx="32">
                  <c:v>32.799999999999997</c:v>
                </c:pt>
              </c:numCache>
            </c:numRef>
          </c:yVal>
          <c:smooth val="0"/>
          <c:extLst xmlns:c16r2="http://schemas.microsoft.com/office/drawing/2015/06/chart">
            <c:ext xmlns:c16="http://schemas.microsoft.com/office/drawing/2014/chart" uri="{C3380CC4-5D6E-409C-BE32-E72D297353CC}">
              <c16:uniqueId val="{00000013-7449-49DE-9DE1-2EA4F02341BF}"/>
            </c:ext>
          </c:extLst>
        </c:ser>
        <c:dLbls>
          <c:showLegendKey val="0"/>
          <c:showVal val="1"/>
          <c:showCatName val="0"/>
          <c:showSerName val="0"/>
          <c:showPercent val="0"/>
          <c:showBubbleSize val="0"/>
        </c:dLbls>
        <c:axId val="123254272"/>
        <c:axId val="123256192"/>
      </c:scatterChart>
      <c:valAx>
        <c:axId val="123254272"/>
        <c:scaling>
          <c:orientation val="minMax"/>
          <c:max val="12.2"/>
          <c:min val="8.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256192"/>
        <c:crosses val="autoZero"/>
        <c:crossBetween val="midCat"/>
      </c:valAx>
      <c:valAx>
        <c:axId val="123256192"/>
        <c:scaling>
          <c:orientation val="minMax"/>
          <c:max val="91"/>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25427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14,521
14,477
61.45
5,683,727
5,492,877
163,200
3,600,778
6,574,037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当町には基幹となる産業や大きな企業がないことなどから財政基盤が弱く、類似団体平均値０．４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を０．０９ポイント下回り０．３</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となっている。今後一層の行財政改革の取組みを通し、引き続き歳出削減を図るとともに、ここ数年県平均を下回る税の徴収率の向上を図るとともに、組織体制の見直しを含めさらに強化していく。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また、居住環境の整備を推進しながら、県都に近いという地理的利点を活かした施策などによる人口減を抑制し、税収の増額確保を含めた財政基盤の強化を図る。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xmlns=""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xmlns=""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xmlns=""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xmlns=""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68792</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flipV="1">
          <a:off x="4953000" y="6240992"/>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xmlns=""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155169</xdr:rowOff>
    </xdr:from>
    <xdr:ext cx="762000" cy="259045"/>
    <xdr:sp macro="" textlink="">
      <xdr:nvSpPr>
        <xdr:cNvPr id="70" name="財政力最大値テキスト">
          <a:extLst>
            <a:ext uri="{FF2B5EF4-FFF2-40B4-BE49-F238E27FC236}">
              <a16:creationId xmlns:a16="http://schemas.microsoft.com/office/drawing/2014/main" xmlns="" id="{00000000-0008-0000-0300-000046000000}"/>
            </a:ext>
          </a:extLst>
        </xdr:cNvPr>
        <xdr:cNvSpPr txBox="1"/>
      </xdr:nvSpPr>
      <xdr:spPr>
        <a:xfrm>
          <a:off x="5041900" y="598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68792</xdr:rowOff>
    </xdr:from>
    <xdr:to>
      <xdr:col>24</xdr:col>
      <xdr:colOff>12700</xdr:colOff>
      <xdr:row>36</xdr:row>
      <xdr:rowOff>68792</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a:off x="4864100" y="624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145521</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flipV="1">
          <a:off x="4114800" y="7507817"/>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10706</xdr:rowOff>
    </xdr:from>
    <xdr:ext cx="762000" cy="259045"/>
    <xdr:sp macro="" textlink="">
      <xdr:nvSpPr>
        <xdr:cNvPr id="73" name="財政力平均値テキスト">
          <a:extLst>
            <a:ext uri="{FF2B5EF4-FFF2-40B4-BE49-F238E27FC236}">
              <a16:creationId xmlns:a16="http://schemas.microsoft.com/office/drawing/2014/main" xmlns="" id="{00000000-0008-0000-0300-000049000000}"/>
            </a:ext>
          </a:extLst>
        </xdr:cNvPr>
        <xdr:cNvSpPr txBox="1"/>
      </xdr:nvSpPr>
      <xdr:spPr>
        <a:xfrm>
          <a:off x="5041900" y="721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165629</xdr:rowOff>
    </xdr:from>
    <xdr:to>
      <xdr:col>23</xdr:col>
      <xdr:colOff>184150</xdr:colOff>
      <xdr:row>43</xdr:row>
      <xdr:rowOff>95779</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49022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145521</xdr:rowOff>
    </xdr:from>
    <xdr:to>
      <xdr:col>19</xdr:col>
      <xdr:colOff>133350</xdr:colOff>
      <xdr:row>43</xdr:row>
      <xdr:rowOff>155575</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3225800" y="751787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155575</xdr:rowOff>
    </xdr:from>
    <xdr:to>
      <xdr:col>15</xdr:col>
      <xdr:colOff>82550</xdr:colOff>
      <xdr:row>43</xdr:row>
      <xdr:rowOff>155575</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a:off x="2336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4233</xdr:rowOff>
    </xdr:from>
    <xdr:to>
      <xdr:col>15</xdr:col>
      <xdr:colOff>133350</xdr:colOff>
      <xdr:row>43</xdr:row>
      <xdr:rowOff>105833</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3175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116010</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2844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155575</xdr:rowOff>
    </xdr:from>
    <xdr:to>
      <xdr:col>11</xdr:col>
      <xdr:colOff>31750</xdr:colOff>
      <xdr:row>43</xdr:row>
      <xdr:rowOff>165629</xdr:rowOff>
    </xdr:to>
    <xdr:cxnSp macro="">
      <xdr:nvCxnSpPr>
        <xdr:cNvPr id="81" name="直線コネクタ 80">
          <a:extLst>
            <a:ext uri="{FF2B5EF4-FFF2-40B4-BE49-F238E27FC236}">
              <a16:creationId xmlns:a16="http://schemas.microsoft.com/office/drawing/2014/main" xmlns="" id="{00000000-0008-0000-0300-000051000000}"/>
            </a:ext>
          </a:extLst>
        </xdr:cNvPr>
        <xdr:cNvCxnSpPr/>
      </xdr:nvCxnSpPr>
      <xdr:spPr>
        <a:xfrm flipV="1">
          <a:off x="1447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82" name="フローチャート: 判断 81">
          <a:extLst>
            <a:ext uri="{FF2B5EF4-FFF2-40B4-BE49-F238E27FC236}">
              <a16:creationId xmlns:a16="http://schemas.microsoft.com/office/drawing/2014/main" xmlns="" id="{00000000-0008-0000-0300-000052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95902</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4" name="フローチャート: 判断 83">
          <a:extLst>
            <a:ext uri="{FF2B5EF4-FFF2-40B4-BE49-F238E27FC236}">
              <a16:creationId xmlns:a16="http://schemas.microsoft.com/office/drawing/2014/main" xmlns="" id="{00000000-0008-0000-0300-000054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xmlns=""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56744</xdr:rowOff>
    </xdr:from>
    <xdr:ext cx="762000" cy="259045"/>
    <xdr:sp macro="" textlink="">
      <xdr:nvSpPr>
        <xdr:cNvPr id="92" name="財政力該当値テキスト">
          <a:extLst>
            <a:ext uri="{FF2B5EF4-FFF2-40B4-BE49-F238E27FC236}">
              <a16:creationId xmlns:a16="http://schemas.microsoft.com/office/drawing/2014/main" xmlns="" id="{00000000-0008-0000-0300-00005C000000}"/>
            </a:ext>
          </a:extLst>
        </xdr:cNvPr>
        <xdr:cNvSpPr txBox="1"/>
      </xdr:nvSpPr>
      <xdr:spPr>
        <a:xfrm>
          <a:off x="5041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94721</xdr:rowOff>
    </xdr:from>
    <xdr:to>
      <xdr:col>19</xdr:col>
      <xdr:colOff>184150</xdr:colOff>
      <xdr:row>44</xdr:row>
      <xdr:rowOff>24871</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4064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9648</xdr:rowOff>
    </xdr:from>
    <xdr:ext cx="7366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3733800" y="7553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104775</xdr:rowOff>
    </xdr:from>
    <xdr:to>
      <xdr:col>15</xdr:col>
      <xdr:colOff>133350</xdr:colOff>
      <xdr:row>44</xdr:row>
      <xdr:rowOff>34925</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3175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19702</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2844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104775</xdr:rowOff>
    </xdr:from>
    <xdr:to>
      <xdr:col>11</xdr:col>
      <xdr:colOff>82550</xdr:colOff>
      <xdr:row>44</xdr:row>
      <xdr:rowOff>34925</xdr:rowOff>
    </xdr:to>
    <xdr:sp macro="" textlink="">
      <xdr:nvSpPr>
        <xdr:cNvPr id="97" name="楕円 96">
          <a:extLst>
            <a:ext uri="{FF2B5EF4-FFF2-40B4-BE49-F238E27FC236}">
              <a16:creationId xmlns:a16="http://schemas.microsoft.com/office/drawing/2014/main" xmlns="" id="{00000000-0008-0000-0300-000061000000}"/>
            </a:ext>
          </a:extLst>
        </xdr:cNvPr>
        <xdr:cNvSpPr/>
      </xdr:nvSpPr>
      <xdr:spPr>
        <a:xfrm>
          <a:off x="2286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19702</xdr:rowOff>
    </xdr:from>
    <xdr:ext cx="762000" cy="259045"/>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955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114829</xdr:rowOff>
    </xdr:from>
    <xdr:to>
      <xdr:col>7</xdr:col>
      <xdr:colOff>31750</xdr:colOff>
      <xdr:row>44</xdr:row>
      <xdr:rowOff>44979</xdr:rowOff>
    </xdr:to>
    <xdr:sp macro="" textlink="">
      <xdr:nvSpPr>
        <xdr:cNvPr id="99" name="楕円 98">
          <a:extLst>
            <a:ext uri="{FF2B5EF4-FFF2-40B4-BE49-F238E27FC236}">
              <a16:creationId xmlns:a16="http://schemas.microsoft.com/office/drawing/2014/main" xmlns="" id="{00000000-0008-0000-0300-000063000000}"/>
            </a:ext>
          </a:extLst>
        </xdr:cNvPr>
        <xdr:cNvSpPr/>
      </xdr:nvSpPr>
      <xdr:spPr>
        <a:xfrm>
          <a:off x="1397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29756</xdr:rowOff>
    </xdr:from>
    <xdr:ext cx="762000" cy="259045"/>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1066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xmlns=""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xmlns=""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xmlns=""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xmlns=""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行財政改革の取組みによる事務事業の見直しにより義務的経費の削減に努めたが、給与の独自削減の終了</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並びに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平成２３年１２月から</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消防事務委託などにより、平成２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年度と比較し３．</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ポイントと上昇している。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今後、一層の行財政改革の取組みを通し事務事業の見直しを更に進め、投資的経費</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を始めとした歳出経費の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抑制</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を図る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とともに、町税の収納率向上による自主財源の確保に努め、これまで以上に経常一般財源の確保に努める。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xmlns=""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xmlns=""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xmlns=""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xmlns=""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xmlns=""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159173</xdr:rowOff>
    </xdr:from>
    <xdr:to>
      <xdr:col>23</xdr:col>
      <xdr:colOff>133350</xdr:colOff>
      <xdr:row>68</xdr:row>
      <xdr:rowOff>5080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flipV="1">
          <a:off x="4953000" y="10103273"/>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148607</xdr:rowOff>
    </xdr:from>
    <xdr:ext cx="762000" cy="259045"/>
    <xdr:sp macro="" textlink="">
      <xdr:nvSpPr>
        <xdr:cNvPr id="131" name="財政構造の弾力性最小値テキスト">
          <a:extLst>
            <a:ext uri="{FF2B5EF4-FFF2-40B4-BE49-F238E27FC236}">
              <a16:creationId xmlns:a16="http://schemas.microsoft.com/office/drawing/2014/main" xmlns="" id="{00000000-0008-0000-0300-000083000000}"/>
            </a:ext>
          </a:extLst>
        </xdr:cNvPr>
        <xdr:cNvSpPr txBox="1"/>
      </xdr:nvSpPr>
      <xdr:spPr>
        <a:xfrm>
          <a:off x="5041900" y="1163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5080</xdr:rowOff>
    </xdr:from>
    <xdr:to>
      <xdr:col>24</xdr:col>
      <xdr:colOff>12700</xdr:colOff>
      <xdr:row>68</xdr:row>
      <xdr:rowOff>5080</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4864100" y="1166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74100</xdr:rowOff>
    </xdr:from>
    <xdr:ext cx="762000" cy="259045"/>
    <xdr:sp macro="" textlink="">
      <xdr:nvSpPr>
        <xdr:cNvPr id="133" name="財政構造の弾力性最大値テキスト">
          <a:extLst>
            <a:ext uri="{FF2B5EF4-FFF2-40B4-BE49-F238E27FC236}">
              <a16:creationId xmlns:a16="http://schemas.microsoft.com/office/drawing/2014/main" xmlns="" id="{00000000-0008-0000-0300-000085000000}"/>
            </a:ext>
          </a:extLst>
        </xdr:cNvPr>
        <xdr:cNvSpPr txBox="1"/>
      </xdr:nvSpPr>
      <xdr:spPr>
        <a:xfrm>
          <a:off x="5041900" y="9846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159173</xdr:rowOff>
    </xdr:from>
    <xdr:to>
      <xdr:col>24</xdr:col>
      <xdr:colOff>12700</xdr:colOff>
      <xdr:row>58</xdr:row>
      <xdr:rowOff>159173</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4864100" y="10103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80010</xdr:rowOff>
    </xdr:from>
    <xdr:to>
      <xdr:col>23</xdr:col>
      <xdr:colOff>133350</xdr:colOff>
      <xdr:row>67</xdr:row>
      <xdr:rowOff>152400</xdr:rowOff>
    </xdr:to>
    <xdr:cxnSp macro="">
      <xdr:nvCxnSpPr>
        <xdr:cNvPr id="135" name="直線コネクタ 134">
          <a:extLst>
            <a:ext uri="{FF2B5EF4-FFF2-40B4-BE49-F238E27FC236}">
              <a16:creationId xmlns:a16="http://schemas.microsoft.com/office/drawing/2014/main" xmlns="" id="{00000000-0008-0000-0300-000087000000}"/>
            </a:ext>
          </a:extLst>
        </xdr:cNvPr>
        <xdr:cNvCxnSpPr/>
      </xdr:nvCxnSpPr>
      <xdr:spPr>
        <a:xfrm>
          <a:off x="4114800" y="1156716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13140</xdr:rowOff>
    </xdr:from>
    <xdr:ext cx="762000" cy="259045"/>
    <xdr:sp macro="" textlink="">
      <xdr:nvSpPr>
        <xdr:cNvPr id="136" name="財政構造の弾力性平均値テキスト">
          <a:extLst>
            <a:ext uri="{FF2B5EF4-FFF2-40B4-BE49-F238E27FC236}">
              <a16:creationId xmlns:a16="http://schemas.microsoft.com/office/drawing/2014/main" xmlns="" id="{00000000-0008-0000-0300-000088000000}"/>
            </a:ext>
          </a:extLst>
        </xdr:cNvPr>
        <xdr:cNvSpPr txBox="1"/>
      </xdr:nvSpPr>
      <xdr:spPr>
        <a:xfrm>
          <a:off x="5041900" y="1081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168063</xdr:rowOff>
    </xdr:from>
    <xdr:to>
      <xdr:col>23</xdr:col>
      <xdr:colOff>184150</xdr:colOff>
      <xdr:row>64</xdr:row>
      <xdr:rowOff>98213</xdr:rowOff>
    </xdr:to>
    <xdr:sp macro="" textlink="">
      <xdr:nvSpPr>
        <xdr:cNvPr id="137" name="フローチャート: 判断 136">
          <a:extLst>
            <a:ext uri="{FF2B5EF4-FFF2-40B4-BE49-F238E27FC236}">
              <a16:creationId xmlns:a16="http://schemas.microsoft.com/office/drawing/2014/main" xmlns="" id="{00000000-0008-0000-0300-000089000000}"/>
            </a:ext>
          </a:extLst>
        </xdr:cNvPr>
        <xdr:cNvSpPr/>
      </xdr:nvSpPr>
      <xdr:spPr>
        <a:xfrm>
          <a:off x="49022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106680</xdr:rowOff>
    </xdr:from>
    <xdr:to>
      <xdr:col>19</xdr:col>
      <xdr:colOff>133350</xdr:colOff>
      <xdr:row>67</xdr:row>
      <xdr:rowOff>80010</xdr:rowOff>
    </xdr:to>
    <xdr:cxnSp macro="">
      <xdr:nvCxnSpPr>
        <xdr:cNvPr id="138" name="直線コネクタ 137">
          <a:extLst>
            <a:ext uri="{FF2B5EF4-FFF2-40B4-BE49-F238E27FC236}">
              <a16:creationId xmlns:a16="http://schemas.microsoft.com/office/drawing/2014/main" xmlns="" id="{00000000-0008-0000-0300-00008A000000}"/>
            </a:ext>
          </a:extLst>
        </xdr:cNvPr>
        <xdr:cNvCxnSpPr/>
      </xdr:nvCxnSpPr>
      <xdr:spPr>
        <a:xfrm>
          <a:off x="3225800" y="114223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79587</xdr:rowOff>
    </xdr:from>
    <xdr:to>
      <xdr:col>19</xdr:col>
      <xdr:colOff>184150</xdr:colOff>
      <xdr:row>64</xdr:row>
      <xdr:rowOff>9737</xdr:rowOff>
    </xdr:to>
    <xdr:sp macro="" textlink="">
      <xdr:nvSpPr>
        <xdr:cNvPr id="139" name="フローチャート: 判断 138">
          <a:extLst>
            <a:ext uri="{FF2B5EF4-FFF2-40B4-BE49-F238E27FC236}">
              <a16:creationId xmlns:a16="http://schemas.microsoft.com/office/drawing/2014/main" xmlns="" id="{00000000-0008-0000-0300-00008B000000}"/>
            </a:ext>
          </a:extLst>
        </xdr:cNvPr>
        <xdr:cNvSpPr/>
      </xdr:nvSpPr>
      <xdr:spPr>
        <a:xfrm>
          <a:off x="4064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19914</xdr:rowOff>
    </xdr:from>
    <xdr:ext cx="7366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3733800" y="1064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106680</xdr:rowOff>
    </xdr:from>
    <xdr:to>
      <xdr:col>15</xdr:col>
      <xdr:colOff>82550</xdr:colOff>
      <xdr:row>67</xdr:row>
      <xdr:rowOff>88054</xdr:rowOff>
    </xdr:to>
    <xdr:cxnSp macro="">
      <xdr:nvCxnSpPr>
        <xdr:cNvPr id="141" name="直線コネクタ 140">
          <a:extLst>
            <a:ext uri="{FF2B5EF4-FFF2-40B4-BE49-F238E27FC236}">
              <a16:creationId xmlns:a16="http://schemas.microsoft.com/office/drawing/2014/main" xmlns="" id="{00000000-0008-0000-0300-00008D000000}"/>
            </a:ext>
          </a:extLst>
        </xdr:cNvPr>
        <xdr:cNvCxnSpPr/>
      </xdr:nvCxnSpPr>
      <xdr:spPr>
        <a:xfrm flipV="1">
          <a:off x="2336800" y="11422380"/>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82127</xdr:rowOff>
    </xdr:from>
    <xdr:to>
      <xdr:col>15</xdr:col>
      <xdr:colOff>133350</xdr:colOff>
      <xdr:row>63</xdr:row>
      <xdr:rowOff>12277</xdr:rowOff>
    </xdr:to>
    <xdr:sp macro="" textlink="">
      <xdr:nvSpPr>
        <xdr:cNvPr id="142" name="フローチャート: 判断 141">
          <a:extLst>
            <a:ext uri="{FF2B5EF4-FFF2-40B4-BE49-F238E27FC236}">
              <a16:creationId xmlns:a16="http://schemas.microsoft.com/office/drawing/2014/main" xmlns="" id="{00000000-0008-0000-0300-00008E000000}"/>
            </a:ext>
          </a:extLst>
        </xdr:cNvPr>
        <xdr:cNvSpPr/>
      </xdr:nvSpPr>
      <xdr:spPr>
        <a:xfrm>
          <a:off x="3175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22454</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2844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18204</xdr:rowOff>
    </xdr:from>
    <xdr:to>
      <xdr:col>11</xdr:col>
      <xdr:colOff>31750</xdr:colOff>
      <xdr:row>67</xdr:row>
      <xdr:rowOff>88054</xdr:rowOff>
    </xdr:to>
    <xdr:cxnSp macro="">
      <xdr:nvCxnSpPr>
        <xdr:cNvPr id="144" name="直線コネクタ 143">
          <a:extLst>
            <a:ext uri="{FF2B5EF4-FFF2-40B4-BE49-F238E27FC236}">
              <a16:creationId xmlns:a16="http://schemas.microsoft.com/office/drawing/2014/main" xmlns="" id="{00000000-0008-0000-0300-000090000000}"/>
            </a:ext>
          </a:extLst>
        </xdr:cNvPr>
        <xdr:cNvCxnSpPr/>
      </xdr:nvCxnSpPr>
      <xdr:spPr>
        <a:xfrm>
          <a:off x="1447800" y="1133390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5" name="フローチャート: 判断 144">
          <a:extLst>
            <a:ext uri="{FF2B5EF4-FFF2-40B4-BE49-F238E27FC236}">
              <a16:creationId xmlns:a16="http://schemas.microsoft.com/office/drawing/2014/main" xmlns="" id="{00000000-0008-0000-0300-000091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17373</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1955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168063</xdr:rowOff>
    </xdr:from>
    <xdr:to>
      <xdr:col>7</xdr:col>
      <xdr:colOff>31750</xdr:colOff>
      <xdr:row>64</xdr:row>
      <xdr:rowOff>98213</xdr:rowOff>
    </xdr:to>
    <xdr:sp macro="" textlink="">
      <xdr:nvSpPr>
        <xdr:cNvPr id="147" name="フローチャート: 判断 146">
          <a:extLst>
            <a:ext uri="{FF2B5EF4-FFF2-40B4-BE49-F238E27FC236}">
              <a16:creationId xmlns:a16="http://schemas.microsoft.com/office/drawing/2014/main" xmlns="" id="{00000000-0008-0000-0300-000093000000}"/>
            </a:ext>
          </a:extLst>
        </xdr:cNvPr>
        <xdr:cNvSpPr/>
      </xdr:nvSpPr>
      <xdr:spPr>
        <a:xfrm>
          <a:off x="1397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108390</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1066800" y="1073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xmlns=""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101600</xdr:rowOff>
    </xdr:from>
    <xdr:to>
      <xdr:col>23</xdr:col>
      <xdr:colOff>184150</xdr:colOff>
      <xdr:row>68</xdr:row>
      <xdr:rowOff>31750</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4902200" y="1158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168927</xdr:rowOff>
    </xdr:from>
    <xdr:ext cx="762000" cy="259045"/>
    <xdr:sp macro="" textlink="">
      <xdr:nvSpPr>
        <xdr:cNvPr id="155" name="財政構造の弾力性該当値テキスト">
          <a:extLst>
            <a:ext uri="{FF2B5EF4-FFF2-40B4-BE49-F238E27FC236}">
              <a16:creationId xmlns:a16="http://schemas.microsoft.com/office/drawing/2014/main" xmlns="" id="{00000000-0008-0000-0300-00009B000000}"/>
            </a:ext>
          </a:extLst>
        </xdr:cNvPr>
        <xdr:cNvSpPr txBox="1"/>
      </xdr:nvSpPr>
      <xdr:spPr>
        <a:xfrm>
          <a:off x="5041900" y="11484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67</xdr:row>
      <xdr:rowOff>29210</xdr:rowOff>
    </xdr:from>
    <xdr:to>
      <xdr:col>19</xdr:col>
      <xdr:colOff>184150</xdr:colOff>
      <xdr:row>67</xdr:row>
      <xdr:rowOff>130810</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4064000" y="1151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115587</xdr:rowOff>
    </xdr:from>
    <xdr:ext cx="7366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3733800" y="11602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55880</xdr:rowOff>
    </xdr:from>
    <xdr:to>
      <xdr:col>15</xdr:col>
      <xdr:colOff>133350</xdr:colOff>
      <xdr:row>66</xdr:row>
      <xdr:rowOff>157480</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3175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142257</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2844800" y="1145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67</xdr:row>
      <xdr:rowOff>37254</xdr:rowOff>
    </xdr:from>
    <xdr:to>
      <xdr:col>11</xdr:col>
      <xdr:colOff>82550</xdr:colOff>
      <xdr:row>67</xdr:row>
      <xdr:rowOff>138854</xdr:rowOff>
    </xdr:to>
    <xdr:sp macro="" textlink="">
      <xdr:nvSpPr>
        <xdr:cNvPr id="160" name="楕円 159">
          <a:extLst>
            <a:ext uri="{FF2B5EF4-FFF2-40B4-BE49-F238E27FC236}">
              <a16:creationId xmlns:a16="http://schemas.microsoft.com/office/drawing/2014/main" xmlns="" id="{00000000-0008-0000-0300-0000A0000000}"/>
            </a:ext>
          </a:extLst>
        </xdr:cNvPr>
        <xdr:cNvSpPr/>
      </xdr:nvSpPr>
      <xdr:spPr>
        <a:xfrm>
          <a:off x="2286000" y="1152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123631</xdr:rowOff>
    </xdr:from>
    <xdr:ext cx="762000" cy="259045"/>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1955800" y="11610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138854</xdr:rowOff>
    </xdr:from>
    <xdr:to>
      <xdr:col>7</xdr:col>
      <xdr:colOff>31750</xdr:colOff>
      <xdr:row>66</xdr:row>
      <xdr:rowOff>69004</xdr:rowOff>
    </xdr:to>
    <xdr:sp macro="" textlink="">
      <xdr:nvSpPr>
        <xdr:cNvPr id="162" name="楕円 161">
          <a:extLst>
            <a:ext uri="{FF2B5EF4-FFF2-40B4-BE49-F238E27FC236}">
              <a16:creationId xmlns:a16="http://schemas.microsoft.com/office/drawing/2014/main" xmlns="" id="{00000000-0008-0000-0300-0000A2000000}"/>
            </a:ext>
          </a:extLst>
        </xdr:cNvPr>
        <xdr:cNvSpPr/>
      </xdr:nvSpPr>
      <xdr:spPr>
        <a:xfrm>
          <a:off x="1397000" y="1128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53781</xdr:rowOff>
    </xdr:from>
    <xdr:ext cx="762000" cy="259045"/>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1066800" y="1136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xmlns=""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xmlns=""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[139,231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xmlns=""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xmlns=""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類似団体と比較し、人件費・物件費等の人口１人当たりの額が低くなっているのは、ゴミ処理業務を一部事務組合で行っていることや消防業務を委託していることなどによるものである。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この負担金及び委託料相当分を、人件費・物件費等に合算した場合、人口１人当たりの金額が増加することになるため、構成市町との協議・調整を図りながら、引き続き事務事業の見直しなどによる経費抑制を図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xmlns=""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xmlns=""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42177</xdr:rowOff>
    </xdr:from>
    <xdr:to>
      <xdr:col>23</xdr:col>
      <xdr:colOff>133350</xdr:colOff>
      <xdr:row>88</xdr:row>
      <xdr:rowOff>70999</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flipV="1">
          <a:off x="4953000" y="13758177"/>
          <a:ext cx="0" cy="1400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43076</xdr:rowOff>
    </xdr:from>
    <xdr:ext cx="762000" cy="259045"/>
    <xdr:sp macro="" textlink="">
      <xdr:nvSpPr>
        <xdr:cNvPr id="194" name="人件費・物件費等の状況最小値テキスト">
          <a:extLst>
            <a:ext uri="{FF2B5EF4-FFF2-40B4-BE49-F238E27FC236}">
              <a16:creationId xmlns:a16="http://schemas.microsoft.com/office/drawing/2014/main" xmlns="" id="{00000000-0008-0000-0300-0000C2000000}"/>
            </a:ext>
          </a:extLst>
        </xdr:cNvPr>
        <xdr:cNvSpPr txBox="1"/>
      </xdr:nvSpPr>
      <xdr:spPr>
        <a:xfrm>
          <a:off x="5041900" y="151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70999</xdr:rowOff>
    </xdr:from>
    <xdr:to>
      <xdr:col>24</xdr:col>
      <xdr:colOff>12700</xdr:colOff>
      <xdr:row>88</xdr:row>
      <xdr:rowOff>70999</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864100" y="15158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128554</xdr:rowOff>
    </xdr:from>
    <xdr:ext cx="762000" cy="259045"/>
    <xdr:sp macro="" textlink="">
      <xdr:nvSpPr>
        <xdr:cNvPr id="196" name="人件費・物件費等の状況最大値テキスト">
          <a:extLst>
            <a:ext uri="{FF2B5EF4-FFF2-40B4-BE49-F238E27FC236}">
              <a16:creationId xmlns:a16="http://schemas.microsoft.com/office/drawing/2014/main" xmlns="" id="{00000000-0008-0000-0300-0000C4000000}"/>
            </a:ext>
          </a:extLst>
        </xdr:cNvPr>
        <xdr:cNvSpPr txBox="1"/>
      </xdr:nvSpPr>
      <xdr:spPr>
        <a:xfrm>
          <a:off x="5041900" y="135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42177</xdr:rowOff>
    </xdr:from>
    <xdr:to>
      <xdr:col>24</xdr:col>
      <xdr:colOff>12700</xdr:colOff>
      <xdr:row>80</xdr:row>
      <xdr:rowOff>42177</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4864100" y="13758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42618</xdr:rowOff>
    </xdr:from>
    <xdr:to>
      <xdr:col>23</xdr:col>
      <xdr:colOff>133350</xdr:colOff>
      <xdr:row>81</xdr:row>
      <xdr:rowOff>70991</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4114800" y="13930068"/>
          <a:ext cx="838200" cy="2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133822</xdr:rowOff>
    </xdr:from>
    <xdr:ext cx="762000" cy="259045"/>
    <xdr:sp macro="" textlink="">
      <xdr:nvSpPr>
        <xdr:cNvPr id="199" name="人件費・物件費等の状況平均値テキスト">
          <a:extLst>
            <a:ext uri="{FF2B5EF4-FFF2-40B4-BE49-F238E27FC236}">
              <a16:creationId xmlns:a16="http://schemas.microsoft.com/office/drawing/2014/main" xmlns="" id="{00000000-0008-0000-0300-0000C7000000}"/>
            </a:ext>
          </a:extLst>
        </xdr:cNvPr>
        <xdr:cNvSpPr txBox="1"/>
      </xdr:nvSpPr>
      <xdr:spPr>
        <a:xfrm>
          <a:off x="5041900" y="14021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161745</xdr:rowOff>
    </xdr:from>
    <xdr:to>
      <xdr:col>23</xdr:col>
      <xdr:colOff>184150</xdr:colOff>
      <xdr:row>82</xdr:row>
      <xdr:rowOff>91895</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49022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25722</xdr:rowOff>
    </xdr:from>
    <xdr:to>
      <xdr:col>19</xdr:col>
      <xdr:colOff>133350</xdr:colOff>
      <xdr:row>81</xdr:row>
      <xdr:rowOff>42618</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a:off x="3225800" y="13913172"/>
          <a:ext cx="889000" cy="1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157514</xdr:rowOff>
    </xdr:from>
    <xdr:to>
      <xdr:col>19</xdr:col>
      <xdr:colOff>184150</xdr:colOff>
      <xdr:row>82</xdr:row>
      <xdr:rowOff>87664</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4064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72441</xdr:rowOff>
    </xdr:from>
    <xdr:ext cx="7366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3733800" y="14131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12785</xdr:rowOff>
    </xdr:from>
    <xdr:to>
      <xdr:col>15</xdr:col>
      <xdr:colOff>82550</xdr:colOff>
      <xdr:row>81</xdr:row>
      <xdr:rowOff>25722</xdr:rowOff>
    </xdr:to>
    <xdr:cxnSp macro="">
      <xdr:nvCxnSpPr>
        <xdr:cNvPr id="204" name="直線コネクタ 203">
          <a:extLst>
            <a:ext uri="{FF2B5EF4-FFF2-40B4-BE49-F238E27FC236}">
              <a16:creationId xmlns:a16="http://schemas.microsoft.com/office/drawing/2014/main" xmlns="" id="{00000000-0008-0000-0300-0000CC000000}"/>
            </a:ext>
          </a:extLst>
        </xdr:cNvPr>
        <xdr:cNvCxnSpPr/>
      </xdr:nvCxnSpPr>
      <xdr:spPr>
        <a:xfrm>
          <a:off x="2336800" y="13900235"/>
          <a:ext cx="889000" cy="1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164323</xdr:rowOff>
    </xdr:from>
    <xdr:to>
      <xdr:col>15</xdr:col>
      <xdr:colOff>133350</xdr:colOff>
      <xdr:row>82</xdr:row>
      <xdr:rowOff>94473</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3175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79250</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2844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3595</xdr:rowOff>
    </xdr:from>
    <xdr:to>
      <xdr:col>11</xdr:col>
      <xdr:colOff>31750</xdr:colOff>
      <xdr:row>81</xdr:row>
      <xdr:rowOff>12785</xdr:rowOff>
    </xdr:to>
    <xdr:cxnSp macro="">
      <xdr:nvCxnSpPr>
        <xdr:cNvPr id="207" name="直線コネクタ 206">
          <a:extLst>
            <a:ext uri="{FF2B5EF4-FFF2-40B4-BE49-F238E27FC236}">
              <a16:creationId xmlns:a16="http://schemas.microsoft.com/office/drawing/2014/main" xmlns="" id="{00000000-0008-0000-0300-0000CF000000}"/>
            </a:ext>
          </a:extLst>
        </xdr:cNvPr>
        <xdr:cNvCxnSpPr/>
      </xdr:nvCxnSpPr>
      <xdr:spPr>
        <a:xfrm>
          <a:off x="1447800" y="13891045"/>
          <a:ext cx="889000" cy="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50980</xdr:rowOff>
    </xdr:from>
    <xdr:to>
      <xdr:col>11</xdr:col>
      <xdr:colOff>82550</xdr:colOff>
      <xdr:row>81</xdr:row>
      <xdr:rowOff>152580</xdr:rowOff>
    </xdr:to>
    <xdr:sp macro="" textlink="">
      <xdr:nvSpPr>
        <xdr:cNvPr id="208" name="フローチャート: 判断 207">
          <a:extLst>
            <a:ext uri="{FF2B5EF4-FFF2-40B4-BE49-F238E27FC236}">
              <a16:creationId xmlns:a16="http://schemas.microsoft.com/office/drawing/2014/main" xmlns="" id="{00000000-0008-0000-0300-0000D0000000}"/>
            </a:ext>
          </a:extLst>
        </xdr:cNvPr>
        <xdr:cNvSpPr/>
      </xdr:nvSpPr>
      <xdr:spPr>
        <a:xfrm>
          <a:off x="2286000" y="1393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137357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1955800" y="140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6947</xdr:rowOff>
    </xdr:from>
    <xdr:to>
      <xdr:col>7</xdr:col>
      <xdr:colOff>31750</xdr:colOff>
      <xdr:row>81</xdr:row>
      <xdr:rowOff>108547</xdr:rowOff>
    </xdr:to>
    <xdr:sp macro="" textlink="">
      <xdr:nvSpPr>
        <xdr:cNvPr id="210" name="フローチャート: 判断 209">
          <a:extLst>
            <a:ext uri="{FF2B5EF4-FFF2-40B4-BE49-F238E27FC236}">
              <a16:creationId xmlns:a16="http://schemas.microsoft.com/office/drawing/2014/main" xmlns="" id="{00000000-0008-0000-0300-0000D2000000}"/>
            </a:ext>
          </a:extLst>
        </xdr:cNvPr>
        <xdr:cNvSpPr/>
      </xdr:nvSpPr>
      <xdr:spPr>
        <a:xfrm>
          <a:off x="1397000" y="1389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93324</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1066800" y="1398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20191</xdr:rowOff>
    </xdr:from>
    <xdr:to>
      <xdr:col>23</xdr:col>
      <xdr:colOff>184150</xdr:colOff>
      <xdr:row>81</xdr:row>
      <xdr:rowOff>121791</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4902200" y="1390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36718</xdr:rowOff>
    </xdr:from>
    <xdr:ext cx="762000" cy="259045"/>
    <xdr:sp macro="" textlink="">
      <xdr:nvSpPr>
        <xdr:cNvPr id="218" name="人件費・物件費等の状況該当値テキスト">
          <a:extLst>
            <a:ext uri="{FF2B5EF4-FFF2-40B4-BE49-F238E27FC236}">
              <a16:creationId xmlns:a16="http://schemas.microsoft.com/office/drawing/2014/main" xmlns="" id="{00000000-0008-0000-0300-0000DA000000}"/>
            </a:ext>
          </a:extLst>
        </xdr:cNvPr>
        <xdr:cNvSpPr txBox="1"/>
      </xdr:nvSpPr>
      <xdr:spPr>
        <a:xfrm>
          <a:off x="5041900" y="13752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163268</xdr:rowOff>
    </xdr:from>
    <xdr:to>
      <xdr:col>19</xdr:col>
      <xdr:colOff>184150</xdr:colOff>
      <xdr:row>81</xdr:row>
      <xdr:rowOff>93418</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4064000" y="1387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103595</xdr:rowOff>
    </xdr:from>
    <xdr:ext cx="7366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3733800" y="13648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146372</xdr:rowOff>
    </xdr:from>
    <xdr:to>
      <xdr:col>15</xdr:col>
      <xdr:colOff>133350</xdr:colOff>
      <xdr:row>81</xdr:row>
      <xdr:rowOff>76522</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3175000" y="1386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86699</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2844800" y="1363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133435</xdr:rowOff>
    </xdr:from>
    <xdr:to>
      <xdr:col>11</xdr:col>
      <xdr:colOff>82550</xdr:colOff>
      <xdr:row>81</xdr:row>
      <xdr:rowOff>63585</xdr:rowOff>
    </xdr:to>
    <xdr:sp macro="" textlink="">
      <xdr:nvSpPr>
        <xdr:cNvPr id="223" name="楕円 222">
          <a:extLst>
            <a:ext uri="{FF2B5EF4-FFF2-40B4-BE49-F238E27FC236}">
              <a16:creationId xmlns:a16="http://schemas.microsoft.com/office/drawing/2014/main" xmlns="" id="{00000000-0008-0000-0300-0000DF000000}"/>
            </a:ext>
          </a:extLst>
        </xdr:cNvPr>
        <xdr:cNvSpPr/>
      </xdr:nvSpPr>
      <xdr:spPr>
        <a:xfrm>
          <a:off x="2286000" y="1384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73762</xdr:rowOff>
    </xdr:from>
    <xdr:ext cx="762000" cy="259045"/>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955800" y="13618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124245</xdr:rowOff>
    </xdr:from>
    <xdr:to>
      <xdr:col>7</xdr:col>
      <xdr:colOff>31750</xdr:colOff>
      <xdr:row>81</xdr:row>
      <xdr:rowOff>54395</xdr:rowOff>
    </xdr:to>
    <xdr:sp macro="" textlink="">
      <xdr:nvSpPr>
        <xdr:cNvPr id="225" name="楕円 224">
          <a:extLst>
            <a:ext uri="{FF2B5EF4-FFF2-40B4-BE49-F238E27FC236}">
              <a16:creationId xmlns:a16="http://schemas.microsoft.com/office/drawing/2014/main" xmlns="" id="{00000000-0008-0000-0300-0000E1000000}"/>
            </a:ext>
          </a:extLst>
        </xdr:cNvPr>
        <xdr:cNvSpPr/>
      </xdr:nvSpPr>
      <xdr:spPr>
        <a:xfrm>
          <a:off x="1397000" y="1384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64572</xdr:rowOff>
    </xdr:from>
    <xdr:ext cx="762000" cy="259045"/>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066800" y="1360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xmlns=""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xmlns=""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xmlns=""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xmlns=""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平成１８年度から平成２２年度を目標とした行財政改革の取組みにより、職員給与の独自削減を実施していたが、削減の終了に伴い、類似団体内平均値９６．</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％を３．</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当該資料作成時点（平成３１年１月末時点）において、平成３０年調査が未公表のため、前年度の数値を引用しています。</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しかしながら、職員年齢毎の人員バランス</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に</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欠けていることや今後は大量退職者も見込めないことから、数値の上昇が見込まれるため、変動に注視し、</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これまで以上に</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給与水準の適正化に努める。</a:t>
          </a:r>
          <a:endPar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rgbClr val="FF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xmlns=""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2822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flipV="1">
          <a:off x="17018000" y="13720234"/>
          <a:ext cx="0" cy="1541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146349</xdr:rowOff>
    </xdr:from>
    <xdr:ext cx="762000" cy="259045"/>
    <xdr:sp macro="" textlink="">
      <xdr:nvSpPr>
        <xdr:cNvPr id="256" name="給与水準   （国との比較）最小値テキスト">
          <a:extLst>
            <a:ext uri="{FF2B5EF4-FFF2-40B4-BE49-F238E27FC236}">
              <a16:creationId xmlns:a16="http://schemas.microsoft.com/office/drawing/2014/main" xmlns="" id="{00000000-0008-0000-0300-000000010000}"/>
            </a:ext>
          </a:extLst>
        </xdr:cNvPr>
        <xdr:cNvSpPr txBox="1"/>
      </xdr:nvSpPr>
      <xdr:spPr>
        <a:xfrm>
          <a:off x="17106900" y="1523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2822</xdr:rowOff>
    </xdr:from>
    <xdr:to>
      <xdr:col>81</xdr:col>
      <xdr:colOff>133350</xdr:colOff>
      <xdr:row>89</xdr:row>
      <xdr:rowOff>2822</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526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macro="" textlink="">
      <xdr:nvSpPr>
        <xdr:cNvPr id="258" name="給与水準   （国との比較）最大値テキスト">
          <a:extLst>
            <a:ext uri="{FF2B5EF4-FFF2-40B4-BE49-F238E27FC236}">
              <a16:creationId xmlns:a16="http://schemas.microsoft.com/office/drawing/2014/main" xmlns="" id="{00000000-0008-0000-0300-000002010000}"/>
            </a:ext>
          </a:extLst>
        </xdr:cNvPr>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13405</xdr:rowOff>
    </xdr:from>
    <xdr:to>
      <xdr:col>81</xdr:col>
      <xdr:colOff>44450</xdr:colOff>
      <xdr:row>88</xdr:row>
      <xdr:rowOff>13405</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6179800" y="151010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1" name="給与水準   （国との比較）平均値テキスト">
          <a:extLst>
            <a:ext uri="{FF2B5EF4-FFF2-40B4-BE49-F238E27FC236}">
              <a16:creationId xmlns:a16="http://schemas.microsoft.com/office/drawing/2014/main" xmlns="" id="{00000000-0008-0000-0300-000005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13405</xdr:rowOff>
    </xdr:from>
    <xdr:to>
      <xdr:col>77</xdr:col>
      <xdr:colOff>44450</xdr:colOff>
      <xdr:row>88</xdr:row>
      <xdr:rowOff>80434</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flipV="1">
          <a:off x="15290800" y="15101005"/>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104422</xdr:rowOff>
    </xdr:from>
    <xdr:to>
      <xdr:col>72</xdr:col>
      <xdr:colOff>203200</xdr:colOff>
      <xdr:row>88</xdr:row>
      <xdr:rowOff>80434</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a:off x="14401800" y="15020572"/>
          <a:ext cx="889000" cy="1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155222</xdr:rowOff>
    </xdr:from>
    <xdr:to>
      <xdr:col>68</xdr:col>
      <xdr:colOff>152400</xdr:colOff>
      <xdr:row>87</xdr:row>
      <xdr:rowOff>104422</xdr:rowOff>
    </xdr:to>
    <xdr:cxnSp macro="">
      <xdr:nvCxnSpPr>
        <xdr:cNvPr id="269" name="直線コネクタ 268">
          <a:extLst>
            <a:ext uri="{FF2B5EF4-FFF2-40B4-BE49-F238E27FC236}">
              <a16:creationId xmlns:a16="http://schemas.microsoft.com/office/drawing/2014/main" xmlns="" id="{00000000-0008-0000-0300-00000D010000}"/>
            </a:ext>
          </a:extLst>
        </xdr:cNvPr>
        <xdr:cNvCxnSpPr/>
      </xdr:nvCxnSpPr>
      <xdr:spPr>
        <a:xfrm>
          <a:off x="13512800" y="1489992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2" name="フローチャート: 判断 271">
          <a:extLst>
            <a:ext uri="{FF2B5EF4-FFF2-40B4-BE49-F238E27FC236}">
              <a16:creationId xmlns:a16="http://schemas.microsoft.com/office/drawing/2014/main" xmlns="" id="{00000000-0008-0000-0300-000010010000}"/>
            </a:ext>
          </a:extLst>
        </xdr:cNvPr>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3131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134055</xdr:rowOff>
    </xdr:from>
    <xdr:to>
      <xdr:col>81</xdr:col>
      <xdr:colOff>95250</xdr:colOff>
      <xdr:row>88</xdr:row>
      <xdr:rowOff>64205</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9672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106132</xdr:rowOff>
    </xdr:from>
    <xdr:ext cx="762000" cy="259045"/>
    <xdr:sp macro="" textlink="">
      <xdr:nvSpPr>
        <xdr:cNvPr id="280" name="給与水準   （国との比較）該当値テキスト">
          <a:extLst>
            <a:ext uri="{FF2B5EF4-FFF2-40B4-BE49-F238E27FC236}">
              <a16:creationId xmlns:a16="http://schemas.microsoft.com/office/drawing/2014/main" xmlns="" id="{00000000-0008-0000-0300-000018010000}"/>
            </a:ext>
          </a:extLst>
        </xdr:cNvPr>
        <xdr:cNvSpPr txBox="1"/>
      </xdr:nvSpPr>
      <xdr:spPr>
        <a:xfrm>
          <a:off x="17106900" y="15022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134055</xdr:rowOff>
    </xdr:from>
    <xdr:to>
      <xdr:col>77</xdr:col>
      <xdr:colOff>95250</xdr:colOff>
      <xdr:row>88</xdr:row>
      <xdr:rowOff>64205</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61290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48982</xdr:rowOff>
    </xdr:from>
    <xdr:ext cx="7366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5798800" y="1513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29634</xdr:rowOff>
    </xdr:from>
    <xdr:to>
      <xdr:col>73</xdr:col>
      <xdr:colOff>44450</xdr:colOff>
      <xdr:row>88</xdr:row>
      <xdr:rowOff>131234</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5240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116011</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909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53622</xdr:rowOff>
    </xdr:from>
    <xdr:to>
      <xdr:col>68</xdr:col>
      <xdr:colOff>203200</xdr:colOff>
      <xdr:row>87</xdr:row>
      <xdr:rowOff>155222</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4351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139999</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4020800" y="150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104422</xdr:rowOff>
    </xdr:from>
    <xdr:to>
      <xdr:col>64</xdr:col>
      <xdr:colOff>152400</xdr:colOff>
      <xdr:row>87</xdr:row>
      <xdr:rowOff>34572</xdr:rowOff>
    </xdr:to>
    <xdr:sp macro="" textlink="">
      <xdr:nvSpPr>
        <xdr:cNvPr id="287" name="楕円 286">
          <a:extLst>
            <a:ext uri="{FF2B5EF4-FFF2-40B4-BE49-F238E27FC236}">
              <a16:creationId xmlns:a16="http://schemas.microsoft.com/office/drawing/2014/main" xmlns="" id="{00000000-0008-0000-0300-00001F010000}"/>
            </a:ext>
          </a:extLst>
        </xdr:cNvPr>
        <xdr:cNvSpPr/>
      </xdr:nvSpPr>
      <xdr:spPr>
        <a:xfrm>
          <a:off x="13462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19349</xdr:rowOff>
    </xdr:from>
    <xdr:ext cx="762000" cy="259045"/>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131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現在７．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人で類似団体内平均値１０．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人を２．６</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人下回っている。これは、平成１８年度からの行財政改革の取組みにおける職員数の削減及び事務事業等の見直しによるものである。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しかしながら、業務が増加傾向にある昨今においては、類似団体の動向を踏まえ、それらの状況に応じた適正な人員管理を実施し、適正な職員の配置に努める。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xmlns=""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xmlns=""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xmlns=""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102870</xdr:rowOff>
    </xdr:from>
    <xdr:to>
      <xdr:col>81</xdr:col>
      <xdr:colOff>44450</xdr:colOff>
      <xdr:row>67</xdr:row>
      <xdr:rowOff>136313</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flipV="1">
          <a:off x="17018000" y="10046970"/>
          <a:ext cx="0" cy="15764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108390</xdr:rowOff>
    </xdr:from>
    <xdr:ext cx="762000" cy="259045"/>
    <xdr:sp macro="" textlink="">
      <xdr:nvSpPr>
        <xdr:cNvPr id="319" name="定員管理の状況最小値テキスト">
          <a:extLst>
            <a:ext uri="{FF2B5EF4-FFF2-40B4-BE49-F238E27FC236}">
              <a16:creationId xmlns:a16="http://schemas.microsoft.com/office/drawing/2014/main" xmlns="" id="{00000000-0008-0000-0300-00003F010000}"/>
            </a:ext>
          </a:extLst>
        </xdr:cNvPr>
        <xdr:cNvSpPr txBox="1"/>
      </xdr:nvSpPr>
      <xdr:spPr>
        <a:xfrm>
          <a:off x="17106900" y="1159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136313</xdr:rowOff>
    </xdr:from>
    <xdr:to>
      <xdr:col>81</xdr:col>
      <xdr:colOff>133350</xdr:colOff>
      <xdr:row>67</xdr:row>
      <xdr:rowOff>136313</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1162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17797</xdr:rowOff>
    </xdr:from>
    <xdr:ext cx="762000" cy="259045"/>
    <xdr:sp macro="" textlink="">
      <xdr:nvSpPr>
        <xdr:cNvPr id="321" name="定員管理の状況最大値テキスト">
          <a:extLst>
            <a:ext uri="{FF2B5EF4-FFF2-40B4-BE49-F238E27FC236}">
              <a16:creationId xmlns:a16="http://schemas.microsoft.com/office/drawing/2014/main" xmlns="" id="{00000000-0008-0000-0300-000041010000}"/>
            </a:ext>
          </a:extLst>
        </xdr:cNvPr>
        <xdr:cNvSpPr txBox="1"/>
      </xdr:nvSpPr>
      <xdr:spPr>
        <a:xfrm>
          <a:off x="17106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102870</xdr:rowOff>
    </xdr:from>
    <xdr:to>
      <xdr:col>81</xdr:col>
      <xdr:colOff>133350</xdr:colOff>
      <xdr:row>58</xdr:row>
      <xdr:rowOff>102870</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6929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81831</xdr:rowOff>
    </xdr:from>
    <xdr:to>
      <xdr:col>81</xdr:col>
      <xdr:colOff>44450</xdr:colOff>
      <xdr:row>59</xdr:row>
      <xdr:rowOff>87461</xdr:rowOff>
    </xdr:to>
    <xdr:cxnSp macro="">
      <xdr:nvCxnSpPr>
        <xdr:cNvPr id="323" name="直線コネクタ 322">
          <a:extLst>
            <a:ext uri="{FF2B5EF4-FFF2-40B4-BE49-F238E27FC236}">
              <a16:creationId xmlns:a16="http://schemas.microsoft.com/office/drawing/2014/main" xmlns="" id="{00000000-0008-0000-0300-000043010000}"/>
            </a:ext>
          </a:extLst>
        </xdr:cNvPr>
        <xdr:cNvCxnSpPr/>
      </xdr:nvCxnSpPr>
      <xdr:spPr>
        <a:xfrm>
          <a:off x="16179800" y="10197381"/>
          <a:ext cx="8382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52849</xdr:rowOff>
    </xdr:from>
    <xdr:ext cx="762000" cy="259045"/>
    <xdr:sp macro="" textlink="">
      <xdr:nvSpPr>
        <xdr:cNvPr id="324" name="定員管理の状況平均値テキスト">
          <a:extLst>
            <a:ext uri="{FF2B5EF4-FFF2-40B4-BE49-F238E27FC236}">
              <a16:creationId xmlns:a16="http://schemas.microsoft.com/office/drawing/2014/main" xmlns="" id="{00000000-0008-0000-0300-000044010000}"/>
            </a:ext>
          </a:extLst>
        </xdr:cNvPr>
        <xdr:cNvSpPr txBox="1"/>
      </xdr:nvSpPr>
      <xdr:spPr>
        <a:xfrm>
          <a:off x="17106900" y="10339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80772</xdr:rowOff>
    </xdr:from>
    <xdr:to>
      <xdr:col>81</xdr:col>
      <xdr:colOff>95250</xdr:colOff>
      <xdr:row>61</xdr:row>
      <xdr:rowOff>10922</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967200" y="10367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78613</xdr:rowOff>
    </xdr:from>
    <xdr:to>
      <xdr:col>77</xdr:col>
      <xdr:colOff>44450</xdr:colOff>
      <xdr:row>59</xdr:row>
      <xdr:rowOff>81831</xdr:rowOff>
    </xdr:to>
    <xdr:cxnSp macro="">
      <xdr:nvCxnSpPr>
        <xdr:cNvPr id="326" name="直線コネクタ 325">
          <a:extLst>
            <a:ext uri="{FF2B5EF4-FFF2-40B4-BE49-F238E27FC236}">
              <a16:creationId xmlns:a16="http://schemas.microsoft.com/office/drawing/2014/main" xmlns="" id="{00000000-0008-0000-0300-000046010000}"/>
            </a:ext>
          </a:extLst>
        </xdr:cNvPr>
        <xdr:cNvCxnSpPr/>
      </xdr:nvCxnSpPr>
      <xdr:spPr>
        <a:xfrm>
          <a:off x="15290800" y="10194163"/>
          <a:ext cx="8890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70316</xdr:rowOff>
    </xdr:from>
    <xdr:to>
      <xdr:col>77</xdr:col>
      <xdr:colOff>95250</xdr:colOff>
      <xdr:row>61</xdr:row>
      <xdr:rowOff>466</xdr:rowOff>
    </xdr:to>
    <xdr:sp macro="" textlink="">
      <xdr:nvSpPr>
        <xdr:cNvPr id="327" name="フローチャート: 判断 326">
          <a:extLst>
            <a:ext uri="{FF2B5EF4-FFF2-40B4-BE49-F238E27FC236}">
              <a16:creationId xmlns:a16="http://schemas.microsoft.com/office/drawing/2014/main" xmlns="" id="{00000000-0008-0000-0300-000047010000}"/>
            </a:ext>
          </a:extLst>
        </xdr:cNvPr>
        <xdr:cNvSpPr/>
      </xdr:nvSpPr>
      <xdr:spPr>
        <a:xfrm>
          <a:off x="16129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156693</xdr:rowOff>
    </xdr:from>
    <xdr:ext cx="736600" cy="259045"/>
    <xdr:sp macro="" textlink="">
      <xdr:nvSpPr>
        <xdr:cNvPr id="328" name="テキスト ボックス 327">
          <a:extLst>
            <a:ext uri="{FF2B5EF4-FFF2-40B4-BE49-F238E27FC236}">
              <a16:creationId xmlns:a16="http://schemas.microsoft.com/office/drawing/2014/main" xmlns="" id="{00000000-0008-0000-0300-000048010000}"/>
            </a:ext>
          </a:extLst>
        </xdr:cNvPr>
        <xdr:cNvSpPr txBox="1"/>
      </xdr:nvSpPr>
      <xdr:spPr>
        <a:xfrm>
          <a:off x="15798800" y="10443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72982</xdr:rowOff>
    </xdr:from>
    <xdr:to>
      <xdr:col>72</xdr:col>
      <xdr:colOff>203200</xdr:colOff>
      <xdr:row>59</xdr:row>
      <xdr:rowOff>78613</xdr:rowOff>
    </xdr:to>
    <xdr:cxnSp macro="">
      <xdr:nvCxnSpPr>
        <xdr:cNvPr id="329" name="直線コネクタ 328">
          <a:extLst>
            <a:ext uri="{FF2B5EF4-FFF2-40B4-BE49-F238E27FC236}">
              <a16:creationId xmlns:a16="http://schemas.microsoft.com/office/drawing/2014/main" xmlns="" id="{00000000-0008-0000-0300-000049010000}"/>
            </a:ext>
          </a:extLst>
        </xdr:cNvPr>
        <xdr:cNvCxnSpPr/>
      </xdr:nvCxnSpPr>
      <xdr:spPr>
        <a:xfrm>
          <a:off x="14401800" y="10188532"/>
          <a:ext cx="889000" cy="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38946</xdr:rowOff>
    </xdr:from>
    <xdr:to>
      <xdr:col>73</xdr:col>
      <xdr:colOff>44450</xdr:colOff>
      <xdr:row>60</xdr:row>
      <xdr:rowOff>140546</xdr:rowOff>
    </xdr:to>
    <xdr:sp macro="" textlink="">
      <xdr:nvSpPr>
        <xdr:cNvPr id="330" name="フローチャート: 判断 329">
          <a:extLst>
            <a:ext uri="{FF2B5EF4-FFF2-40B4-BE49-F238E27FC236}">
              <a16:creationId xmlns:a16="http://schemas.microsoft.com/office/drawing/2014/main" xmlns="" id="{00000000-0008-0000-0300-00004A010000}"/>
            </a:ext>
          </a:extLst>
        </xdr:cNvPr>
        <xdr:cNvSpPr/>
      </xdr:nvSpPr>
      <xdr:spPr>
        <a:xfrm>
          <a:off x="15240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125323</xdr:rowOff>
    </xdr:from>
    <xdr:ext cx="762000" cy="259045"/>
    <xdr:sp macro="" textlink="">
      <xdr:nvSpPr>
        <xdr:cNvPr id="331" name="テキスト ボックス 330">
          <a:extLst>
            <a:ext uri="{FF2B5EF4-FFF2-40B4-BE49-F238E27FC236}">
              <a16:creationId xmlns:a16="http://schemas.microsoft.com/office/drawing/2014/main" xmlns="" id="{00000000-0008-0000-0300-00004B010000}"/>
            </a:ext>
          </a:extLst>
        </xdr:cNvPr>
        <xdr:cNvSpPr txBox="1"/>
      </xdr:nvSpPr>
      <xdr:spPr>
        <a:xfrm>
          <a:off x="14909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61722</xdr:rowOff>
    </xdr:from>
    <xdr:to>
      <xdr:col>68</xdr:col>
      <xdr:colOff>152400</xdr:colOff>
      <xdr:row>59</xdr:row>
      <xdr:rowOff>72982</xdr:rowOff>
    </xdr:to>
    <xdr:cxnSp macro="">
      <xdr:nvCxnSpPr>
        <xdr:cNvPr id="332" name="直線コネクタ 331">
          <a:extLst>
            <a:ext uri="{FF2B5EF4-FFF2-40B4-BE49-F238E27FC236}">
              <a16:creationId xmlns:a16="http://schemas.microsoft.com/office/drawing/2014/main" xmlns="" id="{00000000-0008-0000-0300-00004C010000}"/>
            </a:ext>
          </a:extLst>
        </xdr:cNvPr>
        <xdr:cNvCxnSpPr/>
      </xdr:nvCxnSpPr>
      <xdr:spPr>
        <a:xfrm>
          <a:off x="13512800" y="10177272"/>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128355</xdr:rowOff>
    </xdr:from>
    <xdr:to>
      <xdr:col>68</xdr:col>
      <xdr:colOff>203200</xdr:colOff>
      <xdr:row>60</xdr:row>
      <xdr:rowOff>58505</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4351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43282</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4020800" y="10330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128355</xdr:rowOff>
    </xdr:from>
    <xdr:to>
      <xdr:col>64</xdr:col>
      <xdr:colOff>152400</xdr:colOff>
      <xdr:row>60</xdr:row>
      <xdr:rowOff>58505</xdr:rowOff>
    </xdr:to>
    <xdr:sp macro="" textlink="">
      <xdr:nvSpPr>
        <xdr:cNvPr id="335" name="フローチャート: 判断 334">
          <a:extLst>
            <a:ext uri="{FF2B5EF4-FFF2-40B4-BE49-F238E27FC236}">
              <a16:creationId xmlns:a16="http://schemas.microsoft.com/office/drawing/2014/main" xmlns="" id="{00000000-0008-0000-0300-00004F010000}"/>
            </a:ext>
          </a:extLst>
        </xdr:cNvPr>
        <xdr:cNvSpPr/>
      </xdr:nvSpPr>
      <xdr:spPr>
        <a:xfrm>
          <a:off x="13462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43282</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3131800" y="10330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36661</xdr:rowOff>
    </xdr:from>
    <xdr:to>
      <xdr:col>81</xdr:col>
      <xdr:colOff>95250</xdr:colOff>
      <xdr:row>59</xdr:row>
      <xdr:rowOff>138261</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967200" y="1015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53188</xdr:rowOff>
    </xdr:from>
    <xdr:ext cx="762000" cy="259045"/>
    <xdr:sp macro="" textlink="">
      <xdr:nvSpPr>
        <xdr:cNvPr id="343" name="定員管理の状況該当値テキスト">
          <a:extLst>
            <a:ext uri="{FF2B5EF4-FFF2-40B4-BE49-F238E27FC236}">
              <a16:creationId xmlns:a16="http://schemas.microsoft.com/office/drawing/2014/main" xmlns="" id="{00000000-0008-0000-0300-000057010000}"/>
            </a:ext>
          </a:extLst>
        </xdr:cNvPr>
        <xdr:cNvSpPr txBox="1"/>
      </xdr:nvSpPr>
      <xdr:spPr>
        <a:xfrm>
          <a:off x="17106900" y="999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31031</xdr:rowOff>
    </xdr:from>
    <xdr:to>
      <xdr:col>77</xdr:col>
      <xdr:colOff>95250</xdr:colOff>
      <xdr:row>59</xdr:row>
      <xdr:rowOff>132631</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6129000" y="1014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142808</xdr:rowOff>
    </xdr:from>
    <xdr:ext cx="7366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5798800" y="9915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27813</xdr:rowOff>
    </xdr:from>
    <xdr:to>
      <xdr:col>73</xdr:col>
      <xdr:colOff>44450</xdr:colOff>
      <xdr:row>59</xdr:row>
      <xdr:rowOff>129413</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5240000" y="101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139590</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909800" y="991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22182</xdr:rowOff>
    </xdr:from>
    <xdr:to>
      <xdr:col>68</xdr:col>
      <xdr:colOff>203200</xdr:colOff>
      <xdr:row>59</xdr:row>
      <xdr:rowOff>123782</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4351000" y="1013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133959</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4020800" y="99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10922</xdr:rowOff>
    </xdr:from>
    <xdr:to>
      <xdr:col>64</xdr:col>
      <xdr:colOff>152400</xdr:colOff>
      <xdr:row>59</xdr:row>
      <xdr:rowOff>112522</xdr:rowOff>
    </xdr:to>
    <xdr:sp macro="" textlink="">
      <xdr:nvSpPr>
        <xdr:cNvPr id="350" name="楕円 349">
          <a:extLst>
            <a:ext uri="{FF2B5EF4-FFF2-40B4-BE49-F238E27FC236}">
              <a16:creationId xmlns:a16="http://schemas.microsoft.com/office/drawing/2014/main" xmlns="" id="{00000000-0008-0000-0300-00005E010000}"/>
            </a:ext>
          </a:extLst>
        </xdr:cNvPr>
        <xdr:cNvSpPr/>
      </xdr:nvSpPr>
      <xdr:spPr>
        <a:xfrm>
          <a:off x="13462000" y="101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122699</xdr:rowOff>
    </xdr:from>
    <xdr:ext cx="762000" cy="259045"/>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131800" y="9895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xmlns=""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xmlns=""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xmlns=""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xmlns=""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９．</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前年度から０．１ポイント下がっているが、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類似団体内平均値９．</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％を０．６ポイント上回っている。これは、平成１５年度、平成１６年度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の多額の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借入による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影響が大きい。ただし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以降</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は新規起債発行の抑制を図ってきたため、減少傾向にある。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しかしながら、今後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の起債発行次第では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、山辺中学校改築等の大規模事業の実施に</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伴う</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借入</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が行われていることもあり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、比率が上昇する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ことも十分</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見込まれるため、今後の数値の増減を注視し、数値の抑制に努める。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a:extLst>
            <a:ext uri="{FF2B5EF4-FFF2-40B4-BE49-F238E27FC236}">
              <a16:creationId xmlns:a16="http://schemas.microsoft.com/office/drawing/2014/main" xmlns="" id="{00000000-0008-0000-0300-00007B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xmlns=""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flipV="1">
          <a:off x="17018000" y="6194072"/>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xmlns=""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4" name="公債費負担の状況最大値テキスト">
          <a:extLst>
            <a:ext uri="{FF2B5EF4-FFF2-40B4-BE49-F238E27FC236}">
              <a16:creationId xmlns:a16="http://schemas.microsoft.com/office/drawing/2014/main" xmlns="" id="{00000000-0008-0000-0300-000080010000}"/>
            </a:ext>
          </a:extLst>
        </xdr:cNvPr>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49389</xdr:rowOff>
    </xdr:from>
    <xdr:to>
      <xdr:col>81</xdr:col>
      <xdr:colOff>44450</xdr:colOff>
      <xdr:row>41</xdr:row>
      <xdr:rowOff>62795</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flipV="1">
          <a:off x="16179800" y="707883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106132</xdr:rowOff>
    </xdr:from>
    <xdr:ext cx="762000" cy="259045"/>
    <xdr:sp macro="" textlink="">
      <xdr:nvSpPr>
        <xdr:cNvPr id="387" name="公債費負担の状況平均値テキスト">
          <a:extLst>
            <a:ext uri="{FF2B5EF4-FFF2-40B4-BE49-F238E27FC236}">
              <a16:creationId xmlns:a16="http://schemas.microsoft.com/office/drawing/2014/main" xmlns="" id="{00000000-0008-0000-0300-000083010000}"/>
            </a:ext>
          </a:extLst>
        </xdr:cNvPr>
        <xdr:cNvSpPr txBox="1"/>
      </xdr:nvSpPr>
      <xdr:spPr>
        <a:xfrm>
          <a:off x="17106900" y="67926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89605</xdr:rowOff>
    </xdr:from>
    <xdr:to>
      <xdr:col>81</xdr:col>
      <xdr:colOff>95250</xdr:colOff>
      <xdr:row>41</xdr:row>
      <xdr:rowOff>19755</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9672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62795</xdr:rowOff>
    </xdr:from>
    <xdr:to>
      <xdr:col>77</xdr:col>
      <xdr:colOff>44450</xdr:colOff>
      <xdr:row>41</xdr:row>
      <xdr:rowOff>129822</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flipV="1">
          <a:off x="15290800" y="709224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103011</xdr:rowOff>
    </xdr:from>
    <xdr:to>
      <xdr:col>77</xdr:col>
      <xdr:colOff>95250</xdr:colOff>
      <xdr:row>41</xdr:row>
      <xdr:rowOff>33161</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6129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43338</xdr:rowOff>
    </xdr:from>
    <xdr:ext cx="7366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5798800" y="672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129822</xdr:rowOff>
    </xdr:from>
    <xdr:to>
      <xdr:col>72</xdr:col>
      <xdr:colOff>203200</xdr:colOff>
      <xdr:row>42</xdr:row>
      <xdr:rowOff>79022</xdr:rowOff>
    </xdr:to>
    <xdr:cxnSp macro="">
      <xdr:nvCxnSpPr>
        <xdr:cNvPr id="392" name="直線コネクタ 391">
          <a:extLst>
            <a:ext uri="{FF2B5EF4-FFF2-40B4-BE49-F238E27FC236}">
              <a16:creationId xmlns:a16="http://schemas.microsoft.com/office/drawing/2014/main" xmlns="" id="{00000000-0008-0000-0300-000088010000}"/>
            </a:ext>
          </a:extLst>
        </xdr:cNvPr>
        <xdr:cNvCxnSpPr/>
      </xdr:nvCxnSpPr>
      <xdr:spPr>
        <a:xfrm flipV="1">
          <a:off x="14401800" y="715927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116417</xdr:rowOff>
    </xdr:from>
    <xdr:to>
      <xdr:col>73</xdr:col>
      <xdr:colOff>44450</xdr:colOff>
      <xdr:row>41</xdr:row>
      <xdr:rowOff>46567</xdr:rowOff>
    </xdr:to>
    <xdr:sp macro="" textlink="">
      <xdr:nvSpPr>
        <xdr:cNvPr id="393" name="フローチャート: 判断 392">
          <a:extLst>
            <a:ext uri="{FF2B5EF4-FFF2-40B4-BE49-F238E27FC236}">
              <a16:creationId xmlns:a16="http://schemas.microsoft.com/office/drawing/2014/main" xmlns="" id="{00000000-0008-0000-0300-000089010000}"/>
            </a:ext>
          </a:extLst>
        </xdr:cNvPr>
        <xdr:cNvSpPr/>
      </xdr:nvSpPr>
      <xdr:spPr>
        <a:xfrm>
          <a:off x="15240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56744</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4909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79022</xdr:rowOff>
    </xdr:from>
    <xdr:to>
      <xdr:col>68</xdr:col>
      <xdr:colOff>152400</xdr:colOff>
      <xdr:row>43</xdr:row>
      <xdr:rowOff>1411</xdr:rowOff>
    </xdr:to>
    <xdr:cxnSp macro="">
      <xdr:nvCxnSpPr>
        <xdr:cNvPr id="395" name="直線コネクタ 394">
          <a:extLst>
            <a:ext uri="{FF2B5EF4-FFF2-40B4-BE49-F238E27FC236}">
              <a16:creationId xmlns:a16="http://schemas.microsoft.com/office/drawing/2014/main" xmlns="" id="{00000000-0008-0000-0300-00008B010000}"/>
            </a:ext>
          </a:extLst>
        </xdr:cNvPr>
        <xdr:cNvCxnSpPr/>
      </xdr:nvCxnSpPr>
      <xdr:spPr>
        <a:xfrm flipV="1">
          <a:off x="13512800" y="7279922"/>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92428</xdr:rowOff>
    </xdr:from>
    <xdr:to>
      <xdr:col>68</xdr:col>
      <xdr:colOff>203200</xdr:colOff>
      <xdr:row>42</xdr:row>
      <xdr:rowOff>22578</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4351000" y="712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32755</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020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28222</xdr:rowOff>
    </xdr:from>
    <xdr:to>
      <xdr:col>64</xdr:col>
      <xdr:colOff>152400</xdr:colOff>
      <xdr:row>42</xdr:row>
      <xdr:rowOff>129822</xdr:rowOff>
    </xdr:to>
    <xdr:sp macro="" textlink="">
      <xdr:nvSpPr>
        <xdr:cNvPr id="398" name="フローチャート: 判断 397">
          <a:extLst>
            <a:ext uri="{FF2B5EF4-FFF2-40B4-BE49-F238E27FC236}">
              <a16:creationId xmlns:a16="http://schemas.microsoft.com/office/drawing/2014/main" xmlns="" id="{00000000-0008-0000-0300-00008E010000}"/>
            </a:ext>
          </a:extLst>
        </xdr:cNvPr>
        <xdr:cNvSpPr/>
      </xdr:nvSpPr>
      <xdr:spPr>
        <a:xfrm>
          <a:off x="13462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139999</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3131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170039</xdr:rowOff>
    </xdr:from>
    <xdr:to>
      <xdr:col>81</xdr:col>
      <xdr:colOff>95250</xdr:colOff>
      <xdr:row>41</xdr:row>
      <xdr:rowOff>100189</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9672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142116</xdr:rowOff>
    </xdr:from>
    <xdr:ext cx="762000" cy="259045"/>
    <xdr:sp macro="" textlink="">
      <xdr:nvSpPr>
        <xdr:cNvPr id="406" name="公債費負担の状況該当値テキスト">
          <a:extLst>
            <a:ext uri="{FF2B5EF4-FFF2-40B4-BE49-F238E27FC236}">
              <a16:creationId xmlns:a16="http://schemas.microsoft.com/office/drawing/2014/main" xmlns="" id="{00000000-0008-0000-0300-000096010000}"/>
            </a:ext>
          </a:extLst>
        </xdr:cNvPr>
        <xdr:cNvSpPr txBox="1"/>
      </xdr:nvSpPr>
      <xdr:spPr>
        <a:xfrm>
          <a:off x="17106900" y="7000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11995</xdr:rowOff>
    </xdr:from>
    <xdr:to>
      <xdr:col>77</xdr:col>
      <xdr:colOff>95250</xdr:colOff>
      <xdr:row>41</xdr:row>
      <xdr:rowOff>113595</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6129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98372</xdr:rowOff>
    </xdr:from>
    <xdr:ext cx="7366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5798800" y="7127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79022</xdr:rowOff>
    </xdr:from>
    <xdr:to>
      <xdr:col>73</xdr:col>
      <xdr:colOff>44450</xdr:colOff>
      <xdr:row>42</xdr:row>
      <xdr:rowOff>9172</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5240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165399</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909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28222</xdr:rowOff>
    </xdr:from>
    <xdr:to>
      <xdr:col>68</xdr:col>
      <xdr:colOff>203200</xdr:colOff>
      <xdr:row>42</xdr:row>
      <xdr:rowOff>129822</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4351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114599</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4020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122061</xdr:rowOff>
    </xdr:from>
    <xdr:to>
      <xdr:col>64</xdr:col>
      <xdr:colOff>152400</xdr:colOff>
      <xdr:row>43</xdr:row>
      <xdr:rowOff>52211</xdr:rowOff>
    </xdr:to>
    <xdr:sp macro="" textlink="">
      <xdr:nvSpPr>
        <xdr:cNvPr id="413" name="楕円 412">
          <a:extLst>
            <a:ext uri="{FF2B5EF4-FFF2-40B4-BE49-F238E27FC236}">
              <a16:creationId xmlns:a16="http://schemas.microsoft.com/office/drawing/2014/main" xmlns="" id="{00000000-0008-0000-0300-00009D010000}"/>
            </a:ext>
          </a:extLst>
        </xdr:cNvPr>
        <xdr:cNvSpPr/>
      </xdr:nvSpPr>
      <xdr:spPr>
        <a:xfrm>
          <a:off x="13462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36988</xdr:rowOff>
    </xdr:from>
    <xdr:ext cx="762000" cy="259045"/>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131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平成２５年度までは、一般会計の地方債残高の増となっているものの、山辺中学校整備基金の積立などによる充当可能基金や基準財政需要額算入見込額の増などにより、類似団体内平均値と比較して６．６ポイント下回ってい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しかしながら、山辺中学校改築事業などの大規模事業の実施による借入が行われたため、平成２６年度においては類似団体を３２．１ポイント、平成２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年度では４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．６ポインと大幅に上回ることとなっているため、</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計画的な</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起債</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発行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強化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に努める。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xmlns=""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158852</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flipV="1">
          <a:off x="17018000" y="2451100"/>
          <a:ext cx="0" cy="1479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130929</xdr:rowOff>
    </xdr:from>
    <xdr:ext cx="762000" cy="259045"/>
    <xdr:sp macro="" textlink="">
      <xdr:nvSpPr>
        <xdr:cNvPr id="442" name="将来負担の状況最小値テキスト">
          <a:extLst>
            <a:ext uri="{FF2B5EF4-FFF2-40B4-BE49-F238E27FC236}">
              <a16:creationId xmlns:a16="http://schemas.microsoft.com/office/drawing/2014/main" xmlns="" id="{00000000-0008-0000-0300-0000BA010000}"/>
            </a:ext>
          </a:extLst>
        </xdr:cNvPr>
        <xdr:cNvSpPr txBox="1"/>
      </xdr:nvSpPr>
      <xdr:spPr>
        <a:xfrm>
          <a:off x="17106900" y="390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158852</xdr:rowOff>
    </xdr:from>
    <xdr:to>
      <xdr:col>81</xdr:col>
      <xdr:colOff>133350</xdr:colOff>
      <xdr:row>22</xdr:row>
      <xdr:rowOff>158852</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6929100" y="3930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a:extLst>
            <a:ext uri="{FF2B5EF4-FFF2-40B4-BE49-F238E27FC236}">
              <a16:creationId xmlns:a16="http://schemas.microsoft.com/office/drawing/2014/main" xmlns="" id="{00000000-0008-0000-0300-0000BC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131369</xdr:rowOff>
    </xdr:from>
    <xdr:to>
      <xdr:col>81</xdr:col>
      <xdr:colOff>44450</xdr:colOff>
      <xdr:row>18</xdr:row>
      <xdr:rowOff>138125</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flipV="1">
          <a:off x="16179800" y="3217469"/>
          <a:ext cx="8382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161663</xdr:rowOff>
    </xdr:from>
    <xdr:ext cx="762000" cy="259045"/>
    <xdr:sp macro="" textlink="">
      <xdr:nvSpPr>
        <xdr:cNvPr id="447" name="将来負担の状況平均値テキスト">
          <a:extLst>
            <a:ext uri="{FF2B5EF4-FFF2-40B4-BE49-F238E27FC236}">
              <a16:creationId xmlns:a16="http://schemas.microsoft.com/office/drawing/2014/main" xmlns="" id="{00000000-0008-0000-0300-0000BF010000}"/>
            </a:ext>
          </a:extLst>
        </xdr:cNvPr>
        <xdr:cNvSpPr txBox="1"/>
      </xdr:nvSpPr>
      <xdr:spPr>
        <a:xfrm>
          <a:off x="17106900" y="25619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145136</xdr:rowOff>
    </xdr:from>
    <xdr:to>
      <xdr:col>81</xdr:col>
      <xdr:colOff>95250</xdr:colOff>
      <xdr:row>16</xdr:row>
      <xdr:rowOff>75286</xdr:rowOff>
    </xdr:to>
    <xdr:sp macro="" textlink="">
      <xdr:nvSpPr>
        <xdr:cNvPr id="448" name="フローチャート: 判断 447">
          <a:extLst>
            <a:ext uri="{FF2B5EF4-FFF2-40B4-BE49-F238E27FC236}">
              <a16:creationId xmlns:a16="http://schemas.microsoft.com/office/drawing/2014/main" xmlns="" id="{00000000-0008-0000-0300-0000C0010000}"/>
            </a:ext>
          </a:extLst>
        </xdr:cNvPr>
        <xdr:cNvSpPr/>
      </xdr:nvSpPr>
      <xdr:spPr>
        <a:xfrm>
          <a:off x="16967200" y="271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80213</xdr:rowOff>
    </xdr:from>
    <xdr:to>
      <xdr:col>77</xdr:col>
      <xdr:colOff>44450</xdr:colOff>
      <xdr:row>18</xdr:row>
      <xdr:rowOff>138125</xdr:rowOff>
    </xdr:to>
    <xdr:cxnSp macro="">
      <xdr:nvCxnSpPr>
        <xdr:cNvPr id="449" name="直線コネクタ 448">
          <a:extLst>
            <a:ext uri="{FF2B5EF4-FFF2-40B4-BE49-F238E27FC236}">
              <a16:creationId xmlns:a16="http://schemas.microsoft.com/office/drawing/2014/main" xmlns="" id="{00000000-0008-0000-0300-0000C1010000}"/>
            </a:ext>
          </a:extLst>
        </xdr:cNvPr>
        <xdr:cNvCxnSpPr/>
      </xdr:nvCxnSpPr>
      <xdr:spPr>
        <a:xfrm>
          <a:off x="15290800" y="3166313"/>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28702</xdr:rowOff>
    </xdr:from>
    <xdr:to>
      <xdr:col>77</xdr:col>
      <xdr:colOff>95250</xdr:colOff>
      <xdr:row>16</xdr:row>
      <xdr:rowOff>130302</xdr:rowOff>
    </xdr:to>
    <xdr:sp macro="" textlink="">
      <xdr:nvSpPr>
        <xdr:cNvPr id="450" name="フローチャート: 判断 449">
          <a:extLst>
            <a:ext uri="{FF2B5EF4-FFF2-40B4-BE49-F238E27FC236}">
              <a16:creationId xmlns:a16="http://schemas.microsoft.com/office/drawing/2014/main" xmlns="" id="{00000000-0008-0000-0300-0000C2010000}"/>
            </a:ext>
          </a:extLst>
        </xdr:cNvPr>
        <xdr:cNvSpPr/>
      </xdr:nvSpPr>
      <xdr:spPr>
        <a:xfrm>
          <a:off x="16129000" y="277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140479</xdr:rowOff>
    </xdr:from>
    <xdr:ext cx="736600" cy="259045"/>
    <xdr:sp macro="" textlink="">
      <xdr:nvSpPr>
        <xdr:cNvPr id="451" name="テキスト ボックス 450">
          <a:extLst>
            <a:ext uri="{FF2B5EF4-FFF2-40B4-BE49-F238E27FC236}">
              <a16:creationId xmlns:a16="http://schemas.microsoft.com/office/drawing/2014/main" xmlns="" id="{00000000-0008-0000-0300-0000C3010000}"/>
            </a:ext>
          </a:extLst>
        </xdr:cNvPr>
        <xdr:cNvSpPr txBox="1"/>
      </xdr:nvSpPr>
      <xdr:spPr>
        <a:xfrm>
          <a:off x="15798800" y="25407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80213</xdr:rowOff>
    </xdr:from>
    <xdr:to>
      <xdr:col>72</xdr:col>
      <xdr:colOff>203200</xdr:colOff>
      <xdr:row>18</xdr:row>
      <xdr:rowOff>144882</xdr:rowOff>
    </xdr:to>
    <xdr:cxnSp macro="">
      <xdr:nvCxnSpPr>
        <xdr:cNvPr id="452" name="直線コネクタ 451">
          <a:extLst>
            <a:ext uri="{FF2B5EF4-FFF2-40B4-BE49-F238E27FC236}">
              <a16:creationId xmlns:a16="http://schemas.microsoft.com/office/drawing/2014/main" xmlns="" id="{00000000-0008-0000-0300-0000C4010000}"/>
            </a:ext>
          </a:extLst>
        </xdr:cNvPr>
        <xdr:cNvCxnSpPr/>
      </xdr:nvCxnSpPr>
      <xdr:spPr>
        <a:xfrm flipV="1">
          <a:off x="14401800" y="3166313"/>
          <a:ext cx="889000" cy="6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23520</xdr:rowOff>
    </xdr:from>
    <xdr:to>
      <xdr:col>73</xdr:col>
      <xdr:colOff>44450</xdr:colOff>
      <xdr:row>15</xdr:row>
      <xdr:rowOff>125120</xdr:rowOff>
    </xdr:to>
    <xdr:sp macro="" textlink="">
      <xdr:nvSpPr>
        <xdr:cNvPr id="453" name="フローチャート: 判断 452">
          <a:extLst>
            <a:ext uri="{FF2B5EF4-FFF2-40B4-BE49-F238E27FC236}">
              <a16:creationId xmlns:a16="http://schemas.microsoft.com/office/drawing/2014/main" xmlns="" id="{00000000-0008-0000-0300-0000C5010000}"/>
            </a:ext>
          </a:extLst>
        </xdr:cNvPr>
        <xdr:cNvSpPr/>
      </xdr:nvSpPr>
      <xdr:spPr>
        <a:xfrm>
          <a:off x="15240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135297</xdr:rowOff>
    </xdr:from>
    <xdr:ext cx="762000" cy="259045"/>
    <xdr:sp macro="" textlink="">
      <xdr:nvSpPr>
        <xdr:cNvPr id="454" name="テキスト ボックス 453">
          <a:extLst>
            <a:ext uri="{FF2B5EF4-FFF2-40B4-BE49-F238E27FC236}">
              <a16:creationId xmlns:a16="http://schemas.microsoft.com/office/drawing/2014/main" xmlns="" id="{00000000-0008-0000-0300-0000C6010000}"/>
            </a:ext>
          </a:extLst>
        </xdr:cNvPr>
        <xdr:cNvSpPr txBox="1"/>
      </xdr:nvSpPr>
      <xdr:spPr>
        <a:xfrm>
          <a:off x="14909800" y="236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171196</xdr:rowOff>
    </xdr:from>
    <xdr:to>
      <xdr:col>68</xdr:col>
      <xdr:colOff>152400</xdr:colOff>
      <xdr:row>18</xdr:row>
      <xdr:rowOff>144882</xdr:rowOff>
    </xdr:to>
    <xdr:cxnSp macro="">
      <xdr:nvCxnSpPr>
        <xdr:cNvPr id="455" name="直線コネクタ 454">
          <a:extLst>
            <a:ext uri="{FF2B5EF4-FFF2-40B4-BE49-F238E27FC236}">
              <a16:creationId xmlns:a16="http://schemas.microsoft.com/office/drawing/2014/main" xmlns="" id="{00000000-0008-0000-0300-0000C7010000}"/>
            </a:ext>
          </a:extLst>
        </xdr:cNvPr>
        <xdr:cNvCxnSpPr/>
      </xdr:nvCxnSpPr>
      <xdr:spPr>
        <a:xfrm>
          <a:off x="13512800" y="2914396"/>
          <a:ext cx="889000" cy="3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127152</xdr:rowOff>
    </xdr:from>
    <xdr:to>
      <xdr:col>68</xdr:col>
      <xdr:colOff>203200</xdr:colOff>
      <xdr:row>17</xdr:row>
      <xdr:rowOff>57302</xdr:rowOff>
    </xdr:to>
    <xdr:sp macro="" textlink="">
      <xdr:nvSpPr>
        <xdr:cNvPr id="456" name="フローチャート: 判断 455">
          <a:extLst>
            <a:ext uri="{FF2B5EF4-FFF2-40B4-BE49-F238E27FC236}">
              <a16:creationId xmlns:a16="http://schemas.microsoft.com/office/drawing/2014/main" xmlns="" id="{00000000-0008-0000-0300-0000C8010000}"/>
            </a:ext>
          </a:extLst>
        </xdr:cNvPr>
        <xdr:cNvSpPr/>
      </xdr:nvSpPr>
      <xdr:spPr>
        <a:xfrm>
          <a:off x="14351000" y="28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67479</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4020800" y="26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12649</xdr:rowOff>
    </xdr:from>
    <xdr:to>
      <xdr:col>64</xdr:col>
      <xdr:colOff>152400</xdr:colOff>
      <xdr:row>17</xdr:row>
      <xdr:rowOff>114249</xdr:rowOff>
    </xdr:to>
    <xdr:sp macro="" textlink="">
      <xdr:nvSpPr>
        <xdr:cNvPr id="458" name="フローチャート: 判断 457">
          <a:extLst>
            <a:ext uri="{FF2B5EF4-FFF2-40B4-BE49-F238E27FC236}">
              <a16:creationId xmlns:a16="http://schemas.microsoft.com/office/drawing/2014/main" xmlns="" id="{00000000-0008-0000-0300-0000CA010000}"/>
            </a:ext>
          </a:extLst>
        </xdr:cNvPr>
        <xdr:cNvSpPr/>
      </xdr:nvSpPr>
      <xdr:spPr>
        <a:xfrm>
          <a:off x="13462000" y="292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99026</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3131800" y="3013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80569</xdr:rowOff>
    </xdr:from>
    <xdr:to>
      <xdr:col>81</xdr:col>
      <xdr:colOff>95250</xdr:colOff>
      <xdr:row>19</xdr:row>
      <xdr:rowOff>10719</xdr:rowOff>
    </xdr:to>
    <xdr:sp macro="" textlink="">
      <xdr:nvSpPr>
        <xdr:cNvPr id="465" name="楕円 464">
          <a:extLst>
            <a:ext uri="{FF2B5EF4-FFF2-40B4-BE49-F238E27FC236}">
              <a16:creationId xmlns:a16="http://schemas.microsoft.com/office/drawing/2014/main" xmlns="" id="{00000000-0008-0000-0300-0000D1010000}"/>
            </a:ext>
          </a:extLst>
        </xdr:cNvPr>
        <xdr:cNvSpPr/>
      </xdr:nvSpPr>
      <xdr:spPr>
        <a:xfrm>
          <a:off x="16967200" y="316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52646</xdr:rowOff>
    </xdr:from>
    <xdr:ext cx="762000" cy="259045"/>
    <xdr:sp macro="" textlink="">
      <xdr:nvSpPr>
        <xdr:cNvPr id="466" name="将来負担の状況該当値テキスト">
          <a:extLst>
            <a:ext uri="{FF2B5EF4-FFF2-40B4-BE49-F238E27FC236}">
              <a16:creationId xmlns:a16="http://schemas.microsoft.com/office/drawing/2014/main" xmlns="" id="{00000000-0008-0000-0300-0000D2010000}"/>
            </a:ext>
          </a:extLst>
        </xdr:cNvPr>
        <xdr:cNvSpPr txBox="1"/>
      </xdr:nvSpPr>
      <xdr:spPr>
        <a:xfrm>
          <a:off x="17106900" y="3138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87325</xdr:rowOff>
    </xdr:from>
    <xdr:to>
      <xdr:col>77</xdr:col>
      <xdr:colOff>95250</xdr:colOff>
      <xdr:row>19</xdr:row>
      <xdr:rowOff>17475</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6129000" y="317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2252</xdr:rowOff>
    </xdr:from>
    <xdr:ext cx="7366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5798800" y="3259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29413</xdr:rowOff>
    </xdr:from>
    <xdr:to>
      <xdr:col>73</xdr:col>
      <xdr:colOff>44450</xdr:colOff>
      <xdr:row>18</xdr:row>
      <xdr:rowOff>131013</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5240000" y="311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115790</xdr:rowOff>
    </xdr:from>
    <xdr:ext cx="7620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4909800" y="320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94082</xdr:rowOff>
    </xdr:from>
    <xdr:to>
      <xdr:col>68</xdr:col>
      <xdr:colOff>203200</xdr:colOff>
      <xdr:row>19</xdr:row>
      <xdr:rowOff>24232</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4351000" y="318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9008</xdr:rowOff>
    </xdr:from>
    <xdr:ext cx="7620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4020800" y="32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120396</xdr:rowOff>
    </xdr:from>
    <xdr:to>
      <xdr:col>64</xdr:col>
      <xdr:colOff>152400</xdr:colOff>
      <xdr:row>17</xdr:row>
      <xdr:rowOff>50546</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3462000" y="286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60723</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3131800" y="263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14,521
14,477
61.45
5,683,727
5,492,877
163,200
3,600,778
6,574,037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平成２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年度の比率は２５．</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％と、類似団体内平均値を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ポイント上回っており、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若干の改善は見られるが、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経常収支比率に占める割合が高く</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上昇傾向にある。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行財政改革の取組みなどにより、事務事業の見直しによる適正な人員配置や指定管理者制度や民間委託等を進める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など</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により、経常収支比率に占める割合を低くするよう人件費の抑制に努める。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73660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71246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85090</xdr:rowOff>
    </xdr:from>
    <xdr:to>
      <xdr:col>24</xdr:col>
      <xdr:colOff>25400</xdr:colOff>
      <xdr:row>37</xdr:row>
      <xdr:rowOff>100330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flipV="1">
          <a:off x="3987800" y="64287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8890</xdr:rowOff>
    </xdr:from>
    <xdr:to>
      <xdr:col>19</xdr:col>
      <xdr:colOff>187325</xdr:colOff>
      <xdr:row>37</xdr:row>
      <xdr:rowOff>100330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a:off x="3098800" y="63525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148590</xdr:rowOff>
    </xdr:from>
    <xdr:to>
      <xdr:col>20</xdr:col>
      <xdr:colOff>38100</xdr:colOff>
      <xdr:row>36</xdr:row>
      <xdr:rowOff>78740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88917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37</xdr:row>
      <xdr:rowOff>8890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a:off x="2209800" y="63220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133350</xdr:rowOff>
    </xdr:from>
    <xdr:to>
      <xdr:col>15</xdr:col>
      <xdr:colOff>149225</xdr:colOff>
      <xdr:row>36</xdr:row>
      <xdr:rowOff>63500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37</xdr:row>
      <xdr:rowOff>100330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flipV="1">
          <a:off x="1320800" y="63220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99060</xdr:rowOff>
    </xdr:from>
    <xdr:to>
      <xdr:col>11</xdr:col>
      <xdr:colOff>60325</xdr:colOff>
      <xdr:row>37</xdr:row>
      <xdr:rowOff>29210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39387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39387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6367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49530</xdr:rowOff>
    </xdr:from>
    <xdr:to>
      <xdr:col>20</xdr:col>
      <xdr:colOff>38100</xdr:colOff>
      <xdr:row>37</xdr:row>
      <xdr:rowOff>151130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135907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47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129540</xdr:rowOff>
    </xdr:from>
    <xdr:to>
      <xdr:col>15</xdr:col>
      <xdr:colOff>149225</xdr:colOff>
      <xdr:row>37</xdr:row>
      <xdr:rowOff>59690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13987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135907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事務の電算化に伴う業務委託や機器類のリース料により、１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％と類似団体内平均値１４．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ポイントの差となっているが、度重なる制度改正などが大きな要因と考えられる。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類似団体との差は解消傾向にあるものの、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今後も、更なる経費節減や職員のスキルアップを図りながら、類似団体平均値に近づくよう削減に努める。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34471</xdr:rowOff>
    </xdr:from>
    <xdr:to>
      <xdr:col>82</xdr:col>
      <xdr:colOff>107950</xdr:colOff>
      <xdr:row>21</xdr:row>
      <xdr:rowOff>113393</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091871"/>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120848</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34471</xdr:rowOff>
    </xdr:from>
    <xdr:to>
      <xdr:col>82</xdr:col>
      <xdr:colOff>196850</xdr:colOff>
      <xdr:row>12</xdr:row>
      <xdr:rowOff>34471</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09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80736</xdr:rowOff>
    </xdr:from>
    <xdr:to>
      <xdr:col>82</xdr:col>
      <xdr:colOff>107950</xdr:colOff>
      <xdr:row>18</xdr:row>
      <xdr:rowOff>29029</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flipV="1">
          <a:off x="15671800" y="2995386"/>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138991</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539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122464</xdr:rowOff>
    </xdr:from>
    <xdr:to>
      <xdr:col>82</xdr:col>
      <xdr:colOff>158750</xdr:colOff>
      <xdr:row>16</xdr:row>
      <xdr:rowOff>52614</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29029</xdr:rowOff>
    </xdr:from>
    <xdr:to>
      <xdr:col>78</xdr:col>
      <xdr:colOff>69850</xdr:colOff>
      <xdr:row>18</xdr:row>
      <xdr:rowOff>72571</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flipV="1">
          <a:off x="14782800" y="31151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100693</xdr:rowOff>
    </xdr:from>
    <xdr:to>
      <xdr:col>78</xdr:col>
      <xdr:colOff>120650</xdr:colOff>
      <xdr:row>16</xdr:row>
      <xdr:rowOff>30843</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41020</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441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91621</xdr:rowOff>
    </xdr:from>
    <xdr:to>
      <xdr:col>73</xdr:col>
      <xdr:colOff>180975</xdr:colOff>
      <xdr:row>18</xdr:row>
      <xdr:rowOff>72571</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a:off x="13893800" y="3006271"/>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46264</xdr:rowOff>
    </xdr:from>
    <xdr:to>
      <xdr:col>74</xdr:col>
      <xdr:colOff>31750</xdr:colOff>
      <xdr:row>15</xdr:row>
      <xdr:rowOff>147864</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158041</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143329</xdr:rowOff>
    </xdr:from>
    <xdr:to>
      <xdr:col>69</xdr:col>
      <xdr:colOff>92075</xdr:colOff>
      <xdr:row>17</xdr:row>
      <xdr:rowOff>91621</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a:off x="13004800" y="2886529"/>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57150</xdr:rowOff>
    </xdr:from>
    <xdr:to>
      <xdr:col>69</xdr:col>
      <xdr:colOff>142875</xdr:colOff>
      <xdr:row>15</xdr:row>
      <xdr:rowOff>158750</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168927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163286</xdr:rowOff>
    </xdr:from>
    <xdr:to>
      <xdr:col>65</xdr:col>
      <xdr:colOff>53975</xdr:colOff>
      <xdr:row>15</xdr:row>
      <xdr:rowOff>93436</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103613</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29936</xdr:rowOff>
    </xdr:from>
    <xdr:to>
      <xdr:col>82</xdr:col>
      <xdr:colOff>158750</xdr:colOff>
      <xdr:row>17</xdr:row>
      <xdr:rowOff>131536</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2013</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91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149679</xdr:rowOff>
    </xdr:from>
    <xdr:to>
      <xdr:col>78</xdr:col>
      <xdr:colOff>120650</xdr:colOff>
      <xdr:row>18</xdr:row>
      <xdr:rowOff>79829</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306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64606</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3150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21771</xdr:rowOff>
    </xdr:from>
    <xdr:to>
      <xdr:col>74</xdr:col>
      <xdr:colOff>31750</xdr:colOff>
      <xdr:row>18</xdr:row>
      <xdr:rowOff>123371</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310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108149</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319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40821</xdr:rowOff>
    </xdr:from>
    <xdr:to>
      <xdr:col>69</xdr:col>
      <xdr:colOff>142875</xdr:colOff>
      <xdr:row>17</xdr:row>
      <xdr:rowOff>142421</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95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127198</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3041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92529</xdr:rowOff>
    </xdr:from>
    <xdr:to>
      <xdr:col>65</xdr:col>
      <xdr:colOff>53975</xdr:colOff>
      <xdr:row>17</xdr:row>
      <xdr:rowOff>22679</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7456</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92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財政状況</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厳しい</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、類似団体内平均値５．</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低く</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なっている。これまで町直営の施設がないことなどから、類似団体内平均値より低い傾向にあ</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と同程度と</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なっている。昨年度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より、０．７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下がっているが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、今後も注視しながら対策を実施し、柔軟な対応に努める。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xmlns=""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xmlns=""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151493</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flipV="1">
          <a:off x="4826000" y="90424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123570</xdr:rowOff>
    </xdr:from>
    <xdr:ext cx="762000" cy="259045"/>
    <xdr:sp macro="" textlink="">
      <xdr:nvSpPr>
        <xdr:cNvPr id="188" name="扶助費最小値テキスト">
          <a:extLst>
            <a:ext uri="{FF2B5EF4-FFF2-40B4-BE49-F238E27FC236}">
              <a16:creationId xmlns:a16="http://schemas.microsoft.com/office/drawing/2014/main" xmlns="" id="{00000000-0008-0000-0400-0000BC000000}"/>
            </a:ext>
          </a:extLst>
        </xdr:cNvPr>
        <xdr:cNvSpPr txBox="1"/>
      </xdr:nvSpPr>
      <xdr:spPr>
        <a:xfrm>
          <a:off x="4914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151493</xdr:rowOff>
    </xdr:from>
    <xdr:to>
      <xdr:col>24</xdr:col>
      <xdr:colOff>114300</xdr:colOff>
      <xdr:row>61</xdr:row>
      <xdr:rowOff>151493</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0" name="扶助費最大値テキスト">
          <a:extLst>
            <a:ext uri="{FF2B5EF4-FFF2-40B4-BE49-F238E27FC236}">
              <a16:creationId xmlns:a16="http://schemas.microsoft.com/office/drawing/2014/main" xmlns="" id="{00000000-0008-0000-0400-0000BE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56</xdr:row>
      <xdr:rowOff>12700</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flipV="1">
          <a:off x="3987800" y="94996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89099</xdr:rowOff>
    </xdr:from>
    <xdr:ext cx="762000" cy="259045"/>
    <xdr:sp macro="" textlink="">
      <xdr:nvSpPr>
        <xdr:cNvPr id="193" name="扶助費平均値テキスト">
          <a:extLst>
            <a:ext uri="{FF2B5EF4-FFF2-40B4-BE49-F238E27FC236}">
              <a16:creationId xmlns:a16="http://schemas.microsoft.com/office/drawing/2014/main" xmlns="" id="{00000000-0008-0000-0400-0000C1000000}"/>
            </a:ext>
          </a:extLst>
        </xdr:cNvPr>
        <xdr:cNvSpPr txBox="1"/>
      </xdr:nvSpPr>
      <xdr:spPr>
        <a:xfrm>
          <a:off x="4914900" y="9518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117022</xdr:rowOff>
    </xdr:from>
    <xdr:to>
      <xdr:col>24</xdr:col>
      <xdr:colOff>76200</xdr:colOff>
      <xdr:row>56</xdr:row>
      <xdr:rowOff>47172</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47752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12700</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a:off x="3098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84365</xdr:rowOff>
    </xdr:from>
    <xdr:to>
      <xdr:col>20</xdr:col>
      <xdr:colOff>38100</xdr:colOff>
      <xdr:row>56</xdr:row>
      <xdr:rowOff>14515</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24692</xdr:rowOff>
    </xdr:from>
    <xdr:ext cx="7366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94343</xdr:rowOff>
    </xdr:to>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a:xfrm flipV="1">
          <a:off x="2209800" y="96139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84365</xdr:rowOff>
    </xdr:from>
    <xdr:to>
      <xdr:col>15</xdr:col>
      <xdr:colOff>149225</xdr:colOff>
      <xdr:row>56</xdr:row>
      <xdr:rowOff>14515</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3048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24692</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56</xdr:row>
      <xdr:rowOff>94343</xdr:rowOff>
    </xdr:to>
    <xdr:cxnSp macro="">
      <xdr:nvCxnSpPr>
        <xdr:cNvPr id="201" name="直線コネクタ 200">
          <a:extLst>
            <a:ext uri="{FF2B5EF4-FFF2-40B4-BE49-F238E27FC236}">
              <a16:creationId xmlns:a16="http://schemas.microsoft.com/office/drawing/2014/main" xmlns="" id="{00000000-0008-0000-0400-0000C9000000}"/>
            </a:ext>
          </a:extLst>
        </xdr:cNvPr>
        <xdr:cNvCxnSpPr/>
      </xdr:nvCxnSpPr>
      <xdr:spPr>
        <a:xfrm>
          <a:off x="1320800" y="95322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166007</xdr:rowOff>
    </xdr:from>
    <xdr:to>
      <xdr:col>6</xdr:col>
      <xdr:colOff>171450</xdr:colOff>
      <xdr:row>56</xdr:row>
      <xdr:rowOff>96157</xdr:rowOff>
    </xdr:to>
    <xdr:sp macro="" textlink="">
      <xdr:nvSpPr>
        <xdr:cNvPr id="204" name="フローチャート: 判断 203">
          <a:extLst>
            <a:ext uri="{FF2B5EF4-FFF2-40B4-BE49-F238E27FC236}">
              <a16:creationId xmlns:a16="http://schemas.microsoft.com/office/drawing/2014/main" xmlns="" id="{00000000-0008-0000-0400-0000CC000000}"/>
            </a:ext>
          </a:extLst>
        </xdr:cNvPr>
        <xdr:cNvSpPr/>
      </xdr:nvSpPr>
      <xdr:spPr>
        <a:xfrm>
          <a:off x="1270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80934</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939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xmlns=""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12" name="扶助費該当値テキスト">
          <a:extLst>
            <a:ext uri="{FF2B5EF4-FFF2-40B4-BE49-F238E27FC236}">
              <a16:creationId xmlns:a16="http://schemas.microsoft.com/office/drawing/2014/main" xmlns="" id="{00000000-0008-0000-0400-0000D4000000}"/>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43543</xdr:rowOff>
    </xdr:from>
    <xdr:to>
      <xdr:col>11</xdr:col>
      <xdr:colOff>60325</xdr:colOff>
      <xdr:row>56</xdr:row>
      <xdr:rowOff>145143</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2159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51707</xdr:rowOff>
    </xdr:from>
    <xdr:to>
      <xdr:col>6</xdr:col>
      <xdr:colOff>171450</xdr:colOff>
      <xdr:row>55</xdr:row>
      <xdr:rowOff>153307</xdr:rowOff>
    </xdr:to>
    <xdr:sp macro="" textlink="">
      <xdr:nvSpPr>
        <xdr:cNvPr id="219" name="楕円 218">
          <a:extLst>
            <a:ext uri="{FF2B5EF4-FFF2-40B4-BE49-F238E27FC236}">
              <a16:creationId xmlns:a16="http://schemas.microsoft.com/office/drawing/2014/main" xmlns="" id="{00000000-0008-0000-0400-0000DB000000}"/>
            </a:ext>
          </a:extLst>
        </xdr:cNvPr>
        <xdr:cNvSpPr/>
      </xdr:nvSpPr>
      <xdr:spPr>
        <a:xfrm>
          <a:off x="1270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163484</xdr:rowOff>
    </xdr:from>
    <xdr:ext cx="762000" cy="259045"/>
    <xdr:sp macro="" textlink="">
      <xdr:nvSpPr>
        <xdr:cNvPr id="220" name="テキスト ボックス 219">
          <a:extLst>
            <a:ext uri="{FF2B5EF4-FFF2-40B4-BE49-F238E27FC236}">
              <a16:creationId xmlns:a16="http://schemas.microsoft.com/office/drawing/2014/main" xmlns="" id="{00000000-0008-0000-0400-0000DC000000}"/>
            </a:ext>
          </a:extLst>
        </xdr:cNvPr>
        <xdr:cNvSpPr txBox="1"/>
      </xdr:nvSpPr>
      <xdr:spPr>
        <a:xfrm>
          <a:off x="939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xmlns=""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xmlns=""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その他に係る経常収支比率が１９．</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％で、類似団体内平均値の１５．</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ポイント上回っているのは、前年度と同水準であるものの、特別会計への経常的な繰出金が主な要因と考えられる。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今後は、これまで以上に、特別会計の経営適正化及び健全化を図り、普通会計負担額の軽減に努める。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xmlns=""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8890</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6510000" y="903478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152417</xdr:rowOff>
    </xdr:from>
    <xdr:ext cx="762000" cy="259045"/>
    <xdr:sp macro="" textlink="">
      <xdr:nvSpPr>
        <xdr:cNvPr id="249" name="その他最小値テキスト">
          <a:extLst>
            <a:ext uri="{FF2B5EF4-FFF2-40B4-BE49-F238E27FC236}">
              <a16:creationId xmlns:a16="http://schemas.microsoft.com/office/drawing/2014/main" xmlns="" id="{00000000-0008-0000-0400-0000F9000000}"/>
            </a:ext>
          </a:extLst>
        </xdr:cNvPr>
        <xdr:cNvSpPr txBox="1"/>
      </xdr:nvSpPr>
      <xdr:spPr>
        <a:xfrm>
          <a:off x="16598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8890</xdr:rowOff>
    </xdr:from>
    <xdr:to>
      <xdr:col>82</xdr:col>
      <xdr:colOff>196850</xdr:colOff>
      <xdr:row>61</xdr:row>
      <xdr:rowOff>8890</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6421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51" name="その他最大値テキスト">
          <a:extLst>
            <a:ext uri="{FF2B5EF4-FFF2-40B4-BE49-F238E27FC236}">
              <a16:creationId xmlns:a16="http://schemas.microsoft.com/office/drawing/2014/main" xmlns="" id="{00000000-0008-0000-0400-0000FB000000}"/>
            </a:ext>
          </a:extLst>
        </xdr:cNvPr>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57</xdr:row>
      <xdr:rowOff>54610</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a:off x="15671800" y="98044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27957</xdr:rowOff>
    </xdr:from>
    <xdr:ext cx="762000" cy="259045"/>
    <xdr:sp macro="" textlink="">
      <xdr:nvSpPr>
        <xdr:cNvPr id="254" name="その他平均値テキスト">
          <a:extLst>
            <a:ext uri="{FF2B5EF4-FFF2-40B4-BE49-F238E27FC236}">
              <a16:creationId xmlns:a16="http://schemas.microsoft.com/office/drawing/2014/main" xmlns="" id="{00000000-0008-0000-0400-0000FE000000}"/>
            </a:ext>
          </a:extLst>
        </xdr:cNvPr>
        <xdr:cNvSpPr txBox="1"/>
      </xdr:nvSpPr>
      <xdr:spPr>
        <a:xfrm>
          <a:off x="16598900" y="928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11430</xdr:rowOff>
    </xdr:from>
    <xdr:to>
      <xdr:col>82</xdr:col>
      <xdr:colOff>158750</xdr:colOff>
      <xdr:row>55</xdr:row>
      <xdr:rowOff>113030</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6459200" y="944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35560</xdr:rowOff>
    </xdr:from>
    <xdr:to>
      <xdr:col>78</xdr:col>
      <xdr:colOff>69850</xdr:colOff>
      <xdr:row>57</xdr:row>
      <xdr:rowOff>31750</xdr:rowOff>
    </xdr:to>
    <xdr:cxnSp macro="">
      <xdr:nvCxnSpPr>
        <xdr:cNvPr id="256" name="直線コネクタ 255">
          <a:extLst>
            <a:ext uri="{FF2B5EF4-FFF2-40B4-BE49-F238E27FC236}">
              <a16:creationId xmlns:a16="http://schemas.microsoft.com/office/drawing/2014/main" xmlns="" id="{00000000-0008-0000-0400-000000010000}"/>
            </a:ext>
          </a:extLst>
        </xdr:cNvPr>
        <xdr:cNvCxnSpPr/>
      </xdr:nvCxnSpPr>
      <xdr:spPr>
        <a:xfrm>
          <a:off x="14782800" y="96367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54</xdr:row>
      <xdr:rowOff>152400</xdr:rowOff>
    </xdr:from>
    <xdr:to>
      <xdr:col>78</xdr:col>
      <xdr:colOff>120650</xdr:colOff>
      <xdr:row>55</xdr:row>
      <xdr:rowOff>82550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5621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92727</xdr:rowOff>
    </xdr:from>
    <xdr:ext cx="7366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5290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35560</xdr:rowOff>
    </xdr:from>
    <xdr:to>
      <xdr:col>73</xdr:col>
      <xdr:colOff>180975</xdr:colOff>
      <xdr:row>56</xdr:row>
      <xdr:rowOff>111760</xdr:rowOff>
    </xdr:to>
    <xdr:cxnSp macro="">
      <xdr:nvCxnSpPr>
        <xdr:cNvPr id="259" name="直線コネクタ 258">
          <a:extLst>
            <a:ext uri="{FF2B5EF4-FFF2-40B4-BE49-F238E27FC236}">
              <a16:creationId xmlns:a16="http://schemas.microsoft.com/office/drawing/2014/main" xmlns="" id="{00000000-0008-0000-0400-000003010000}"/>
            </a:ext>
          </a:extLst>
        </xdr:cNvPr>
        <xdr:cNvCxnSpPr/>
      </xdr:nvCxnSpPr>
      <xdr:spPr>
        <a:xfrm flipV="1">
          <a:off x="13893800" y="96367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54</xdr:row>
      <xdr:rowOff>121920</xdr:rowOff>
    </xdr:from>
    <xdr:to>
      <xdr:col>74</xdr:col>
      <xdr:colOff>31750</xdr:colOff>
      <xdr:row>55</xdr:row>
      <xdr:rowOff>52070</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47320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62247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401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43180</xdr:rowOff>
    </xdr:from>
    <xdr:to>
      <xdr:col>69</xdr:col>
      <xdr:colOff>92075</xdr:colOff>
      <xdr:row>56</xdr:row>
      <xdr:rowOff>111760</xdr:rowOff>
    </xdr:to>
    <xdr:cxnSp macro="">
      <xdr:nvCxnSpPr>
        <xdr:cNvPr id="262" name="直線コネクタ 261">
          <a:extLst>
            <a:ext uri="{FF2B5EF4-FFF2-40B4-BE49-F238E27FC236}">
              <a16:creationId xmlns:a16="http://schemas.microsoft.com/office/drawing/2014/main" xmlns="" id="{00000000-0008-0000-0400-000006010000}"/>
            </a:ext>
          </a:extLst>
        </xdr:cNvPr>
        <xdr:cNvCxnSpPr/>
      </xdr:nvCxnSpPr>
      <xdr:spPr>
        <a:xfrm>
          <a:off x="13004800" y="9644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54</xdr:row>
      <xdr:rowOff>129540</xdr:rowOff>
    </xdr:from>
    <xdr:to>
      <xdr:col>69</xdr:col>
      <xdr:colOff>142875</xdr:colOff>
      <xdr:row>55</xdr:row>
      <xdr:rowOff>59690</xdr:rowOff>
    </xdr:to>
    <xdr:sp macro="" textlink="">
      <xdr:nvSpPr>
        <xdr:cNvPr id="263" name="フローチャート: 判断 262">
          <a:extLst>
            <a:ext uri="{FF2B5EF4-FFF2-40B4-BE49-F238E27FC236}">
              <a16:creationId xmlns:a16="http://schemas.microsoft.com/office/drawing/2014/main" xmlns="" id="{00000000-0008-0000-0400-000007010000}"/>
            </a:ext>
          </a:extLst>
        </xdr:cNvPr>
        <xdr:cNvSpPr/>
      </xdr:nvSpPr>
      <xdr:spPr>
        <a:xfrm>
          <a:off x="13843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69867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3512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91440</xdr:rowOff>
    </xdr:from>
    <xdr:to>
      <xdr:col>65</xdr:col>
      <xdr:colOff>53975</xdr:colOff>
      <xdr:row>55</xdr:row>
      <xdr:rowOff>21590</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2954000" y="934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31767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623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xdr:rowOff>
    </xdr:from>
    <xdr:to>
      <xdr:col>82</xdr:col>
      <xdr:colOff>158750</xdr:colOff>
      <xdr:row>57</xdr:row>
      <xdr:rowOff>105410</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64592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147337</xdr:rowOff>
    </xdr:from>
    <xdr:ext cx="762000" cy="259045"/>
    <xdr:sp macro="" textlink="">
      <xdr:nvSpPr>
        <xdr:cNvPr id="273" name="その他該当値テキスト">
          <a:extLst>
            <a:ext uri="{FF2B5EF4-FFF2-40B4-BE49-F238E27FC236}">
              <a16:creationId xmlns:a16="http://schemas.microsoft.com/office/drawing/2014/main" xmlns="" id="{00000000-0008-0000-0400-000011010000}"/>
            </a:ext>
          </a:extLst>
        </xdr:cNvPr>
        <xdr:cNvSpPr txBox="1"/>
      </xdr:nvSpPr>
      <xdr:spPr>
        <a:xfrm>
          <a:off x="16598900" y="974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152400</xdr:rowOff>
    </xdr:from>
    <xdr:to>
      <xdr:col>78</xdr:col>
      <xdr:colOff>120650</xdr:colOff>
      <xdr:row>57</xdr:row>
      <xdr:rowOff>82550</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5621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67327</xdr:rowOff>
    </xdr:from>
    <xdr:ext cx="7366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5290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156210</xdr:rowOff>
    </xdr:from>
    <xdr:to>
      <xdr:col>74</xdr:col>
      <xdr:colOff>31750</xdr:colOff>
      <xdr:row>56</xdr:row>
      <xdr:rowOff>86360</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4732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71137</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44018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60960</xdr:rowOff>
    </xdr:from>
    <xdr:to>
      <xdr:col>69</xdr:col>
      <xdr:colOff>142875</xdr:colOff>
      <xdr:row>56</xdr:row>
      <xdr:rowOff>162560</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3843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147337</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3512800" y="974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163830</xdr:rowOff>
    </xdr:from>
    <xdr:to>
      <xdr:col>65</xdr:col>
      <xdr:colOff>53975</xdr:colOff>
      <xdr:row>56</xdr:row>
      <xdr:rowOff>93980</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2954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78757</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26238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．４％と前年度より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上昇</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ているものの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、類似団体内平均値の１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回っている。これは、一部事務組合への負担金が類似団体と比較し、少ないことなどが考えられるが、今後も、一部事務組合への負担金の増減により、数値の変動が見られることが予想されるため、委託先等との協議・調整を図りながら事務事業の見直しなどによる経費抑制を図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xmlns=""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xmlns=""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xmlns=""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9" name="補助費等グラフ枠">
          <a:extLst>
            <a:ext uri="{FF2B5EF4-FFF2-40B4-BE49-F238E27FC236}">
              <a16:creationId xmlns:a16="http://schemas.microsoft.com/office/drawing/2014/main" xmlns="" id="{00000000-0008-0000-0400-00003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41</xdr:row>
      <xdr:rowOff>30662</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flipV="1">
          <a:off x="16510000" y="5760357"/>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2739</xdr:rowOff>
    </xdr:from>
    <xdr:ext cx="762000" cy="259045"/>
    <xdr:sp macro="" textlink="">
      <xdr:nvSpPr>
        <xdr:cNvPr id="311" name="補助費等最小値テキスト">
          <a:extLst>
            <a:ext uri="{FF2B5EF4-FFF2-40B4-BE49-F238E27FC236}">
              <a16:creationId xmlns:a16="http://schemas.microsoft.com/office/drawing/2014/main" xmlns="" id="{00000000-0008-0000-0400-000037010000}"/>
            </a:ext>
          </a:extLst>
        </xdr:cNvPr>
        <xdr:cNvSpPr txBox="1"/>
      </xdr:nvSpPr>
      <xdr:spPr>
        <a:xfrm>
          <a:off x="16598900" y="703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30662</xdr:rowOff>
    </xdr:from>
    <xdr:to>
      <xdr:col>82</xdr:col>
      <xdr:colOff>196850</xdr:colOff>
      <xdr:row>41</xdr:row>
      <xdr:rowOff>30662</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a:off x="16421100" y="7060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3" name="補助費等最大値テキスト">
          <a:extLst>
            <a:ext uri="{FF2B5EF4-FFF2-40B4-BE49-F238E27FC236}">
              <a16:creationId xmlns:a16="http://schemas.microsoft.com/office/drawing/2014/main" xmlns="" id="{00000000-0008-0000-0400-000039010000}"/>
            </a:ext>
          </a:extLst>
        </xdr:cNvPr>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4" name="直線コネクタ 313">
          <a:extLst>
            <a:ext uri="{FF2B5EF4-FFF2-40B4-BE49-F238E27FC236}">
              <a16:creationId xmlns:a16="http://schemas.microsoft.com/office/drawing/2014/main" xmlns="" id="{00000000-0008-0000-0400-00003A010000}"/>
            </a:ext>
          </a:extLst>
        </xdr:cNvPr>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104140</xdr:rowOff>
    </xdr:from>
    <xdr:to>
      <xdr:col>82</xdr:col>
      <xdr:colOff>107950</xdr:colOff>
      <xdr:row>36</xdr:row>
      <xdr:rowOff>169454</xdr:rowOff>
    </xdr:to>
    <xdr:cxnSp macro="">
      <xdr:nvCxnSpPr>
        <xdr:cNvPr id="315" name="直線コネクタ 314">
          <a:extLst>
            <a:ext uri="{FF2B5EF4-FFF2-40B4-BE49-F238E27FC236}">
              <a16:creationId xmlns:a16="http://schemas.microsoft.com/office/drawing/2014/main" xmlns="" id="{00000000-0008-0000-0400-00003B010000}"/>
            </a:ext>
          </a:extLst>
        </xdr:cNvPr>
        <xdr:cNvCxnSpPr/>
      </xdr:nvCxnSpPr>
      <xdr:spPr>
        <a:xfrm>
          <a:off x="15671800" y="627634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89099</xdr:rowOff>
    </xdr:from>
    <xdr:ext cx="762000" cy="259045"/>
    <xdr:sp macro="" textlink="">
      <xdr:nvSpPr>
        <xdr:cNvPr id="316" name="補助費等平均値テキスト">
          <a:extLst>
            <a:ext uri="{FF2B5EF4-FFF2-40B4-BE49-F238E27FC236}">
              <a16:creationId xmlns:a16="http://schemas.microsoft.com/office/drawing/2014/main" xmlns="" id="{00000000-0008-0000-0400-00003C010000}"/>
            </a:ext>
          </a:extLst>
        </xdr:cNvPr>
        <xdr:cNvSpPr txBox="1"/>
      </xdr:nvSpPr>
      <xdr:spPr>
        <a:xfrm>
          <a:off x="16598900" y="643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117022</xdr:rowOff>
    </xdr:from>
    <xdr:to>
      <xdr:col>82</xdr:col>
      <xdr:colOff>158750</xdr:colOff>
      <xdr:row>38</xdr:row>
      <xdr:rowOff>47172</xdr:rowOff>
    </xdr:to>
    <xdr:sp macro="" textlink="">
      <xdr:nvSpPr>
        <xdr:cNvPr id="317" name="フローチャート: 判断 316">
          <a:extLst>
            <a:ext uri="{FF2B5EF4-FFF2-40B4-BE49-F238E27FC236}">
              <a16:creationId xmlns:a16="http://schemas.microsoft.com/office/drawing/2014/main" xmlns="" id="{00000000-0008-0000-0400-00003D010000}"/>
            </a:ext>
          </a:extLst>
        </xdr:cNvPr>
        <xdr:cNvSpPr/>
      </xdr:nvSpPr>
      <xdr:spPr>
        <a:xfrm>
          <a:off x="16459200" y="6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104140</xdr:rowOff>
    </xdr:from>
    <xdr:to>
      <xdr:col>78</xdr:col>
      <xdr:colOff>69850</xdr:colOff>
      <xdr:row>36</xdr:row>
      <xdr:rowOff>162923</xdr:rowOff>
    </xdr:to>
    <xdr:cxnSp macro="">
      <xdr:nvCxnSpPr>
        <xdr:cNvPr id="318" name="直線コネクタ 317">
          <a:extLst>
            <a:ext uri="{FF2B5EF4-FFF2-40B4-BE49-F238E27FC236}">
              <a16:creationId xmlns:a16="http://schemas.microsoft.com/office/drawing/2014/main" xmlns="" id="{00000000-0008-0000-0400-00003E010000}"/>
            </a:ext>
          </a:extLst>
        </xdr:cNvPr>
        <xdr:cNvCxnSpPr/>
      </xdr:nvCxnSpPr>
      <xdr:spPr>
        <a:xfrm flipV="1">
          <a:off x="14782800" y="627634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97427</xdr:rowOff>
    </xdr:from>
    <xdr:to>
      <xdr:col>78</xdr:col>
      <xdr:colOff>120650</xdr:colOff>
      <xdr:row>38</xdr:row>
      <xdr:rowOff>27577</xdr:rowOff>
    </xdr:to>
    <xdr:sp macro="" textlink="">
      <xdr:nvSpPr>
        <xdr:cNvPr id="319" name="フローチャート: 判断 318">
          <a:extLst>
            <a:ext uri="{FF2B5EF4-FFF2-40B4-BE49-F238E27FC236}">
              <a16:creationId xmlns:a16="http://schemas.microsoft.com/office/drawing/2014/main" xmlns="" id="{00000000-0008-0000-0400-00003F010000}"/>
            </a:ext>
          </a:extLst>
        </xdr:cNvPr>
        <xdr:cNvSpPr/>
      </xdr:nvSpPr>
      <xdr:spPr>
        <a:xfrm>
          <a:off x="15621000" y="644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12354</xdr:rowOff>
    </xdr:from>
    <xdr:ext cx="7366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5290800" y="6527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162923</xdr:rowOff>
    </xdr:from>
    <xdr:to>
      <xdr:col>73</xdr:col>
      <xdr:colOff>180975</xdr:colOff>
      <xdr:row>37</xdr:row>
      <xdr:rowOff>4536</xdr:rowOff>
    </xdr:to>
    <xdr:cxnSp macro="">
      <xdr:nvCxnSpPr>
        <xdr:cNvPr id="321" name="直線コネクタ 320">
          <a:extLst>
            <a:ext uri="{FF2B5EF4-FFF2-40B4-BE49-F238E27FC236}">
              <a16:creationId xmlns:a16="http://schemas.microsoft.com/office/drawing/2014/main" xmlns="" id="{00000000-0008-0000-0400-000041010000}"/>
            </a:ext>
          </a:extLst>
        </xdr:cNvPr>
        <xdr:cNvCxnSpPr/>
      </xdr:nvCxnSpPr>
      <xdr:spPr>
        <a:xfrm flipV="1">
          <a:off x="13893800" y="633512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103958</xdr:rowOff>
    </xdr:from>
    <xdr:to>
      <xdr:col>74</xdr:col>
      <xdr:colOff>31750</xdr:colOff>
      <xdr:row>38</xdr:row>
      <xdr:rowOff>34108</xdr:rowOff>
    </xdr:to>
    <xdr:sp macro="" textlink="">
      <xdr:nvSpPr>
        <xdr:cNvPr id="322" name="フローチャート: 判断 321">
          <a:extLst>
            <a:ext uri="{FF2B5EF4-FFF2-40B4-BE49-F238E27FC236}">
              <a16:creationId xmlns:a16="http://schemas.microsoft.com/office/drawing/2014/main" xmlns="" id="{00000000-0008-0000-0400-000042010000}"/>
            </a:ext>
          </a:extLst>
        </xdr:cNvPr>
        <xdr:cNvSpPr/>
      </xdr:nvSpPr>
      <xdr:spPr>
        <a:xfrm>
          <a:off x="14732000" y="644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18886</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4401800" y="653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84546</xdr:rowOff>
    </xdr:from>
    <xdr:to>
      <xdr:col>69</xdr:col>
      <xdr:colOff>92075</xdr:colOff>
      <xdr:row>37</xdr:row>
      <xdr:rowOff>4536</xdr:rowOff>
    </xdr:to>
    <xdr:cxnSp macro="">
      <xdr:nvCxnSpPr>
        <xdr:cNvPr id="324" name="直線コネクタ 323">
          <a:extLst>
            <a:ext uri="{FF2B5EF4-FFF2-40B4-BE49-F238E27FC236}">
              <a16:creationId xmlns:a16="http://schemas.microsoft.com/office/drawing/2014/main" xmlns="" id="{00000000-0008-0000-0400-000044010000}"/>
            </a:ext>
          </a:extLst>
        </xdr:cNvPr>
        <xdr:cNvCxnSpPr/>
      </xdr:nvCxnSpPr>
      <xdr:spPr>
        <a:xfrm>
          <a:off x="13004800" y="625674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71301</xdr:rowOff>
    </xdr:from>
    <xdr:to>
      <xdr:col>69</xdr:col>
      <xdr:colOff>142875</xdr:colOff>
      <xdr:row>38</xdr:row>
      <xdr:rowOff>1451</xdr:rowOff>
    </xdr:to>
    <xdr:sp macro="" textlink="">
      <xdr:nvSpPr>
        <xdr:cNvPr id="325" name="フローチャート: 判断 324">
          <a:extLst>
            <a:ext uri="{FF2B5EF4-FFF2-40B4-BE49-F238E27FC236}">
              <a16:creationId xmlns:a16="http://schemas.microsoft.com/office/drawing/2014/main" xmlns="" id="{00000000-0008-0000-0400-000045010000}"/>
            </a:ext>
          </a:extLst>
        </xdr:cNvPr>
        <xdr:cNvSpPr/>
      </xdr:nvSpPr>
      <xdr:spPr>
        <a:xfrm>
          <a:off x="13843000" y="641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157678</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3512800" y="6501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71301</xdr:rowOff>
    </xdr:from>
    <xdr:to>
      <xdr:col>65</xdr:col>
      <xdr:colOff>53975</xdr:colOff>
      <xdr:row>38</xdr:row>
      <xdr:rowOff>1451</xdr:rowOff>
    </xdr:to>
    <xdr:sp macro="" textlink="">
      <xdr:nvSpPr>
        <xdr:cNvPr id="327" name="フローチャート: 判断 326">
          <a:extLst>
            <a:ext uri="{FF2B5EF4-FFF2-40B4-BE49-F238E27FC236}">
              <a16:creationId xmlns:a16="http://schemas.microsoft.com/office/drawing/2014/main" xmlns="" id="{00000000-0008-0000-0400-000047010000}"/>
            </a:ext>
          </a:extLst>
        </xdr:cNvPr>
        <xdr:cNvSpPr/>
      </xdr:nvSpPr>
      <xdr:spPr>
        <a:xfrm>
          <a:off x="12954000" y="641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157678</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2623800" y="6501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118654</xdr:rowOff>
    </xdr:from>
    <xdr:to>
      <xdr:col>82</xdr:col>
      <xdr:colOff>158750</xdr:colOff>
      <xdr:row>37</xdr:row>
      <xdr:rowOff>48804</xdr:rowOff>
    </xdr:to>
    <xdr:sp macro="" textlink="">
      <xdr:nvSpPr>
        <xdr:cNvPr id="334" name="楕円 333">
          <a:extLst>
            <a:ext uri="{FF2B5EF4-FFF2-40B4-BE49-F238E27FC236}">
              <a16:creationId xmlns:a16="http://schemas.microsoft.com/office/drawing/2014/main" xmlns="" id="{00000000-0008-0000-0400-00004E010000}"/>
            </a:ext>
          </a:extLst>
        </xdr:cNvPr>
        <xdr:cNvSpPr/>
      </xdr:nvSpPr>
      <xdr:spPr>
        <a:xfrm>
          <a:off x="16459200" y="629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135181</xdr:rowOff>
    </xdr:from>
    <xdr:ext cx="762000" cy="259045"/>
    <xdr:sp macro="" textlink="">
      <xdr:nvSpPr>
        <xdr:cNvPr id="335" name="補助費等該当値テキスト">
          <a:extLst>
            <a:ext uri="{FF2B5EF4-FFF2-40B4-BE49-F238E27FC236}">
              <a16:creationId xmlns:a16="http://schemas.microsoft.com/office/drawing/2014/main" xmlns="" id="{00000000-0008-0000-0400-00004F010000}"/>
            </a:ext>
          </a:extLst>
        </xdr:cNvPr>
        <xdr:cNvSpPr txBox="1"/>
      </xdr:nvSpPr>
      <xdr:spPr>
        <a:xfrm>
          <a:off x="16598900" y="6135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53340</xdr:rowOff>
    </xdr:from>
    <xdr:to>
      <xdr:col>78</xdr:col>
      <xdr:colOff>120650</xdr:colOff>
      <xdr:row>36</xdr:row>
      <xdr:rowOff>154940</xdr:rowOff>
    </xdr:to>
    <xdr:sp macro="" textlink="">
      <xdr:nvSpPr>
        <xdr:cNvPr id="336" name="楕円 335">
          <a:extLst>
            <a:ext uri="{FF2B5EF4-FFF2-40B4-BE49-F238E27FC236}">
              <a16:creationId xmlns:a16="http://schemas.microsoft.com/office/drawing/2014/main" xmlns="" id="{00000000-0008-0000-0400-000050010000}"/>
            </a:ext>
          </a:extLst>
        </xdr:cNvPr>
        <xdr:cNvSpPr/>
      </xdr:nvSpPr>
      <xdr:spPr>
        <a:xfrm>
          <a:off x="15621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165117</xdr:rowOff>
    </xdr:from>
    <xdr:ext cx="736600" cy="259045"/>
    <xdr:sp macro="" textlink="">
      <xdr:nvSpPr>
        <xdr:cNvPr id="337" name="テキスト ボックス 336">
          <a:extLst>
            <a:ext uri="{FF2B5EF4-FFF2-40B4-BE49-F238E27FC236}">
              <a16:creationId xmlns:a16="http://schemas.microsoft.com/office/drawing/2014/main" xmlns="" id="{00000000-0008-0000-0400-000051010000}"/>
            </a:ext>
          </a:extLst>
        </xdr:cNvPr>
        <xdr:cNvSpPr txBox="1"/>
      </xdr:nvSpPr>
      <xdr:spPr>
        <a:xfrm>
          <a:off x="15290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112123</xdr:rowOff>
    </xdr:from>
    <xdr:to>
      <xdr:col>74</xdr:col>
      <xdr:colOff>31750</xdr:colOff>
      <xdr:row>37</xdr:row>
      <xdr:rowOff>42273</xdr:rowOff>
    </xdr:to>
    <xdr:sp macro="" textlink="">
      <xdr:nvSpPr>
        <xdr:cNvPr id="338" name="楕円 337">
          <a:extLst>
            <a:ext uri="{FF2B5EF4-FFF2-40B4-BE49-F238E27FC236}">
              <a16:creationId xmlns:a16="http://schemas.microsoft.com/office/drawing/2014/main" xmlns="" id="{00000000-0008-0000-0400-000052010000}"/>
            </a:ext>
          </a:extLst>
        </xdr:cNvPr>
        <xdr:cNvSpPr/>
      </xdr:nvSpPr>
      <xdr:spPr>
        <a:xfrm>
          <a:off x="14732000" y="628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52450</xdr:rowOff>
    </xdr:from>
    <xdr:ext cx="762000" cy="259045"/>
    <xdr:sp macro="" textlink="">
      <xdr:nvSpPr>
        <xdr:cNvPr id="339" name="テキスト ボックス 338">
          <a:extLst>
            <a:ext uri="{FF2B5EF4-FFF2-40B4-BE49-F238E27FC236}">
              <a16:creationId xmlns:a16="http://schemas.microsoft.com/office/drawing/2014/main" xmlns="" id="{00000000-0008-0000-0400-000053010000}"/>
            </a:ext>
          </a:extLst>
        </xdr:cNvPr>
        <xdr:cNvSpPr txBox="1"/>
      </xdr:nvSpPr>
      <xdr:spPr>
        <a:xfrm>
          <a:off x="14401800" y="6053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125186</xdr:rowOff>
    </xdr:from>
    <xdr:to>
      <xdr:col>69</xdr:col>
      <xdr:colOff>142875</xdr:colOff>
      <xdr:row>37</xdr:row>
      <xdr:rowOff>55336</xdr:rowOff>
    </xdr:to>
    <xdr:sp macro="" textlink="">
      <xdr:nvSpPr>
        <xdr:cNvPr id="340" name="楕円 339">
          <a:extLst>
            <a:ext uri="{FF2B5EF4-FFF2-40B4-BE49-F238E27FC236}">
              <a16:creationId xmlns:a16="http://schemas.microsoft.com/office/drawing/2014/main" xmlns="" id="{00000000-0008-0000-0400-000054010000}"/>
            </a:ext>
          </a:extLst>
        </xdr:cNvPr>
        <xdr:cNvSpPr/>
      </xdr:nvSpPr>
      <xdr:spPr>
        <a:xfrm>
          <a:off x="13843000" y="629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65513</xdr:rowOff>
    </xdr:from>
    <xdr:ext cx="762000" cy="259045"/>
    <xdr:sp macro="" textlink="">
      <xdr:nvSpPr>
        <xdr:cNvPr id="341" name="テキスト ボックス 340">
          <a:extLst>
            <a:ext uri="{FF2B5EF4-FFF2-40B4-BE49-F238E27FC236}">
              <a16:creationId xmlns:a16="http://schemas.microsoft.com/office/drawing/2014/main" xmlns="" id="{00000000-0008-0000-0400-000055010000}"/>
            </a:ext>
          </a:extLst>
        </xdr:cNvPr>
        <xdr:cNvSpPr txBox="1"/>
      </xdr:nvSpPr>
      <xdr:spPr>
        <a:xfrm>
          <a:off x="13512800" y="60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33746</xdr:rowOff>
    </xdr:from>
    <xdr:to>
      <xdr:col>65</xdr:col>
      <xdr:colOff>53975</xdr:colOff>
      <xdr:row>36</xdr:row>
      <xdr:rowOff>135346</xdr:rowOff>
    </xdr:to>
    <xdr:sp macro="" textlink="">
      <xdr:nvSpPr>
        <xdr:cNvPr id="342" name="楕円 341">
          <a:extLst>
            <a:ext uri="{FF2B5EF4-FFF2-40B4-BE49-F238E27FC236}">
              <a16:creationId xmlns:a16="http://schemas.microsoft.com/office/drawing/2014/main" xmlns="" id="{00000000-0008-0000-0400-000056010000}"/>
            </a:ext>
          </a:extLst>
        </xdr:cNvPr>
        <xdr:cNvSpPr/>
      </xdr:nvSpPr>
      <xdr:spPr>
        <a:xfrm>
          <a:off x="12954000" y="620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145523</xdr:rowOff>
    </xdr:from>
    <xdr:ext cx="762000" cy="259045"/>
    <xdr:sp macro="" textlink="">
      <xdr:nvSpPr>
        <xdr:cNvPr id="343" name="テキスト ボックス 342">
          <a:extLst>
            <a:ext uri="{FF2B5EF4-FFF2-40B4-BE49-F238E27FC236}">
              <a16:creationId xmlns:a16="http://schemas.microsoft.com/office/drawing/2014/main" xmlns="" id="{00000000-0008-0000-0400-000057010000}"/>
            </a:ext>
          </a:extLst>
        </xdr:cNvPr>
        <xdr:cNvSpPr txBox="1"/>
      </xdr:nvSpPr>
      <xdr:spPr>
        <a:xfrm>
          <a:off x="12623800" y="597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0" name="正方形/長方形 349">
          <a:extLst>
            <a:ext uri="{FF2B5EF4-FFF2-40B4-BE49-F238E27FC236}">
              <a16:creationId xmlns:a16="http://schemas.microsoft.com/office/drawing/2014/main" xmlns="" id="{00000000-0008-0000-0400-00005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1" name="正方形/長方形 350">
          <a:extLst>
            <a:ext uri="{FF2B5EF4-FFF2-40B4-BE49-F238E27FC236}">
              <a16:creationId xmlns:a16="http://schemas.microsoft.com/office/drawing/2014/main" xmlns="" id="{00000000-0008-0000-0400-00005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2" name="正方形/長方形 351">
          <a:extLst>
            <a:ext uri="{FF2B5EF4-FFF2-40B4-BE49-F238E27FC236}">
              <a16:creationId xmlns:a16="http://schemas.microsoft.com/office/drawing/2014/main" xmlns="" id="{00000000-0008-0000-0400-00006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3" name="正方形/長方形 352">
          <a:extLst>
            <a:ext uri="{FF2B5EF4-FFF2-40B4-BE49-F238E27FC236}">
              <a16:creationId xmlns:a16="http://schemas.microsoft.com/office/drawing/2014/main" xmlns="" id="{00000000-0008-0000-0400-00006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公債費は１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％で類似団体内平均値の１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高く</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傾向が一転している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平成２８年度までは、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過年度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大規模事業による償還金が減となっていること</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並びに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以降は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地方債の新規発行抑制に努めていたためである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が、平成２９年度は、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山辺中学校改築事業等の実施によ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る元金償還開始などによるところが大きい。持続可能な自治体運営継続のため</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計画的な</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地方債発行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の強化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に努める。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69</xdr:row>
      <xdr:rowOff>107950</xdr:rowOff>
    </xdr:from>
    <xdr:ext cx="298543" cy="225703"/>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7" name="テキスト ボックス 356">
          <a:extLst>
            <a:ext uri="{FF2B5EF4-FFF2-40B4-BE49-F238E27FC236}">
              <a16:creationId xmlns:a16="http://schemas.microsoft.com/office/drawing/2014/main" xmlns="" id="{00000000-0008-0000-0400-00006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9" name="テキスト ボックス 358">
          <a:extLst>
            <a:ext uri="{FF2B5EF4-FFF2-40B4-BE49-F238E27FC236}">
              <a16:creationId xmlns:a16="http://schemas.microsoft.com/office/drawing/2014/main" xmlns="" id="{00000000-0008-0000-0400-000067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1" name="テキスト ボックス 360">
          <a:extLst>
            <a:ext uri="{FF2B5EF4-FFF2-40B4-BE49-F238E27FC236}">
              <a16:creationId xmlns:a16="http://schemas.microsoft.com/office/drawing/2014/main" xmlns="" id="{00000000-0008-0000-0400-000069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3" name="テキスト ボックス 362">
          <a:extLst>
            <a:ext uri="{FF2B5EF4-FFF2-40B4-BE49-F238E27FC236}">
              <a16:creationId xmlns:a16="http://schemas.microsoft.com/office/drawing/2014/main" xmlns="" id="{00000000-0008-0000-0400-00006B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5" name="テキスト ボックス 364">
          <a:extLst>
            <a:ext uri="{FF2B5EF4-FFF2-40B4-BE49-F238E27FC236}">
              <a16:creationId xmlns:a16="http://schemas.microsoft.com/office/drawing/2014/main" xmlns="" id="{00000000-0008-0000-0400-00006D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xmlns=""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75</xdr:row>
      <xdr:rowOff>19558</xdr:rowOff>
    </xdr:from>
    <xdr:to>
      <xdr:col>24</xdr:col>
      <xdr:colOff>25400</xdr:colOff>
      <xdr:row>80</xdr:row>
      <xdr:rowOff>85852</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flipV="1">
          <a:off x="4826000" y="1287830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57929</xdr:rowOff>
    </xdr:from>
    <xdr:ext cx="762000" cy="259045"/>
    <xdr:sp macro="" textlink="">
      <xdr:nvSpPr>
        <xdr:cNvPr id="369" name="公債費最小値テキスト">
          <a:extLst>
            <a:ext uri="{FF2B5EF4-FFF2-40B4-BE49-F238E27FC236}">
              <a16:creationId xmlns:a16="http://schemas.microsoft.com/office/drawing/2014/main" xmlns="" id="{00000000-0008-0000-0400-000071010000}"/>
            </a:ext>
          </a:extLst>
        </xdr:cNvPr>
        <xdr:cNvSpPr txBox="1"/>
      </xdr:nvSpPr>
      <xdr:spPr>
        <a:xfrm>
          <a:off x="4914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85852</xdr:rowOff>
    </xdr:from>
    <xdr:to>
      <xdr:col>24</xdr:col>
      <xdr:colOff>114300</xdr:colOff>
      <xdr:row>80</xdr:row>
      <xdr:rowOff>85852</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a:off x="4737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105935</xdr:rowOff>
    </xdr:from>
    <xdr:ext cx="762000" cy="259045"/>
    <xdr:sp macro="" textlink="">
      <xdr:nvSpPr>
        <xdr:cNvPr id="371" name="公債費最大値テキスト">
          <a:extLst>
            <a:ext uri="{FF2B5EF4-FFF2-40B4-BE49-F238E27FC236}">
              <a16:creationId xmlns:a16="http://schemas.microsoft.com/office/drawing/2014/main" xmlns="" id="{00000000-0008-0000-0400-000073010000}"/>
            </a:ext>
          </a:extLst>
        </xdr:cNvPr>
        <xdr:cNvSpPr txBox="1"/>
      </xdr:nvSpPr>
      <xdr:spPr>
        <a:xfrm>
          <a:off x="4914900" y="1262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75</xdr:row>
      <xdr:rowOff>19558</xdr:rowOff>
    </xdr:from>
    <xdr:to>
      <xdr:col>24</xdr:col>
      <xdr:colOff>114300</xdr:colOff>
      <xdr:row>75</xdr:row>
      <xdr:rowOff>19558</xdr:rowOff>
    </xdr:to>
    <xdr:cxnSp macro="">
      <xdr:nvCxnSpPr>
        <xdr:cNvPr id="372" name="直線コネクタ 371">
          <a:extLst>
            <a:ext uri="{FF2B5EF4-FFF2-40B4-BE49-F238E27FC236}">
              <a16:creationId xmlns:a16="http://schemas.microsoft.com/office/drawing/2014/main" xmlns="" id="{00000000-0008-0000-0400-000074010000}"/>
            </a:ext>
          </a:extLst>
        </xdr:cNvPr>
        <xdr:cNvCxnSpPr/>
      </xdr:nvCxnSpPr>
      <xdr:spPr>
        <a:xfrm>
          <a:off x="4737100" y="1287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115570</xdr:rowOff>
    </xdr:from>
    <xdr:to>
      <xdr:col>24</xdr:col>
      <xdr:colOff>25400</xdr:colOff>
      <xdr:row>78</xdr:row>
      <xdr:rowOff>17272</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a:off x="3987800" y="1331722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76725</xdr:rowOff>
    </xdr:from>
    <xdr:ext cx="762000" cy="259045"/>
    <xdr:sp macro="" textlink="">
      <xdr:nvSpPr>
        <xdr:cNvPr id="374" name="公債費平均値テキスト">
          <a:extLst>
            <a:ext uri="{FF2B5EF4-FFF2-40B4-BE49-F238E27FC236}">
              <a16:creationId xmlns:a16="http://schemas.microsoft.com/office/drawing/2014/main" xmlns="" id="{00000000-0008-0000-0400-000076010000}"/>
            </a:ext>
          </a:extLst>
        </xdr:cNvPr>
        <xdr:cNvSpPr txBox="1"/>
      </xdr:nvSpPr>
      <xdr:spPr>
        <a:xfrm>
          <a:off x="4914900" y="13106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60198</xdr:rowOff>
    </xdr:from>
    <xdr:to>
      <xdr:col>24</xdr:col>
      <xdr:colOff>76200</xdr:colOff>
      <xdr:row>77</xdr:row>
      <xdr:rowOff>161798</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47752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129287</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flipV="1">
          <a:off x="3098800" y="13317220"/>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83058</xdr:rowOff>
    </xdr:from>
    <xdr:to>
      <xdr:col>20</xdr:col>
      <xdr:colOff>38100</xdr:colOff>
      <xdr:row>78</xdr:row>
      <xdr:rowOff>13208</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3937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169435</xdr:rowOff>
    </xdr:from>
    <xdr:ext cx="7366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3606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129287</xdr:rowOff>
    </xdr:from>
    <xdr:to>
      <xdr:col>15</xdr:col>
      <xdr:colOff>98425</xdr:colOff>
      <xdr:row>78</xdr:row>
      <xdr:rowOff>49276</xdr:rowOff>
    </xdr:to>
    <xdr:cxnSp macro="">
      <xdr:nvCxnSpPr>
        <xdr:cNvPr id="379" name="直線コネクタ 378">
          <a:extLst>
            <a:ext uri="{FF2B5EF4-FFF2-40B4-BE49-F238E27FC236}">
              <a16:creationId xmlns:a16="http://schemas.microsoft.com/office/drawing/2014/main" xmlns="" id="{00000000-0008-0000-0400-00007B010000}"/>
            </a:ext>
          </a:extLst>
        </xdr:cNvPr>
        <xdr:cNvCxnSpPr/>
      </xdr:nvCxnSpPr>
      <xdr:spPr>
        <a:xfrm flipV="1">
          <a:off x="2209800" y="13330937"/>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80" name="フローチャート: 判断 379">
          <a:extLst>
            <a:ext uri="{FF2B5EF4-FFF2-40B4-BE49-F238E27FC236}">
              <a16:creationId xmlns:a16="http://schemas.microsoft.com/office/drawing/2014/main" xmlns="" id="{00000000-0008-0000-0400-00007C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40132</xdr:rowOff>
    </xdr:from>
    <xdr:to>
      <xdr:col>11</xdr:col>
      <xdr:colOff>9525</xdr:colOff>
      <xdr:row>78</xdr:row>
      <xdr:rowOff>49276</xdr:rowOff>
    </xdr:to>
    <xdr:cxnSp macro="">
      <xdr:nvCxnSpPr>
        <xdr:cNvPr id="382" name="直線コネクタ 381">
          <a:extLst>
            <a:ext uri="{FF2B5EF4-FFF2-40B4-BE49-F238E27FC236}">
              <a16:creationId xmlns:a16="http://schemas.microsoft.com/office/drawing/2014/main" xmlns="" id="{00000000-0008-0000-0400-00007E010000}"/>
            </a:ext>
          </a:extLst>
        </xdr:cNvPr>
        <xdr:cNvCxnSpPr/>
      </xdr:nvCxnSpPr>
      <xdr:spPr>
        <a:xfrm>
          <a:off x="1320800" y="134132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124206</xdr:rowOff>
    </xdr:from>
    <xdr:to>
      <xdr:col>11</xdr:col>
      <xdr:colOff>60325</xdr:colOff>
      <xdr:row>78</xdr:row>
      <xdr:rowOff>54356</xdr:rowOff>
    </xdr:to>
    <xdr:sp macro="" textlink="">
      <xdr:nvSpPr>
        <xdr:cNvPr id="383" name="フローチャート: 判断 382">
          <a:extLst>
            <a:ext uri="{FF2B5EF4-FFF2-40B4-BE49-F238E27FC236}">
              <a16:creationId xmlns:a16="http://schemas.microsoft.com/office/drawing/2014/main" xmlns="" id="{00000000-0008-0000-0400-00007F010000}"/>
            </a:ext>
          </a:extLst>
        </xdr:cNvPr>
        <xdr:cNvSpPr/>
      </xdr:nvSpPr>
      <xdr:spPr>
        <a:xfrm>
          <a:off x="2159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64533</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1828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85" name="フローチャート: 判断 384">
          <a:extLst>
            <a:ext uri="{FF2B5EF4-FFF2-40B4-BE49-F238E27FC236}">
              <a16:creationId xmlns:a16="http://schemas.microsoft.com/office/drawing/2014/main" xmlns="" id="{00000000-0008-0000-0400-000081010000}"/>
            </a:ext>
          </a:extLst>
        </xdr:cNvPr>
        <xdr:cNvSpPr/>
      </xdr:nvSpPr>
      <xdr:spPr>
        <a:xfrm>
          <a:off x="1270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78249</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939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137922</xdr:rowOff>
    </xdr:from>
    <xdr:to>
      <xdr:col>24</xdr:col>
      <xdr:colOff>76200</xdr:colOff>
      <xdr:row>78</xdr:row>
      <xdr:rowOff>68072</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47752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109999</xdr:rowOff>
    </xdr:from>
    <xdr:ext cx="762000" cy="259045"/>
    <xdr:sp macro="" textlink="">
      <xdr:nvSpPr>
        <xdr:cNvPr id="393" name="公債費該当値テキスト">
          <a:extLst>
            <a:ext uri="{FF2B5EF4-FFF2-40B4-BE49-F238E27FC236}">
              <a16:creationId xmlns:a16="http://schemas.microsoft.com/office/drawing/2014/main" xmlns="" id="{00000000-0008-0000-0400-000089010000}"/>
            </a:ext>
          </a:extLst>
        </xdr:cNvPr>
        <xdr:cNvSpPr txBox="1"/>
      </xdr:nvSpPr>
      <xdr:spPr>
        <a:xfrm>
          <a:off x="49149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94" name="楕円 393">
          <a:extLst>
            <a:ext uri="{FF2B5EF4-FFF2-40B4-BE49-F238E27FC236}">
              <a16:creationId xmlns:a16="http://schemas.microsoft.com/office/drawing/2014/main" xmlns="" id="{00000000-0008-0000-0400-00008A010000}"/>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5097</xdr:rowOff>
    </xdr:from>
    <xdr:ext cx="736600" cy="259045"/>
    <xdr:sp macro="" textlink="">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78487</xdr:rowOff>
    </xdr:from>
    <xdr:to>
      <xdr:col>15</xdr:col>
      <xdr:colOff>149225</xdr:colOff>
      <xdr:row>78</xdr:row>
      <xdr:rowOff>8637</xdr:rowOff>
    </xdr:to>
    <xdr:sp macro="" textlink="">
      <xdr:nvSpPr>
        <xdr:cNvPr id="396" name="楕円 395">
          <a:extLst>
            <a:ext uri="{FF2B5EF4-FFF2-40B4-BE49-F238E27FC236}">
              <a16:creationId xmlns:a16="http://schemas.microsoft.com/office/drawing/2014/main" xmlns="" id="{00000000-0008-0000-0400-00008C010000}"/>
            </a:ext>
          </a:extLst>
        </xdr:cNvPr>
        <xdr:cNvSpPr/>
      </xdr:nvSpPr>
      <xdr:spPr>
        <a:xfrm>
          <a:off x="3048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164864</xdr:rowOff>
    </xdr:from>
    <xdr:ext cx="762000" cy="259045"/>
    <xdr:sp macro="" textlink="">
      <xdr:nvSpPr>
        <xdr:cNvPr id="397" name="テキスト ボックス 396">
          <a:extLst>
            <a:ext uri="{FF2B5EF4-FFF2-40B4-BE49-F238E27FC236}">
              <a16:creationId xmlns:a16="http://schemas.microsoft.com/office/drawing/2014/main" xmlns="" id="{00000000-0008-0000-0400-00008D010000}"/>
            </a:ext>
          </a:extLst>
        </xdr:cNvPr>
        <xdr:cNvSpPr txBox="1"/>
      </xdr:nvSpPr>
      <xdr:spPr>
        <a:xfrm>
          <a:off x="2717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169926</xdr:rowOff>
    </xdr:from>
    <xdr:to>
      <xdr:col>11</xdr:col>
      <xdr:colOff>60325</xdr:colOff>
      <xdr:row>78</xdr:row>
      <xdr:rowOff>100076</xdr:rowOff>
    </xdr:to>
    <xdr:sp macro="" textlink="">
      <xdr:nvSpPr>
        <xdr:cNvPr id="398" name="楕円 397">
          <a:extLst>
            <a:ext uri="{FF2B5EF4-FFF2-40B4-BE49-F238E27FC236}">
              <a16:creationId xmlns:a16="http://schemas.microsoft.com/office/drawing/2014/main" xmlns="" id="{00000000-0008-0000-0400-00008E010000}"/>
            </a:ext>
          </a:extLst>
        </xdr:cNvPr>
        <xdr:cNvSpPr/>
      </xdr:nvSpPr>
      <xdr:spPr>
        <a:xfrm>
          <a:off x="2159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84853</xdr:rowOff>
    </xdr:from>
    <xdr:ext cx="762000" cy="259045"/>
    <xdr:sp macro="" textlink="">
      <xdr:nvSpPr>
        <xdr:cNvPr id="399" name="テキスト ボックス 398">
          <a:extLst>
            <a:ext uri="{FF2B5EF4-FFF2-40B4-BE49-F238E27FC236}">
              <a16:creationId xmlns:a16="http://schemas.microsoft.com/office/drawing/2014/main" xmlns="" id="{00000000-0008-0000-0400-00008F010000}"/>
            </a:ext>
          </a:extLst>
        </xdr:cNvPr>
        <xdr:cNvSpPr txBox="1"/>
      </xdr:nvSpPr>
      <xdr:spPr>
        <a:xfrm>
          <a:off x="1828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160782</xdr:rowOff>
    </xdr:from>
    <xdr:to>
      <xdr:col>6</xdr:col>
      <xdr:colOff>171450</xdr:colOff>
      <xdr:row>78</xdr:row>
      <xdr:rowOff>90932</xdr:rowOff>
    </xdr:to>
    <xdr:sp macro="" textlink="">
      <xdr:nvSpPr>
        <xdr:cNvPr id="400" name="楕円 399">
          <a:extLst>
            <a:ext uri="{FF2B5EF4-FFF2-40B4-BE49-F238E27FC236}">
              <a16:creationId xmlns:a16="http://schemas.microsoft.com/office/drawing/2014/main" xmlns="" id="{00000000-0008-0000-0400-000090010000}"/>
            </a:ext>
          </a:extLst>
        </xdr:cNvPr>
        <xdr:cNvSpPr/>
      </xdr:nvSpPr>
      <xdr:spPr>
        <a:xfrm>
          <a:off x="1270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75709</xdr:rowOff>
    </xdr:from>
    <xdr:ext cx="762000" cy="259045"/>
    <xdr:sp macro="" textlink="">
      <xdr:nvSpPr>
        <xdr:cNvPr id="401" name="テキスト ボックス 400">
          <a:extLst>
            <a:ext uri="{FF2B5EF4-FFF2-40B4-BE49-F238E27FC236}">
              <a16:creationId xmlns:a16="http://schemas.microsoft.com/office/drawing/2014/main" xmlns="" id="{00000000-0008-0000-0400-000091010000}"/>
            </a:ext>
          </a:extLst>
        </xdr:cNvPr>
        <xdr:cNvSpPr txBox="1"/>
      </xdr:nvSpPr>
      <xdr:spPr>
        <a:xfrm>
          <a:off x="939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xmlns=""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xmlns=""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％と類似団体平均値の７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ポイントと大幅に高くなって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おり、差が拡大傾向にある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主に扶助費等の増加により類似団体平均値を上回り、その乖離が広が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る傾向にあるものの、平成２９年度には若干の解消が見られ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るため、これまで以上に事務事業の見直しや人件費の抑制に努めるとともに、引き続き扶助費の見直しなどに努める。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xmlns=""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xmlns=""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xmlns=""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xmlns=""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79</xdr:row>
      <xdr:rowOff>115570</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6510000" y="12635992"/>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87647</xdr:rowOff>
    </xdr:from>
    <xdr:ext cx="762000" cy="259045"/>
    <xdr:sp macro="" textlink="">
      <xdr:nvSpPr>
        <xdr:cNvPr id="428" name="公債費以外最小値テキスト">
          <a:extLst>
            <a:ext uri="{FF2B5EF4-FFF2-40B4-BE49-F238E27FC236}">
              <a16:creationId xmlns:a16="http://schemas.microsoft.com/office/drawing/2014/main" xmlns="" id="{00000000-0008-0000-0400-0000AC010000}"/>
            </a:ext>
          </a:extLst>
        </xdr:cNvPr>
        <xdr:cNvSpPr txBox="1"/>
      </xdr:nvSpPr>
      <xdr:spPr>
        <a:xfrm>
          <a:off x="16598900" y="1363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115570</xdr:rowOff>
    </xdr:from>
    <xdr:to>
      <xdr:col>82</xdr:col>
      <xdr:colOff>196850</xdr:colOff>
      <xdr:row>79</xdr:row>
      <xdr:rowOff>115570</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6421100" y="13660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30" name="公債費以外最大値テキスト">
          <a:extLst>
            <a:ext uri="{FF2B5EF4-FFF2-40B4-BE49-F238E27FC236}">
              <a16:creationId xmlns:a16="http://schemas.microsoft.com/office/drawing/2014/main" xmlns="" id="{00000000-0008-0000-0400-0000AE010000}"/>
            </a:ext>
          </a:extLst>
        </xdr:cNvPr>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31" name="直線コネクタ 430">
          <a:extLst>
            <a:ext uri="{FF2B5EF4-FFF2-40B4-BE49-F238E27FC236}">
              <a16:creationId xmlns:a16="http://schemas.microsoft.com/office/drawing/2014/main" xmlns="" id="{00000000-0008-0000-0400-0000AF010000}"/>
            </a:ext>
          </a:extLst>
        </xdr:cNvPr>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30987</xdr:rowOff>
    </xdr:from>
    <xdr:to>
      <xdr:col>82</xdr:col>
      <xdr:colOff>107950</xdr:colOff>
      <xdr:row>78</xdr:row>
      <xdr:rowOff>62992</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flipV="1">
          <a:off x="15671800" y="13404087"/>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65295</xdr:rowOff>
    </xdr:from>
    <xdr:ext cx="762000" cy="259045"/>
    <xdr:sp macro="" textlink="">
      <xdr:nvSpPr>
        <xdr:cNvPr id="433" name="公債費以外平均値テキスト">
          <a:extLst>
            <a:ext uri="{FF2B5EF4-FFF2-40B4-BE49-F238E27FC236}">
              <a16:creationId xmlns:a16="http://schemas.microsoft.com/office/drawing/2014/main" xmlns="" id="{00000000-0008-0000-0400-0000B1010000}"/>
            </a:ext>
          </a:extLst>
        </xdr:cNvPr>
        <xdr:cNvSpPr txBox="1"/>
      </xdr:nvSpPr>
      <xdr:spPr>
        <a:xfrm>
          <a:off x="16598900" y="12924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78</xdr:row>
      <xdr:rowOff>62992</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a:off x="14782800" y="1334008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147065</xdr:rowOff>
    </xdr:from>
    <xdr:to>
      <xdr:col>78</xdr:col>
      <xdr:colOff>120650</xdr:colOff>
      <xdr:row>76</xdr:row>
      <xdr:rowOff>77215</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5621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87393</xdr:rowOff>
    </xdr:from>
    <xdr:ext cx="7366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5290800" y="12774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133858</xdr:rowOff>
    </xdr:from>
    <xdr:to>
      <xdr:col>73</xdr:col>
      <xdr:colOff>180975</xdr:colOff>
      <xdr:row>77</xdr:row>
      <xdr:rowOff>138430</xdr:rowOff>
    </xdr:to>
    <xdr:cxnSp macro="">
      <xdr:nvCxnSpPr>
        <xdr:cNvPr id="438" name="直線コネクタ 437">
          <a:extLst>
            <a:ext uri="{FF2B5EF4-FFF2-40B4-BE49-F238E27FC236}">
              <a16:creationId xmlns:a16="http://schemas.microsoft.com/office/drawing/2014/main" xmlns="" id="{00000000-0008-0000-0400-0000B6010000}"/>
            </a:ext>
          </a:extLst>
        </xdr:cNvPr>
        <xdr:cNvCxnSpPr/>
      </xdr:nvCxnSpPr>
      <xdr:spPr>
        <a:xfrm>
          <a:off x="13893800" y="133355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101346</xdr:rowOff>
    </xdr:from>
    <xdr:to>
      <xdr:col>74</xdr:col>
      <xdr:colOff>31750</xdr:colOff>
      <xdr:row>76</xdr:row>
      <xdr:rowOff>31496</xdr:rowOff>
    </xdr:to>
    <xdr:sp macro="" textlink="">
      <xdr:nvSpPr>
        <xdr:cNvPr id="439" name="フローチャート: 判断 438">
          <a:extLst>
            <a:ext uri="{FF2B5EF4-FFF2-40B4-BE49-F238E27FC236}">
              <a16:creationId xmlns:a16="http://schemas.microsoft.com/office/drawing/2014/main" xmlns="" id="{00000000-0008-0000-0400-0000B7010000}"/>
            </a:ext>
          </a:extLst>
        </xdr:cNvPr>
        <xdr:cNvSpPr/>
      </xdr:nvSpPr>
      <xdr:spPr>
        <a:xfrm>
          <a:off x="14732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41673</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4401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5842</xdr:rowOff>
    </xdr:from>
    <xdr:to>
      <xdr:col>69</xdr:col>
      <xdr:colOff>92075</xdr:colOff>
      <xdr:row>77</xdr:row>
      <xdr:rowOff>133858</xdr:rowOff>
    </xdr:to>
    <xdr:cxnSp macro="">
      <xdr:nvCxnSpPr>
        <xdr:cNvPr id="441" name="直線コネクタ 440">
          <a:extLst>
            <a:ext uri="{FF2B5EF4-FFF2-40B4-BE49-F238E27FC236}">
              <a16:creationId xmlns:a16="http://schemas.microsoft.com/office/drawing/2014/main" xmlns="" id="{00000000-0008-0000-0400-0000B9010000}"/>
            </a:ext>
          </a:extLst>
        </xdr:cNvPr>
        <xdr:cNvCxnSpPr/>
      </xdr:nvCxnSpPr>
      <xdr:spPr>
        <a:xfrm>
          <a:off x="13004800" y="1320749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30480</xdr:rowOff>
    </xdr:from>
    <xdr:to>
      <xdr:col>69</xdr:col>
      <xdr:colOff>142875</xdr:colOff>
      <xdr:row>76</xdr:row>
      <xdr:rowOff>132080</xdr:rowOff>
    </xdr:to>
    <xdr:sp macro="" textlink="">
      <xdr:nvSpPr>
        <xdr:cNvPr id="442" name="フローチャート: 判断 441">
          <a:extLst>
            <a:ext uri="{FF2B5EF4-FFF2-40B4-BE49-F238E27FC236}">
              <a16:creationId xmlns:a16="http://schemas.microsoft.com/office/drawing/2014/main" xmlns="" id="{00000000-0008-0000-0400-0000BA010000}"/>
            </a:ext>
          </a:extLst>
        </xdr:cNvPr>
        <xdr:cNvSpPr/>
      </xdr:nvSpPr>
      <xdr:spPr>
        <a:xfrm>
          <a:off x="13843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142257</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512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142494</xdr:rowOff>
    </xdr:from>
    <xdr:to>
      <xdr:col>65</xdr:col>
      <xdr:colOff>53975</xdr:colOff>
      <xdr:row>76</xdr:row>
      <xdr:rowOff>72644</xdr:rowOff>
    </xdr:to>
    <xdr:sp macro="" textlink="">
      <xdr:nvSpPr>
        <xdr:cNvPr id="444" name="フローチャート: 判断 443">
          <a:extLst>
            <a:ext uri="{FF2B5EF4-FFF2-40B4-BE49-F238E27FC236}">
              <a16:creationId xmlns:a16="http://schemas.microsoft.com/office/drawing/2014/main" xmlns="" id="{00000000-0008-0000-0400-0000BC010000}"/>
            </a:ext>
          </a:extLst>
        </xdr:cNvPr>
        <xdr:cNvSpPr/>
      </xdr:nvSpPr>
      <xdr:spPr>
        <a:xfrm>
          <a:off x="12954000" y="130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82821</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2623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151637</xdr:rowOff>
    </xdr:from>
    <xdr:to>
      <xdr:col>82</xdr:col>
      <xdr:colOff>158750</xdr:colOff>
      <xdr:row>78</xdr:row>
      <xdr:rowOff>81787</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64592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123714</xdr:rowOff>
    </xdr:from>
    <xdr:ext cx="762000" cy="259045"/>
    <xdr:sp macro="" textlink="">
      <xdr:nvSpPr>
        <xdr:cNvPr id="452" name="公債費以外該当値テキスト">
          <a:extLst>
            <a:ext uri="{FF2B5EF4-FFF2-40B4-BE49-F238E27FC236}">
              <a16:creationId xmlns:a16="http://schemas.microsoft.com/office/drawing/2014/main" xmlns="" id="{00000000-0008-0000-0400-0000C4010000}"/>
            </a:ext>
          </a:extLst>
        </xdr:cNvPr>
        <xdr:cNvSpPr txBox="1"/>
      </xdr:nvSpPr>
      <xdr:spPr>
        <a:xfrm>
          <a:off x="165989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12192</xdr:rowOff>
    </xdr:from>
    <xdr:to>
      <xdr:col>78</xdr:col>
      <xdr:colOff>120650</xdr:colOff>
      <xdr:row>78</xdr:row>
      <xdr:rowOff>113792</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5621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98569</xdr:rowOff>
    </xdr:from>
    <xdr:ext cx="7366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5290800" y="1347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87630</xdr:rowOff>
    </xdr:from>
    <xdr:to>
      <xdr:col>74</xdr:col>
      <xdr:colOff>31750</xdr:colOff>
      <xdr:row>78</xdr:row>
      <xdr:rowOff>17780</xdr:rowOff>
    </xdr:to>
    <xdr:sp macro="" textlink="">
      <xdr:nvSpPr>
        <xdr:cNvPr id="455" name="楕円 454">
          <a:extLst>
            <a:ext uri="{FF2B5EF4-FFF2-40B4-BE49-F238E27FC236}">
              <a16:creationId xmlns:a16="http://schemas.microsoft.com/office/drawing/2014/main" xmlns="" id="{00000000-0008-0000-0400-0000C7010000}"/>
            </a:ext>
          </a:extLst>
        </xdr:cNvPr>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56" name="テキスト ボックス 455">
          <a:extLst>
            <a:ext uri="{FF2B5EF4-FFF2-40B4-BE49-F238E27FC236}">
              <a16:creationId xmlns:a16="http://schemas.microsoft.com/office/drawing/2014/main" xmlns="" id="{00000000-0008-0000-0400-0000C8010000}"/>
            </a:ext>
          </a:extLst>
        </xdr:cNvPr>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83058</xdr:rowOff>
    </xdr:from>
    <xdr:to>
      <xdr:col>69</xdr:col>
      <xdr:colOff>142875</xdr:colOff>
      <xdr:row>78</xdr:row>
      <xdr:rowOff>13208</xdr:rowOff>
    </xdr:to>
    <xdr:sp macro="" textlink="">
      <xdr:nvSpPr>
        <xdr:cNvPr id="457" name="楕円 456">
          <a:extLst>
            <a:ext uri="{FF2B5EF4-FFF2-40B4-BE49-F238E27FC236}">
              <a16:creationId xmlns:a16="http://schemas.microsoft.com/office/drawing/2014/main" xmlns="" id="{00000000-0008-0000-0400-0000C9010000}"/>
            </a:ext>
          </a:extLst>
        </xdr:cNvPr>
        <xdr:cNvSpPr/>
      </xdr:nvSpPr>
      <xdr:spPr>
        <a:xfrm>
          <a:off x="13843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169435</xdr:rowOff>
    </xdr:from>
    <xdr:ext cx="762000" cy="259045"/>
    <xdr:sp macro="" textlink="">
      <xdr:nvSpPr>
        <xdr:cNvPr id="458" name="テキスト ボックス 457">
          <a:extLst>
            <a:ext uri="{FF2B5EF4-FFF2-40B4-BE49-F238E27FC236}">
              <a16:creationId xmlns:a16="http://schemas.microsoft.com/office/drawing/2014/main" xmlns="" id="{00000000-0008-0000-0400-0000CA010000}"/>
            </a:ext>
          </a:extLst>
        </xdr:cNvPr>
        <xdr:cNvSpPr txBox="1"/>
      </xdr:nvSpPr>
      <xdr:spPr>
        <a:xfrm>
          <a:off x="13512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126492</xdr:rowOff>
    </xdr:from>
    <xdr:to>
      <xdr:col>65</xdr:col>
      <xdr:colOff>53975</xdr:colOff>
      <xdr:row>77</xdr:row>
      <xdr:rowOff>56642</xdr:rowOff>
    </xdr:to>
    <xdr:sp macro="" textlink="">
      <xdr:nvSpPr>
        <xdr:cNvPr id="459" name="楕円 458">
          <a:extLst>
            <a:ext uri="{FF2B5EF4-FFF2-40B4-BE49-F238E27FC236}">
              <a16:creationId xmlns:a16="http://schemas.microsoft.com/office/drawing/2014/main" xmlns="" id="{00000000-0008-0000-0400-0000CB010000}"/>
            </a:ext>
          </a:extLst>
        </xdr:cNvPr>
        <xdr:cNvSpPr/>
      </xdr:nvSpPr>
      <xdr:spPr>
        <a:xfrm>
          <a:off x="12954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41419</xdr:rowOff>
    </xdr:from>
    <xdr:ext cx="762000" cy="259045"/>
    <xdr:sp macro="" textlink="">
      <xdr:nvSpPr>
        <xdr:cNvPr id="460" name="テキスト ボックス 459">
          <a:extLst>
            <a:ext uri="{FF2B5EF4-FFF2-40B4-BE49-F238E27FC236}">
              <a16:creationId xmlns:a16="http://schemas.microsoft.com/office/drawing/2014/main" xmlns="" id="{00000000-0008-0000-0400-0000CC010000}"/>
            </a:ext>
          </a:extLst>
        </xdr:cNvPr>
        <xdr:cNvSpPr txBox="1"/>
      </xdr:nvSpPr>
      <xdr:spPr>
        <a:xfrm>
          <a:off x="12623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36817</xdr:rowOff>
    </xdr:from>
    <xdr:to>
      <xdr:col>29</xdr:col>
      <xdr:colOff>127000</xdr:colOff>
      <xdr:row>20</xdr:row>
      <xdr:rowOff>37374</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141842"/>
          <a:ext cx="0" cy="13721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9451</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48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37374</xdr:rowOff>
    </xdr:from>
    <xdr:to>
      <xdr:col>30</xdr:col>
      <xdr:colOff>25400</xdr:colOff>
      <xdr:row>20</xdr:row>
      <xdr:rowOff>37374</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5139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123194</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85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36817</xdr:rowOff>
    </xdr:from>
    <xdr:to>
      <xdr:col>30</xdr:col>
      <xdr:colOff>25400</xdr:colOff>
      <xdr:row>12</xdr:row>
      <xdr:rowOff>36817</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141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85982</xdr:rowOff>
    </xdr:from>
    <xdr:to>
      <xdr:col>29</xdr:col>
      <xdr:colOff>127000</xdr:colOff>
      <xdr:row>19</xdr:row>
      <xdr:rowOff>86995</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391157"/>
          <a:ext cx="647700" cy="1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116646</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907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100119</xdr:rowOff>
    </xdr:from>
    <xdr:to>
      <xdr:col>29</xdr:col>
      <xdr:colOff>177800</xdr:colOff>
      <xdr:row>18</xdr:row>
      <xdr:rowOff>30269</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86995</xdr:rowOff>
    </xdr:from>
    <xdr:to>
      <xdr:col>26</xdr:col>
      <xdr:colOff>50800</xdr:colOff>
      <xdr:row>19</xdr:row>
      <xdr:rowOff>93609</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392170"/>
          <a:ext cx="698500" cy="6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114894</xdr:rowOff>
    </xdr:from>
    <xdr:to>
      <xdr:col>26</xdr:col>
      <xdr:colOff>101600</xdr:colOff>
      <xdr:row>18</xdr:row>
      <xdr:rowOff>45044</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55221</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846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93609</xdr:rowOff>
    </xdr:from>
    <xdr:to>
      <xdr:col>22</xdr:col>
      <xdr:colOff>114300</xdr:colOff>
      <xdr:row>19</xdr:row>
      <xdr:rowOff>99675</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flipV="1">
          <a:off x="3606800" y="3398784"/>
          <a:ext cx="698500" cy="6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130218</xdr:rowOff>
    </xdr:from>
    <xdr:to>
      <xdr:col>22</xdr:col>
      <xdr:colOff>165100</xdr:colOff>
      <xdr:row>18</xdr:row>
      <xdr:rowOff>60368</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70545</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99675</xdr:rowOff>
    </xdr:from>
    <xdr:to>
      <xdr:col>18</xdr:col>
      <xdr:colOff>177800</xdr:colOff>
      <xdr:row>19</xdr:row>
      <xdr:rowOff>117635</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3404850"/>
          <a:ext cx="698500" cy="17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30091</xdr:rowOff>
    </xdr:from>
    <xdr:to>
      <xdr:col>19</xdr:col>
      <xdr:colOff>38100</xdr:colOff>
      <xdr:row>18</xdr:row>
      <xdr:rowOff>131691</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3163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141868</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932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45674</xdr:rowOff>
    </xdr:from>
    <xdr:to>
      <xdr:col>15</xdr:col>
      <xdr:colOff>101600</xdr:colOff>
      <xdr:row>18</xdr:row>
      <xdr:rowOff>147274</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1793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157451</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948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35182</xdr:rowOff>
    </xdr:from>
    <xdr:to>
      <xdr:col>29</xdr:col>
      <xdr:colOff>177800</xdr:colOff>
      <xdr:row>19</xdr:row>
      <xdr:rowOff>136782</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340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115209</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24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36195</xdr:rowOff>
    </xdr:from>
    <xdr:to>
      <xdr:col>26</xdr:col>
      <xdr:colOff>101600</xdr:colOff>
      <xdr:row>19</xdr:row>
      <xdr:rowOff>137795</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341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122572</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42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42809</xdr:rowOff>
    </xdr:from>
    <xdr:to>
      <xdr:col>22</xdr:col>
      <xdr:colOff>165100</xdr:colOff>
      <xdr:row>19</xdr:row>
      <xdr:rowOff>144409</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347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129186</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43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48875</xdr:rowOff>
    </xdr:from>
    <xdr:to>
      <xdr:col>19</xdr:col>
      <xdr:colOff>38100</xdr:colOff>
      <xdr:row>19</xdr:row>
      <xdr:rowOff>150475</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354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135252</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66835</xdr:rowOff>
    </xdr:from>
    <xdr:to>
      <xdr:col>15</xdr:col>
      <xdr:colOff>101600</xdr:colOff>
      <xdr:row>19</xdr:row>
      <xdr:rowOff>168435</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372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153212</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458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xmlns=""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102906</xdr:rowOff>
    </xdr:from>
    <xdr:to>
      <xdr:col>29</xdr:col>
      <xdr:colOff>127000</xdr:colOff>
      <xdr:row>37</xdr:row>
      <xdr:rowOff>113353</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flipV="1">
          <a:off x="5651500" y="6027456"/>
          <a:ext cx="0" cy="12105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85430</xdr:rowOff>
    </xdr:from>
    <xdr:ext cx="762000" cy="259045"/>
    <xdr:sp macro="" textlink="">
      <xdr:nvSpPr>
        <xdr:cNvPr id="106" name="人口1人当たり決算額の推移最小値テキスト445">
          <a:extLst>
            <a:ext uri="{FF2B5EF4-FFF2-40B4-BE49-F238E27FC236}">
              <a16:creationId xmlns:a16="http://schemas.microsoft.com/office/drawing/2014/main" xmlns="" id="{00000000-0008-0000-0500-00006A000000}"/>
            </a:ext>
          </a:extLst>
        </xdr:cNvPr>
        <xdr:cNvSpPr txBox="1"/>
      </xdr:nvSpPr>
      <xdr:spPr>
        <a:xfrm>
          <a:off x="5740400" y="7210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113353</xdr:rowOff>
    </xdr:from>
    <xdr:to>
      <xdr:col>30</xdr:col>
      <xdr:colOff>25400</xdr:colOff>
      <xdr:row>37</xdr:row>
      <xdr:rowOff>113353</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72380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17833</xdr:rowOff>
    </xdr:from>
    <xdr:ext cx="762000" cy="259045"/>
    <xdr:sp macro="" textlink="">
      <xdr:nvSpPr>
        <xdr:cNvPr id="108" name="人口1人当たり決算額の推移最大値テキスト445">
          <a:extLst>
            <a:ext uri="{FF2B5EF4-FFF2-40B4-BE49-F238E27FC236}">
              <a16:creationId xmlns:a16="http://schemas.microsoft.com/office/drawing/2014/main" xmlns="" id="{00000000-0008-0000-0500-00006C000000}"/>
            </a:ext>
          </a:extLst>
        </xdr:cNvPr>
        <xdr:cNvSpPr txBox="1"/>
      </xdr:nvSpPr>
      <xdr:spPr>
        <a:xfrm>
          <a:off x="5740400" y="577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102906</xdr:rowOff>
    </xdr:from>
    <xdr:to>
      <xdr:col>30</xdr:col>
      <xdr:colOff>25400</xdr:colOff>
      <xdr:row>33</xdr:row>
      <xdr:rowOff>102906</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60274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21935</xdr:rowOff>
    </xdr:from>
    <xdr:to>
      <xdr:col>29</xdr:col>
      <xdr:colOff>127000</xdr:colOff>
      <xdr:row>36</xdr:row>
      <xdr:rowOff>53070</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flipV="1">
          <a:off x="5003800" y="6975185"/>
          <a:ext cx="647700" cy="31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52105</xdr:rowOff>
    </xdr:from>
    <xdr:ext cx="762000" cy="259045"/>
    <xdr:sp macro="" textlink="">
      <xdr:nvSpPr>
        <xdr:cNvPr id="111" name="人口1人当たり決算額の推移平均値テキスト445">
          <a:extLst>
            <a:ext uri="{FF2B5EF4-FFF2-40B4-BE49-F238E27FC236}">
              <a16:creationId xmlns:a16="http://schemas.microsoft.com/office/drawing/2014/main" xmlns="" id="{00000000-0008-0000-0500-00006F000000}"/>
            </a:ext>
          </a:extLst>
        </xdr:cNvPr>
        <xdr:cNvSpPr txBox="1"/>
      </xdr:nvSpPr>
      <xdr:spPr>
        <a:xfrm>
          <a:off x="5740400" y="66624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207028</xdr:rowOff>
    </xdr:from>
    <xdr:to>
      <xdr:col>29</xdr:col>
      <xdr:colOff>177800</xdr:colOff>
      <xdr:row>35</xdr:row>
      <xdr:rowOff>308628</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5600700" y="6817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47630</xdr:rowOff>
    </xdr:from>
    <xdr:to>
      <xdr:col>26</xdr:col>
      <xdr:colOff>50800</xdr:colOff>
      <xdr:row>36</xdr:row>
      <xdr:rowOff>53070</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a:off x="4305300" y="7000880"/>
          <a:ext cx="698500" cy="54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212674</xdr:rowOff>
    </xdr:from>
    <xdr:to>
      <xdr:col>26</xdr:col>
      <xdr:colOff>101600</xdr:colOff>
      <xdr:row>35</xdr:row>
      <xdr:rowOff>314274</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4953000" y="68230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324451</xdr:rowOff>
    </xdr:from>
    <xdr:ext cx="736600" cy="259045"/>
    <xdr:sp macro="" textlink="">
      <xdr:nvSpPr>
        <xdr:cNvPr id="115" name="テキスト ボックス 114">
          <a:extLst>
            <a:ext uri="{FF2B5EF4-FFF2-40B4-BE49-F238E27FC236}">
              <a16:creationId xmlns:a16="http://schemas.microsoft.com/office/drawing/2014/main" xmlns="" id="{00000000-0008-0000-0500-000073000000}"/>
            </a:ext>
          </a:extLst>
        </xdr:cNvPr>
        <xdr:cNvSpPr txBox="1"/>
      </xdr:nvSpPr>
      <xdr:spPr>
        <a:xfrm>
          <a:off x="4622800" y="6591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39538</xdr:rowOff>
    </xdr:from>
    <xdr:to>
      <xdr:col>22</xdr:col>
      <xdr:colOff>114300</xdr:colOff>
      <xdr:row>36</xdr:row>
      <xdr:rowOff>47630</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a:off x="3606800" y="6992788"/>
          <a:ext cx="698500" cy="8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258142</xdr:rowOff>
    </xdr:from>
    <xdr:to>
      <xdr:col>22</xdr:col>
      <xdr:colOff>165100</xdr:colOff>
      <xdr:row>36</xdr:row>
      <xdr:rowOff>16842</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254500" y="6868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27019</xdr:rowOff>
    </xdr:from>
    <xdr:ext cx="7620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3924300" y="663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337472</xdr:rowOff>
    </xdr:from>
    <xdr:to>
      <xdr:col>18</xdr:col>
      <xdr:colOff>177800</xdr:colOff>
      <xdr:row>36</xdr:row>
      <xdr:rowOff>39538</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a:off x="2908300" y="6947822"/>
          <a:ext cx="698500" cy="44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300274</xdr:rowOff>
    </xdr:from>
    <xdr:to>
      <xdr:col>19</xdr:col>
      <xdr:colOff>38100</xdr:colOff>
      <xdr:row>36</xdr:row>
      <xdr:rowOff>58974</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3556000" y="69106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69151</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225800" y="6679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239215</xdr:rowOff>
    </xdr:from>
    <xdr:to>
      <xdr:col>15</xdr:col>
      <xdr:colOff>101600</xdr:colOff>
      <xdr:row>35</xdr:row>
      <xdr:rowOff>340815</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2857500" y="68495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8092</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2527300" y="661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314035</xdr:rowOff>
    </xdr:from>
    <xdr:to>
      <xdr:col>29</xdr:col>
      <xdr:colOff>177800</xdr:colOff>
      <xdr:row>36</xdr:row>
      <xdr:rowOff>72735</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5600700" y="6924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286112</xdr:rowOff>
    </xdr:from>
    <xdr:ext cx="762000" cy="259045"/>
    <xdr:sp macro="" textlink="">
      <xdr:nvSpPr>
        <xdr:cNvPr id="130" name="人口1人当たり決算額の推移該当値テキスト445">
          <a:extLst>
            <a:ext uri="{FF2B5EF4-FFF2-40B4-BE49-F238E27FC236}">
              <a16:creationId xmlns:a16="http://schemas.microsoft.com/office/drawing/2014/main" xmlns="" id="{00000000-0008-0000-0500-000082000000}"/>
            </a:ext>
          </a:extLst>
        </xdr:cNvPr>
        <xdr:cNvSpPr txBox="1"/>
      </xdr:nvSpPr>
      <xdr:spPr>
        <a:xfrm>
          <a:off x="5740400" y="6896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2270</xdr:rowOff>
    </xdr:from>
    <xdr:to>
      <xdr:col>26</xdr:col>
      <xdr:colOff>101600</xdr:colOff>
      <xdr:row>36</xdr:row>
      <xdr:rowOff>103870</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953000" y="6955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88647</xdr:rowOff>
    </xdr:from>
    <xdr:ext cx="7366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4622800" y="704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339730</xdr:rowOff>
    </xdr:from>
    <xdr:to>
      <xdr:col>22</xdr:col>
      <xdr:colOff>165100</xdr:colOff>
      <xdr:row>36</xdr:row>
      <xdr:rowOff>98430</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254500" y="6950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83207</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924300" y="7036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331638</xdr:rowOff>
    </xdr:from>
    <xdr:to>
      <xdr:col>19</xdr:col>
      <xdr:colOff>38100</xdr:colOff>
      <xdr:row>36</xdr:row>
      <xdr:rowOff>90338</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3556000" y="6941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75115</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225800" y="702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286672</xdr:rowOff>
    </xdr:from>
    <xdr:to>
      <xdr:col>15</xdr:col>
      <xdr:colOff>101600</xdr:colOff>
      <xdr:row>36</xdr:row>
      <xdr:rowOff>45372</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2857500" y="6897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30149</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2527300" y="698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14,521
14,477
61.45
5,683,727
5,492,877
163,200
3,600,778
6,574,037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xmlns="" id="{00000000-0008-0000-06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a:extLst>
            <a:ext uri="{FF2B5EF4-FFF2-40B4-BE49-F238E27FC236}">
              <a16:creationId xmlns:a16="http://schemas.microsoft.com/office/drawing/2014/main" xmlns="" id="{00000000-0008-0000-0600-00003A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a:extLst>
            <a:ext uri="{FF2B5EF4-FFF2-40B4-BE49-F238E27FC236}">
              <a16:creationId xmlns:a16="http://schemas.microsoft.com/office/drawing/2014/main" xmlns="" id="{00000000-0008-0000-06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167141</xdr:rowOff>
    </xdr:from>
    <xdr:to>
      <xdr:col>24</xdr:col>
      <xdr:colOff>62865</xdr:colOff>
      <xdr:row>38</xdr:row>
      <xdr:rowOff>160598</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flipV="1">
          <a:off x="4633595" y="5310641"/>
          <a:ext cx="1270" cy="1365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164425</xdr:rowOff>
    </xdr:from>
    <xdr:ext cx="534377" cy="259045"/>
    <xdr:sp macro="" textlink="">
      <xdr:nvSpPr>
        <xdr:cNvPr id="61" name="人件費最小値テキスト">
          <a:extLst>
            <a:ext uri="{FF2B5EF4-FFF2-40B4-BE49-F238E27FC236}">
              <a16:creationId xmlns:a16="http://schemas.microsoft.com/office/drawing/2014/main" xmlns="" id="{00000000-0008-0000-0600-00003D000000}"/>
            </a:ext>
          </a:extLst>
        </xdr:cNvPr>
        <xdr:cNvSpPr txBox="1"/>
      </xdr:nvSpPr>
      <xdr:spPr>
        <a:xfrm>
          <a:off x="4686300" y="667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160598</xdr:rowOff>
    </xdr:from>
    <xdr:to>
      <xdr:col>24</xdr:col>
      <xdr:colOff>152400</xdr:colOff>
      <xdr:row>38</xdr:row>
      <xdr:rowOff>160598</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667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113818</xdr:rowOff>
    </xdr:from>
    <xdr:ext cx="599010" cy="259045"/>
    <xdr:sp macro="" textlink="">
      <xdr:nvSpPr>
        <xdr:cNvPr id="63" name="人件費最大値テキスト">
          <a:extLst>
            <a:ext uri="{FF2B5EF4-FFF2-40B4-BE49-F238E27FC236}">
              <a16:creationId xmlns:a16="http://schemas.microsoft.com/office/drawing/2014/main" xmlns="" id="{00000000-0008-0000-0600-00003F000000}"/>
            </a:ext>
          </a:extLst>
        </xdr:cNvPr>
        <xdr:cNvSpPr txBox="1"/>
      </xdr:nvSpPr>
      <xdr:spPr>
        <a:xfrm>
          <a:off x="4686300" y="5085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167141</xdr:rowOff>
    </xdr:from>
    <xdr:to>
      <xdr:col>24</xdr:col>
      <xdr:colOff>152400</xdr:colOff>
      <xdr:row>30</xdr:row>
      <xdr:rowOff>167141</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a:off x="4546600" y="5310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114430</xdr:rowOff>
    </xdr:from>
    <xdr:to>
      <xdr:col>24</xdr:col>
      <xdr:colOff>63500</xdr:colOff>
      <xdr:row>37</xdr:row>
      <xdr:rowOff>121117</xdr:rowOff>
    </xdr:to>
    <xdr:cxnSp macro="">
      <xdr:nvCxnSpPr>
        <xdr:cNvPr id="65" name="直線コネクタ 64">
          <a:extLst>
            <a:ext uri="{FF2B5EF4-FFF2-40B4-BE49-F238E27FC236}">
              <a16:creationId xmlns:a16="http://schemas.microsoft.com/office/drawing/2014/main" xmlns="" id="{00000000-0008-0000-0600-000041000000}"/>
            </a:ext>
          </a:extLst>
        </xdr:cNvPr>
        <xdr:cNvCxnSpPr/>
      </xdr:nvCxnSpPr>
      <xdr:spPr>
        <a:xfrm>
          <a:off x="3797300" y="6458080"/>
          <a:ext cx="838200" cy="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83812</xdr:rowOff>
    </xdr:from>
    <xdr:ext cx="534377" cy="259045"/>
    <xdr:sp macro="" textlink="">
      <xdr:nvSpPr>
        <xdr:cNvPr id="66" name="人件費平均値テキスト">
          <a:extLst>
            <a:ext uri="{FF2B5EF4-FFF2-40B4-BE49-F238E27FC236}">
              <a16:creationId xmlns:a16="http://schemas.microsoft.com/office/drawing/2014/main" xmlns="" id="{00000000-0008-0000-0600-000042000000}"/>
            </a:ext>
          </a:extLst>
        </xdr:cNvPr>
        <xdr:cNvSpPr txBox="1"/>
      </xdr:nvSpPr>
      <xdr:spPr>
        <a:xfrm>
          <a:off x="4686300" y="60845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60935</xdr:rowOff>
    </xdr:from>
    <xdr:to>
      <xdr:col>24</xdr:col>
      <xdr:colOff>114300</xdr:colOff>
      <xdr:row>36</xdr:row>
      <xdr:rowOff>162535</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4584700" y="623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114430</xdr:rowOff>
    </xdr:from>
    <xdr:to>
      <xdr:col>19</xdr:col>
      <xdr:colOff>177800</xdr:colOff>
      <xdr:row>37</xdr:row>
      <xdr:rowOff>134661</xdr:rowOff>
    </xdr:to>
    <xdr:cxnSp macro="">
      <xdr:nvCxnSpPr>
        <xdr:cNvPr id="68" name="直線コネクタ 67">
          <a:extLst>
            <a:ext uri="{FF2B5EF4-FFF2-40B4-BE49-F238E27FC236}">
              <a16:creationId xmlns:a16="http://schemas.microsoft.com/office/drawing/2014/main" xmlns="" id="{00000000-0008-0000-0600-000044000000}"/>
            </a:ext>
          </a:extLst>
        </xdr:cNvPr>
        <xdr:cNvCxnSpPr/>
      </xdr:nvCxnSpPr>
      <xdr:spPr>
        <a:xfrm flipV="1">
          <a:off x="2908300" y="6458080"/>
          <a:ext cx="889000" cy="2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77946</xdr:rowOff>
    </xdr:from>
    <xdr:to>
      <xdr:col>20</xdr:col>
      <xdr:colOff>38100</xdr:colOff>
      <xdr:row>37</xdr:row>
      <xdr:rowOff>8096</xdr:rowOff>
    </xdr:to>
    <xdr:sp macro="" textlink="">
      <xdr:nvSpPr>
        <xdr:cNvPr id="69" name="フローチャート: 判断 68">
          <a:extLst>
            <a:ext uri="{FF2B5EF4-FFF2-40B4-BE49-F238E27FC236}">
              <a16:creationId xmlns:a16="http://schemas.microsoft.com/office/drawing/2014/main" xmlns="" id="{00000000-0008-0000-0600-000045000000}"/>
            </a:ext>
          </a:extLst>
        </xdr:cNvPr>
        <xdr:cNvSpPr/>
      </xdr:nvSpPr>
      <xdr:spPr>
        <a:xfrm>
          <a:off x="3746500" y="625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24623</xdr:rowOff>
    </xdr:from>
    <xdr:ext cx="534377" cy="259045"/>
    <xdr:sp macro="" textlink="">
      <xdr:nvSpPr>
        <xdr:cNvPr id="70" name="テキスト ボックス 69">
          <a:extLst>
            <a:ext uri="{FF2B5EF4-FFF2-40B4-BE49-F238E27FC236}">
              <a16:creationId xmlns:a16="http://schemas.microsoft.com/office/drawing/2014/main" xmlns="" id="{00000000-0008-0000-0600-000046000000}"/>
            </a:ext>
          </a:extLst>
        </xdr:cNvPr>
        <xdr:cNvSpPr txBox="1"/>
      </xdr:nvSpPr>
      <xdr:spPr>
        <a:xfrm>
          <a:off x="3530111" y="602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134661</xdr:rowOff>
    </xdr:from>
    <xdr:to>
      <xdr:col>15</xdr:col>
      <xdr:colOff>50800</xdr:colOff>
      <xdr:row>38</xdr:row>
      <xdr:rowOff>13018</xdr:rowOff>
    </xdr:to>
    <xdr:cxnSp macro="">
      <xdr:nvCxnSpPr>
        <xdr:cNvPr id="71" name="直線コネクタ 70">
          <a:extLst>
            <a:ext uri="{FF2B5EF4-FFF2-40B4-BE49-F238E27FC236}">
              <a16:creationId xmlns:a16="http://schemas.microsoft.com/office/drawing/2014/main" xmlns="" id="{00000000-0008-0000-0600-000047000000}"/>
            </a:ext>
          </a:extLst>
        </xdr:cNvPr>
        <xdr:cNvCxnSpPr/>
      </xdr:nvCxnSpPr>
      <xdr:spPr>
        <a:xfrm flipV="1">
          <a:off x="2019300" y="6478311"/>
          <a:ext cx="889000" cy="4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89481</xdr:rowOff>
    </xdr:from>
    <xdr:to>
      <xdr:col>15</xdr:col>
      <xdr:colOff>101600</xdr:colOff>
      <xdr:row>37</xdr:row>
      <xdr:rowOff>19631</xdr:rowOff>
    </xdr:to>
    <xdr:sp macro="" textlink="">
      <xdr:nvSpPr>
        <xdr:cNvPr id="72" name="フローチャート: 判断 71">
          <a:extLst>
            <a:ext uri="{FF2B5EF4-FFF2-40B4-BE49-F238E27FC236}">
              <a16:creationId xmlns:a16="http://schemas.microsoft.com/office/drawing/2014/main" xmlns="" id="{00000000-0008-0000-0600-000048000000}"/>
            </a:ext>
          </a:extLst>
        </xdr:cNvPr>
        <xdr:cNvSpPr/>
      </xdr:nvSpPr>
      <xdr:spPr>
        <a:xfrm>
          <a:off x="2857500" y="626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36158</xdr:rowOff>
    </xdr:from>
    <xdr:ext cx="534377" cy="259045"/>
    <xdr:sp macro="" textlink="">
      <xdr:nvSpPr>
        <xdr:cNvPr id="73" name="テキスト ボックス 72">
          <a:extLst>
            <a:ext uri="{FF2B5EF4-FFF2-40B4-BE49-F238E27FC236}">
              <a16:creationId xmlns:a16="http://schemas.microsoft.com/office/drawing/2014/main" xmlns="" id="{00000000-0008-0000-0600-000049000000}"/>
            </a:ext>
          </a:extLst>
        </xdr:cNvPr>
        <xdr:cNvSpPr txBox="1"/>
      </xdr:nvSpPr>
      <xdr:spPr>
        <a:xfrm>
          <a:off x="2641111" y="603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140138</xdr:rowOff>
    </xdr:from>
    <xdr:to>
      <xdr:col>10</xdr:col>
      <xdr:colOff>114300</xdr:colOff>
      <xdr:row>38</xdr:row>
      <xdr:rowOff>13018</xdr:rowOff>
    </xdr:to>
    <xdr:cxnSp macro="">
      <xdr:nvCxnSpPr>
        <xdr:cNvPr id="74" name="直線コネクタ 73">
          <a:extLst>
            <a:ext uri="{FF2B5EF4-FFF2-40B4-BE49-F238E27FC236}">
              <a16:creationId xmlns:a16="http://schemas.microsoft.com/office/drawing/2014/main" xmlns="" id="{00000000-0008-0000-0600-00004A000000}"/>
            </a:ext>
          </a:extLst>
        </xdr:cNvPr>
        <xdr:cNvCxnSpPr/>
      </xdr:nvCxnSpPr>
      <xdr:spPr>
        <a:xfrm>
          <a:off x="1130300" y="6483788"/>
          <a:ext cx="889000" cy="4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147965</xdr:rowOff>
    </xdr:from>
    <xdr:to>
      <xdr:col>10</xdr:col>
      <xdr:colOff>165100</xdr:colOff>
      <xdr:row>37</xdr:row>
      <xdr:rowOff>78115</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968500" y="632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94642</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1752111" y="609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155737</xdr:rowOff>
    </xdr:from>
    <xdr:to>
      <xdr:col>6</xdr:col>
      <xdr:colOff>38100</xdr:colOff>
      <xdr:row>37</xdr:row>
      <xdr:rowOff>85887</xdr:rowOff>
    </xdr:to>
    <xdr:sp macro="" textlink="">
      <xdr:nvSpPr>
        <xdr:cNvPr id="77" name="フローチャート: 判断 76">
          <a:extLst>
            <a:ext uri="{FF2B5EF4-FFF2-40B4-BE49-F238E27FC236}">
              <a16:creationId xmlns:a16="http://schemas.microsoft.com/office/drawing/2014/main" xmlns="" id="{00000000-0008-0000-0600-00004D000000}"/>
            </a:ext>
          </a:extLst>
        </xdr:cNvPr>
        <xdr:cNvSpPr/>
      </xdr:nvSpPr>
      <xdr:spPr>
        <a:xfrm>
          <a:off x="1079500" y="63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102414</xdr:rowOff>
    </xdr:from>
    <xdr:ext cx="534377"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863111" y="610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xmlns="" id="{00000000-0008-0000-06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70317</xdr:rowOff>
    </xdr:from>
    <xdr:to>
      <xdr:col>24</xdr:col>
      <xdr:colOff>114300</xdr:colOff>
      <xdr:row>38</xdr:row>
      <xdr:rowOff>467</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4584700" y="641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48744</xdr:rowOff>
    </xdr:from>
    <xdr:ext cx="534377" cy="259045"/>
    <xdr:sp macro="" textlink="">
      <xdr:nvSpPr>
        <xdr:cNvPr id="85" name="人件費該当値テキスト">
          <a:extLst>
            <a:ext uri="{FF2B5EF4-FFF2-40B4-BE49-F238E27FC236}">
              <a16:creationId xmlns:a16="http://schemas.microsoft.com/office/drawing/2014/main" xmlns="" id="{00000000-0008-0000-0600-000055000000}"/>
            </a:ext>
          </a:extLst>
        </xdr:cNvPr>
        <xdr:cNvSpPr txBox="1"/>
      </xdr:nvSpPr>
      <xdr:spPr>
        <a:xfrm>
          <a:off x="4686300" y="639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63630</xdr:rowOff>
    </xdr:from>
    <xdr:to>
      <xdr:col>20</xdr:col>
      <xdr:colOff>38100</xdr:colOff>
      <xdr:row>37</xdr:row>
      <xdr:rowOff>165230</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3746500" y="640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156357</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3530111" y="6500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83861</xdr:rowOff>
    </xdr:from>
    <xdr:to>
      <xdr:col>15</xdr:col>
      <xdr:colOff>101600</xdr:colOff>
      <xdr:row>38</xdr:row>
      <xdr:rowOff>14012</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2857500" y="64275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5139</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2641111" y="652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133667</xdr:rowOff>
    </xdr:from>
    <xdr:to>
      <xdr:col>10</xdr:col>
      <xdr:colOff>165100</xdr:colOff>
      <xdr:row>38</xdr:row>
      <xdr:rowOff>63818</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968500" y="64773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54945</xdr:rowOff>
    </xdr:from>
    <xdr:ext cx="534377"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1752111" y="657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89338</xdr:rowOff>
    </xdr:from>
    <xdr:to>
      <xdr:col>6</xdr:col>
      <xdr:colOff>38100</xdr:colOff>
      <xdr:row>38</xdr:row>
      <xdr:rowOff>19488</xdr:rowOff>
    </xdr:to>
    <xdr:sp macro="" textlink="">
      <xdr:nvSpPr>
        <xdr:cNvPr id="92" name="楕円 91">
          <a:extLst>
            <a:ext uri="{FF2B5EF4-FFF2-40B4-BE49-F238E27FC236}">
              <a16:creationId xmlns:a16="http://schemas.microsoft.com/office/drawing/2014/main" xmlns="" id="{00000000-0008-0000-0600-00005C000000}"/>
            </a:ext>
          </a:extLst>
        </xdr:cNvPr>
        <xdr:cNvSpPr/>
      </xdr:nvSpPr>
      <xdr:spPr>
        <a:xfrm>
          <a:off x="1079500" y="643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10615</xdr:rowOff>
    </xdr:from>
    <xdr:ext cx="534377" cy="259045"/>
    <xdr:sp macro="" textlink="">
      <xdr:nvSpPr>
        <xdr:cNvPr id="93" name="テキスト ボックス 92">
          <a:extLst>
            <a:ext uri="{FF2B5EF4-FFF2-40B4-BE49-F238E27FC236}">
              <a16:creationId xmlns:a16="http://schemas.microsoft.com/office/drawing/2014/main" xmlns="" id="{00000000-0008-0000-0600-00005D000000}"/>
            </a:ext>
          </a:extLst>
        </xdr:cNvPr>
        <xdr:cNvSpPr txBox="1"/>
      </xdr:nvSpPr>
      <xdr:spPr>
        <a:xfrm>
          <a:off x="863111" y="652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xmlns="" id="{00000000-0008-0000-06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xmlns="" id="{00000000-0008-0000-06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xmlns="" id="{00000000-0008-0000-06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xmlns="" id="{00000000-0008-0000-06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xmlns=""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xmlns=""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23168</xdr:rowOff>
    </xdr:from>
    <xdr:to>
      <xdr:col>24</xdr:col>
      <xdr:colOff>62865</xdr:colOff>
      <xdr:row>59</xdr:row>
      <xdr:rowOff>124368</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flipV="1">
          <a:off x="4633595" y="8767118"/>
          <a:ext cx="1270" cy="1472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128195</xdr:rowOff>
    </xdr:from>
    <xdr:ext cx="534377" cy="259045"/>
    <xdr:sp macro="" textlink="">
      <xdr:nvSpPr>
        <xdr:cNvPr id="119" name="物件費最小値テキスト">
          <a:extLst>
            <a:ext uri="{FF2B5EF4-FFF2-40B4-BE49-F238E27FC236}">
              <a16:creationId xmlns:a16="http://schemas.microsoft.com/office/drawing/2014/main" xmlns="" id="{00000000-0008-0000-0600-000077000000}"/>
            </a:ext>
          </a:extLst>
        </xdr:cNvPr>
        <xdr:cNvSpPr txBox="1"/>
      </xdr:nvSpPr>
      <xdr:spPr>
        <a:xfrm>
          <a:off x="4686300" y="1024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124368</xdr:rowOff>
    </xdr:from>
    <xdr:to>
      <xdr:col>24</xdr:col>
      <xdr:colOff>152400</xdr:colOff>
      <xdr:row>59</xdr:row>
      <xdr:rowOff>124368</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a:off x="4546600" y="10239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141295</xdr:rowOff>
    </xdr:from>
    <xdr:ext cx="599010" cy="259045"/>
    <xdr:sp macro="" textlink="">
      <xdr:nvSpPr>
        <xdr:cNvPr id="121" name="物件費最大値テキスト">
          <a:extLst>
            <a:ext uri="{FF2B5EF4-FFF2-40B4-BE49-F238E27FC236}">
              <a16:creationId xmlns:a16="http://schemas.microsoft.com/office/drawing/2014/main" xmlns="" id="{00000000-0008-0000-0600-000079000000}"/>
            </a:ext>
          </a:extLst>
        </xdr:cNvPr>
        <xdr:cNvSpPr txBox="1"/>
      </xdr:nvSpPr>
      <xdr:spPr>
        <a:xfrm>
          <a:off x="4686300" y="854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23168</xdr:rowOff>
    </xdr:from>
    <xdr:to>
      <xdr:col>24</xdr:col>
      <xdr:colOff>152400</xdr:colOff>
      <xdr:row>51</xdr:row>
      <xdr:rowOff>23168</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a:off x="4546600" y="8767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87671</xdr:rowOff>
    </xdr:from>
    <xdr:to>
      <xdr:col>24</xdr:col>
      <xdr:colOff>63500</xdr:colOff>
      <xdr:row>58</xdr:row>
      <xdr:rowOff>132583</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flipV="1">
          <a:off x="3797300" y="10031771"/>
          <a:ext cx="838200" cy="4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90212</xdr:rowOff>
    </xdr:from>
    <xdr:ext cx="534377" cy="259045"/>
    <xdr:sp macro="" textlink="">
      <xdr:nvSpPr>
        <xdr:cNvPr id="124" name="物件費平均値テキスト">
          <a:extLst>
            <a:ext uri="{FF2B5EF4-FFF2-40B4-BE49-F238E27FC236}">
              <a16:creationId xmlns:a16="http://schemas.microsoft.com/office/drawing/2014/main" xmlns="" id="{00000000-0008-0000-0600-00007C000000}"/>
            </a:ext>
          </a:extLst>
        </xdr:cNvPr>
        <xdr:cNvSpPr txBox="1"/>
      </xdr:nvSpPr>
      <xdr:spPr>
        <a:xfrm>
          <a:off x="4686300" y="96914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67335</xdr:rowOff>
    </xdr:from>
    <xdr:to>
      <xdr:col>24</xdr:col>
      <xdr:colOff>114300</xdr:colOff>
      <xdr:row>57</xdr:row>
      <xdr:rowOff>168935</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4584700" y="983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132583</xdr:rowOff>
    </xdr:from>
    <xdr:to>
      <xdr:col>19</xdr:col>
      <xdr:colOff>177800</xdr:colOff>
      <xdr:row>58</xdr:row>
      <xdr:rowOff>138085</xdr:rowOff>
    </xdr:to>
    <xdr:cxnSp macro="">
      <xdr:nvCxnSpPr>
        <xdr:cNvPr id="126" name="直線コネクタ 125">
          <a:extLst>
            <a:ext uri="{FF2B5EF4-FFF2-40B4-BE49-F238E27FC236}">
              <a16:creationId xmlns:a16="http://schemas.microsoft.com/office/drawing/2014/main" xmlns="" id="{00000000-0008-0000-0600-00007E000000}"/>
            </a:ext>
          </a:extLst>
        </xdr:cNvPr>
        <xdr:cNvCxnSpPr/>
      </xdr:nvCxnSpPr>
      <xdr:spPr>
        <a:xfrm flipV="1">
          <a:off x="2908300" y="10076683"/>
          <a:ext cx="889000" cy="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51303</xdr:rowOff>
    </xdr:from>
    <xdr:to>
      <xdr:col>20</xdr:col>
      <xdr:colOff>38100</xdr:colOff>
      <xdr:row>57</xdr:row>
      <xdr:rowOff>152903</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3746500" y="98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169430</xdr:rowOff>
    </xdr:from>
    <xdr:ext cx="534377"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3530111" y="959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138085</xdr:rowOff>
    </xdr:from>
    <xdr:to>
      <xdr:col>15</xdr:col>
      <xdr:colOff>50800</xdr:colOff>
      <xdr:row>59</xdr:row>
      <xdr:rowOff>1122</xdr:rowOff>
    </xdr:to>
    <xdr:cxnSp macro="">
      <xdr:nvCxnSpPr>
        <xdr:cNvPr id="129" name="直線コネクタ 128">
          <a:extLst>
            <a:ext uri="{FF2B5EF4-FFF2-40B4-BE49-F238E27FC236}">
              <a16:creationId xmlns:a16="http://schemas.microsoft.com/office/drawing/2014/main" xmlns="" id="{00000000-0008-0000-0600-000081000000}"/>
            </a:ext>
          </a:extLst>
        </xdr:cNvPr>
        <xdr:cNvCxnSpPr/>
      </xdr:nvCxnSpPr>
      <xdr:spPr>
        <a:xfrm flipV="1">
          <a:off x="2019300" y="10082185"/>
          <a:ext cx="889000" cy="34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15732</xdr:rowOff>
    </xdr:from>
    <xdr:to>
      <xdr:col>15</xdr:col>
      <xdr:colOff>101600</xdr:colOff>
      <xdr:row>57</xdr:row>
      <xdr:rowOff>117332</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2857500" y="978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133859</xdr:rowOff>
    </xdr:from>
    <xdr:ext cx="534377"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2641111" y="95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1122</xdr:rowOff>
    </xdr:from>
    <xdr:to>
      <xdr:col>10</xdr:col>
      <xdr:colOff>114300</xdr:colOff>
      <xdr:row>59</xdr:row>
      <xdr:rowOff>8956</xdr:rowOff>
    </xdr:to>
    <xdr:cxnSp macro="">
      <xdr:nvCxnSpPr>
        <xdr:cNvPr id="132" name="直線コネクタ 131">
          <a:extLst>
            <a:ext uri="{FF2B5EF4-FFF2-40B4-BE49-F238E27FC236}">
              <a16:creationId xmlns:a16="http://schemas.microsoft.com/office/drawing/2014/main" xmlns="" id="{00000000-0008-0000-0600-000084000000}"/>
            </a:ext>
          </a:extLst>
        </xdr:cNvPr>
        <xdr:cNvCxnSpPr/>
      </xdr:nvCxnSpPr>
      <xdr:spPr>
        <a:xfrm flipV="1">
          <a:off x="1130300" y="10116672"/>
          <a:ext cx="889000" cy="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7420</xdr:rowOff>
    </xdr:from>
    <xdr:to>
      <xdr:col>10</xdr:col>
      <xdr:colOff>165100</xdr:colOff>
      <xdr:row>58</xdr:row>
      <xdr:rowOff>109020</xdr:rowOff>
    </xdr:to>
    <xdr:sp macro="" textlink="">
      <xdr:nvSpPr>
        <xdr:cNvPr id="133" name="フローチャート: 判断 132">
          <a:extLst>
            <a:ext uri="{FF2B5EF4-FFF2-40B4-BE49-F238E27FC236}">
              <a16:creationId xmlns:a16="http://schemas.microsoft.com/office/drawing/2014/main" xmlns="" id="{00000000-0008-0000-0600-000085000000}"/>
            </a:ext>
          </a:extLst>
        </xdr:cNvPr>
        <xdr:cNvSpPr/>
      </xdr:nvSpPr>
      <xdr:spPr>
        <a:xfrm>
          <a:off x="1968500" y="995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125547</xdr:rowOff>
    </xdr:from>
    <xdr:ext cx="534377"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1752111" y="972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70582</xdr:rowOff>
    </xdr:from>
    <xdr:to>
      <xdr:col>6</xdr:col>
      <xdr:colOff>38100</xdr:colOff>
      <xdr:row>59</xdr:row>
      <xdr:rowOff>732</xdr:rowOff>
    </xdr:to>
    <xdr:sp macro="" textlink="">
      <xdr:nvSpPr>
        <xdr:cNvPr id="135" name="フローチャート: 判断 134">
          <a:extLst>
            <a:ext uri="{FF2B5EF4-FFF2-40B4-BE49-F238E27FC236}">
              <a16:creationId xmlns:a16="http://schemas.microsoft.com/office/drawing/2014/main" xmlns="" id="{00000000-0008-0000-0600-000087000000}"/>
            </a:ext>
          </a:extLst>
        </xdr:cNvPr>
        <xdr:cNvSpPr/>
      </xdr:nvSpPr>
      <xdr:spPr>
        <a:xfrm>
          <a:off x="1079500" y="1001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17259</xdr:rowOff>
    </xdr:from>
    <xdr:ext cx="534377"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863111" y="978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xmlns=""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36871</xdr:rowOff>
    </xdr:from>
    <xdr:to>
      <xdr:col>24</xdr:col>
      <xdr:colOff>114300</xdr:colOff>
      <xdr:row>58</xdr:row>
      <xdr:rowOff>138471</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4584700" y="998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15298</xdr:rowOff>
    </xdr:from>
    <xdr:ext cx="534377" cy="259045"/>
    <xdr:sp macro="" textlink="">
      <xdr:nvSpPr>
        <xdr:cNvPr id="143" name="物件費該当値テキスト">
          <a:extLst>
            <a:ext uri="{FF2B5EF4-FFF2-40B4-BE49-F238E27FC236}">
              <a16:creationId xmlns:a16="http://schemas.microsoft.com/office/drawing/2014/main" xmlns="" id="{00000000-0008-0000-0600-00008F000000}"/>
            </a:ext>
          </a:extLst>
        </xdr:cNvPr>
        <xdr:cNvSpPr txBox="1"/>
      </xdr:nvSpPr>
      <xdr:spPr>
        <a:xfrm>
          <a:off x="4686300" y="995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81783</xdr:rowOff>
    </xdr:from>
    <xdr:to>
      <xdr:col>20</xdr:col>
      <xdr:colOff>38100</xdr:colOff>
      <xdr:row>59</xdr:row>
      <xdr:rowOff>11933</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3746500" y="1002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3060</xdr:rowOff>
    </xdr:from>
    <xdr:ext cx="534377"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3530111" y="10118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87285</xdr:rowOff>
    </xdr:from>
    <xdr:to>
      <xdr:col>15</xdr:col>
      <xdr:colOff>101600</xdr:colOff>
      <xdr:row>59</xdr:row>
      <xdr:rowOff>17435</xdr:rowOff>
    </xdr:to>
    <xdr:sp macro="" textlink="">
      <xdr:nvSpPr>
        <xdr:cNvPr id="146" name="楕円 145">
          <a:extLst>
            <a:ext uri="{FF2B5EF4-FFF2-40B4-BE49-F238E27FC236}">
              <a16:creationId xmlns:a16="http://schemas.microsoft.com/office/drawing/2014/main" xmlns="" id="{00000000-0008-0000-0600-000092000000}"/>
            </a:ext>
          </a:extLst>
        </xdr:cNvPr>
        <xdr:cNvSpPr/>
      </xdr:nvSpPr>
      <xdr:spPr>
        <a:xfrm>
          <a:off x="2857500" y="1003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8562</xdr:rowOff>
    </xdr:from>
    <xdr:ext cx="534377" cy="259045"/>
    <xdr:sp macro="" textlink="">
      <xdr:nvSpPr>
        <xdr:cNvPr id="147" name="テキスト ボックス 146">
          <a:extLst>
            <a:ext uri="{FF2B5EF4-FFF2-40B4-BE49-F238E27FC236}">
              <a16:creationId xmlns:a16="http://schemas.microsoft.com/office/drawing/2014/main" xmlns="" id="{00000000-0008-0000-0600-000093000000}"/>
            </a:ext>
          </a:extLst>
        </xdr:cNvPr>
        <xdr:cNvSpPr txBox="1"/>
      </xdr:nvSpPr>
      <xdr:spPr>
        <a:xfrm>
          <a:off x="2641111" y="1012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121772</xdr:rowOff>
    </xdr:from>
    <xdr:to>
      <xdr:col>10</xdr:col>
      <xdr:colOff>165100</xdr:colOff>
      <xdr:row>59</xdr:row>
      <xdr:rowOff>51922</xdr:rowOff>
    </xdr:to>
    <xdr:sp macro="" textlink="">
      <xdr:nvSpPr>
        <xdr:cNvPr id="148" name="楕円 147">
          <a:extLst>
            <a:ext uri="{FF2B5EF4-FFF2-40B4-BE49-F238E27FC236}">
              <a16:creationId xmlns:a16="http://schemas.microsoft.com/office/drawing/2014/main" xmlns="" id="{00000000-0008-0000-0600-000094000000}"/>
            </a:ext>
          </a:extLst>
        </xdr:cNvPr>
        <xdr:cNvSpPr/>
      </xdr:nvSpPr>
      <xdr:spPr>
        <a:xfrm>
          <a:off x="1968500" y="100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43049</xdr:rowOff>
    </xdr:from>
    <xdr:ext cx="534377" cy="259045"/>
    <xdr:sp macro="" textlink="">
      <xdr:nvSpPr>
        <xdr:cNvPr id="149" name="テキスト ボックス 148">
          <a:extLst>
            <a:ext uri="{FF2B5EF4-FFF2-40B4-BE49-F238E27FC236}">
              <a16:creationId xmlns:a16="http://schemas.microsoft.com/office/drawing/2014/main" xmlns="" id="{00000000-0008-0000-0600-000095000000}"/>
            </a:ext>
          </a:extLst>
        </xdr:cNvPr>
        <xdr:cNvSpPr txBox="1"/>
      </xdr:nvSpPr>
      <xdr:spPr>
        <a:xfrm>
          <a:off x="1752111" y="1015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129606</xdr:rowOff>
    </xdr:from>
    <xdr:to>
      <xdr:col>6</xdr:col>
      <xdr:colOff>38100</xdr:colOff>
      <xdr:row>59</xdr:row>
      <xdr:rowOff>59756</xdr:rowOff>
    </xdr:to>
    <xdr:sp macro="" textlink="">
      <xdr:nvSpPr>
        <xdr:cNvPr id="150" name="楕円 149">
          <a:extLst>
            <a:ext uri="{FF2B5EF4-FFF2-40B4-BE49-F238E27FC236}">
              <a16:creationId xmlns:a16="http://schemas.microsoft.com/office/drawing/2014/main" xmlns="" id="{00000000-0008-0000-0600-000096000000}"/>
            </a:ext>
          </a:extLst>
        </xdr:cNvPr>
        <xdr:cNvSpPr/>
      </xdr:nvSpPr>
      <xdr:spPr>
        <a:xfrm>
          <a:off x="1079500" y="1007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50883</xdr:rowOff>
    </xdr:from>
    <xdr:ext cx="534377" cy="259045"/>
    <xdr:sp macro="" textlink="">
      <xdr:nvSpPr>
        <xdr:cNvPr id="151" name="テキスト ボックス 150">
          <a:extLst>
            <a:ext uri="{FF2B5EF4-FFF2-40B4-BE49-F238E27FC236}">
              <a16:creationId xmlns:a16="http://schemas.microsoft.com/office/drawing/2014/main" xmlns="" id="{00000000-0008-0000-0600-000097000000}"/>
            </a:ext>
          </a:extLst>
        </xdr:cNvPr>
        <xdr:cNvSpPr txBox="1"/>
      </xdr:nvSpPr>
      <xdr:spPr>
        <a:xfrm>
          <a:off x="863111" y="1016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xmlns=""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xmlns=""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9" name="テキスト ボックス 168">
          <a:extLst>
            <a:ext uri="{FF2B5EF4-FFF2-40B4-BE49-F238E27FC236}">
              <a16:creationId xmlns:a16="http://schemas.microsoft.com/office/drawing/2014/main" xmlns="" id="{00000000-0008-0000-0600-0000A9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1" name="テキスト ボックス 170">
          <a:extLst>
            <a:ext uri="{FF2B5EF4-FFF2-40B4-BE49-F238E27FC236}">
              <a16:creationId xmlns:a16="http://schemas.microsoft.com/office/drawing/2014/main" xmlns="" id="{00000000-0008-0000-0600-0000AB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3" name="テキスト ボックス 172">
          <a:extLst>
            <a:ext uri="{FF2B5EF4-FFF2-40B4-BE49-F238E27FC236}">
              <a16:creationId xmlns:a16="http://schemas.microsoft.com/office/drawing/2014/main" xmlns="" id="{00000000-0008-0000-0600-0000AD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a:extLst>
            <a:ext uri="{FF2B5EF4-FFF2-40B4-BE49-F238E27FC236}">
              <a16:creationId xmlns:a16="http://schemas.microsoft.com/office/drawing/2014/main" xmlns="" id="{00000000-0008-0000-0600-0000AF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維持補修費グラフ枠">
          <a:extLst>
            <a:ext uri="{FF2B5EF4-FFF2-40B4-BE49-F238E27FC236}">
              <a16:creationId xmlns:a16="http://schemas.microsoft.com/office/drawing/2014/main" xmlns="" id="{00000000-0008-0000-0600-0000B0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152844</xdr:rowOff>
    </xdr:from>
    <xdr:to>
      <xdr:col>24</xdr:col>
      <xdr:colOff>62865</xdr:colOff>
      <xdr:row>79</xdr:row>
      <xdr:rowOff>85505</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flipV="1">
          <a:off x="4633595" y="12154344"/>
          <a:ext cx="1270" cy="1475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89332</xdr:rowOff>
    </xdr:from>
    <xdr:ext cx="378565" cy="259045"/>
    <xdr:sp macro="" textlink="">
      <xdr:nvSpPr>
        <xdr:cNvPr id="178" name="維持補修費最小値テキスト">
          <a:extLst>
            <a:ext uri="{FF2B5EF4-FFF2-40B4-BE49-F238E27FC236}">
              <a16:creationId xmlns:a16="http://schemas.microsoft.com/office/drawing/2014/main" xmlns="" id="{00000000-0008-0000-0600-0000B2000000}"/>
            </a:ext>
          </a:extLst>
        </xdr:cNvPr>
        <xdr:cNvSpPr txBox="1"/>
      </xdr:nvSpPr>
      <xdr:spPr>
        <a:xfrm>
          <a:off x="4686300" y="136338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85505</xdr:rowOff>
    </xdr:from>
    <xdr:to>
      <xdr:col>24</xdr:col>
      <xdr:colOff>152400</xdr:colOff>
      <xdr:row>79</xdr:row>
      <xdr:rowOff>85505</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a:off x="4546600" y="13630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99521</xdr:rowOff>
    </xdr:from>
    <xdr:ext cx="534377" cy="259045"/>
    <xdr:sp macro="" textlink="">
      <xdr:nvSpPr>
        <xdr:cNvPr id="180" name="維持補修費最大値テキスト">
          <a:extLst>
            <a:ext uri="{FF2B5EF4-FFF2-40B4-BE49-F238E27FC236}">
              <a16:creationId xmlns:a16="http://schemas.microsoft.com/office/drawing/2014/main" xmlns="" id="{00000000-0008-0000-0600-0000B4000000}"/>
            </a:ext>
          </a:extLst>
        </xdr:cNvPr>
        <xdr:cNvSpPr txBox="1"/>
      </xdr:nvSpPr>
      <xdr:spPr>
        <a:xfrm>
          <a:off x="4686300" y="1192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152844</xdr:rowOff>
    </xdr:from>
    <xdr:to>
      <xdr:col>24</xdr:col>
      <xdr:colOff>152400</xdr:colOff>
      <xdr:row>70</xdr:row>
      <xdr:rowOff>152844</xdr:rowOff>
    </xdr:to>
    <xdr:cxnSp macro="">
      <xdr:nvCxnSpPr>
        <xdr:cNvPr id="181" name="直線コネクタ 180">
          <a:extLst>
            <a:ext uri="{FF2B5EF4-FFF2-40B4-BE49-F238E27FC236}">
              <a16:creationId xmlns:a16="http://schemas.microsoft.com/office/drawing/2014/main" xmlns="" id="{00000000-0008-0000-0600-0000B5000000}"/>
            </a:ext>
          </a:extLst>
        </xdr:cNvPr>
        <xdr:cNvCxnSpPr/>
      </xdr:nvCxnSpPr>
      <xdr:spPr>
        <a:xfrm>
          <a:off x="4546600" y="1215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104218</xdr:rowOff>
    </xdr:from>
    <xdr:to>
      <xdr:col>24</xdr:col>
      <xdr:colOff>63500</xdr:colOff>
      <xdr:row>78</xdr:row>
      <xdr:rowOff>130377</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flipV="1">
          <a:off x="3797300" y="13477318"/>
          <a:ext cx="838200" cy="2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55652</xdr:rowOff>
    </xdr:from>
    <xdr:ext cx="469744" cy="259045"/>
    <xdr:sp macro="" textlink="">
      <xdr:nvSpPr>
        <xdr:cNvPr id="183" name="維持補修費平均値テキスト">
          <a:extLst>
            <a:ext uri="{FF2B5EF4-FFF2-40B4-BE49-F238E27FC236}">
              <a16:creationId xmlns:a16="http://schemas.microsoft.com/office/drawing/2014/main" xmlns="" id="{00000000-0008-0000-0600-0000B7000000}"/>
            </a:ext>
          </a:extLst>
        </xdr:cNvPr>
        <xdr:cNvSpPr txBox="1"/>
      </xdr:nvSpPr>
      <xdr:spPr>
        <a:xfrm>
          <a:off x="4686300" y="13428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77225</xdr:rowOff>
    </xdr:from>
    <xdr:to>
      <xdr:col>24</xdr:col>
      <xdr:colOff>114300</xdr:colOff>
      <xdr:row>79</xdr:row>
      <xdr:rowOff>7375</xdr:rowOff>
    </xdr:to>
    <xdr:sp macro="" textlink="">
      <xdr:nvSpPr>
        <xdr:cNvPr id="184" name="フローチャート: 判断 183">
          <a:extLst>
            <a:ext uri="{FF2B5EF4-FFF2-40B4-BE49-F238E27FC236}">
              <a16:creationId xmlns:a16="http://schemas.microsoft.com/office/drawing/2014/main" xmlns="" id="{00000000-0008-0000-0600-0000B8000000}"/>
            </a:ext>
          </a:extLst>
        </xdr:cNvPr>
        <xdr:cNvSpPr/>
      </xdr:nvSpPr>
      <xdr:spPr>
        <a:xfrm>
          <a:off x="4584700" y="1345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130377</xdr:rowOff>
    </xdr:from>
    <xdr:to>
      <xdr:col>19</xdr:col>
      <xdr:colOff>177800</xdr:colOff>
      <xdr:row>79</xdr:row>
      <xdr:rowOff>9218</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flipV="1">
          <a:off x="2908300" y="13503477"/>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99676</xdr:rowOff>
    </xdr:from>
    <xdr:to>
      <xdr:col>20</xdr:col>
      <xdr:colOff>38100</xdr:colOff>
      <xdr:row>79</xdr:row>
      <xdr:rowOff>29826</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3746500" y="134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20953</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3562428" y="1356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140240</xdr:rowOff>
    </xdr:from>
    <xdr:to>
      <xdr:col>15</xdr:col>
      <xdr:colOff>50800</xdr:colOff>
      <xdr:row>79</xdr:row>
      <xdr:rowOff>9218</xdr:rowOff>
    </xdr:to>
    <xdr:cxnSp macro="">
      <xdr:nvCxnSpPr>
        <xdr:cNvPr id="188" name="直線コネクタ 187">
          <a:extLst>
            <a:ext uri="{FF2B5EF4-FFF2-40B4-BE49-F238E27FC236}">
              <a16:creationId xmlns:a16="http://schemas.microsoft.com/office/drawing/2014/main" xmlns="" id="{00000000-0008-0000-0600-0000BC000000}"/>
            </a:ext>
          </a:extLst>
        </xdr:cNvPr>
        <xdr:cNvCxnSpPr/>
      </xdr:nvCxnSpPr>
      <xdr:spPr>
        <a:xfrm>
          <a:off x="2019300" y="13513340"/>
          <a:ext cx="889000" cy="4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130032</xdr:rowOff>
    </xdr:from>
    <xdr:to>
      <xdr:col>15</xdr:col>
      <xdr:colOff>101600</xdr:colOff>
      <xdr:row>79</xdr:row>
      <xdr:rowOff>60182</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2857500" y="1350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51309</xdr:rowOff>
    </xdr:from>
    <xdr:ext cx="469744"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2673428" y="1359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140240</xdr:rowOff>
    </xdr:from>
    <xdr:to>
      <xdr:col>10</xdr:col>
      <xdr:colOff>114300</xdr:colOff>
      <xdr:row>78</xdr:row>
      <xdr:rowOff>162936</xdr:rowOff>
    </xdr:to>
    <xdr:cxnSp macro="">
      <xdr:nvCxnSpPr>
        <xdr:cNvPr id="191" name="直線コネクタ 190">
          <a:extLst>
            <a:ext uri="{FF2B5EF4-FFF2-40B4-BE49-F238E27FC236}">
              <a16:creationId xmlns:a16="http://schemas.microsoft.com/office/drawing/2014/main" xmlns="" id="{00000000-0008-0000-0600-0000BF000000}"/>
            </a:ext>
          </a:extLst>
        </xdr:cNvPr>
        <xdr:cNvCxnSpPr/>
      </xdr:nvCxnSpPr>
      <xdr:spPr>
        <a:xfrm flipV="1">
          <a:off x="1130300" y="13513340"/>
          <a:ext cx="889000" cy="2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137559</xdr:rowOff>
    </xdr:from>
    <xdr:to>
      <xdr:col>10</xdr:col>
      <xdr:colOff>165100</xdr:colOff>
      <xdr:row>79</xdr:row>
      <xdr:rowOff>67709</xdr:rowOff>
    </xdr:to>
    <xdr:sp macro="" textlink="">
      <xdr:nvSpPr>
        <xdr:cNvPr id="192" name="フローチャート: 判断 191">
          <a:extLst>
            <a:ext uri="{FF2B5EF4-FFF2-40B4-BE49-F238E27FC236}">
              <a16:creationId xmlns:a16="http://schemas.microsoft.com/office/drawing/2014/main" xmlns="" id="{00000000-0008-0000-0600-0000C0000000}"/>
            </a:ext>
          </a:extLst>
        </xdr:cNvPr>
        <xdr:cNvSpPr/>
      </xdr:nvSpPr>
      <xdr:spPr>
        <a:xfrm>
          <a:off x="1968500" y="13510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58836</xdr:rowOff>
    </xdr:from>
    <xdr:ext cx="469744"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1784428" y="13603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146980</xdr:rowOff>
    </xdr:from>
    <xdr:to>
      <xdr:col>6</xdr:col>
      <xdr:colOff>38100</xdr:colOff>
      <xdr:row>79</xdr:row>
      <xdr:rowOff>77130</xdr:rowOff>
    </xdr:to>
    <xdr:sp macro="" textlink="">
      <xdr:nvSpPr>
        <xdr:cNvPr id="194" name="フローチャート: 判断 193">
          <a:extLst>
            <a:ext uri="{FF2B5EF4-FFF2-40B4-BE49-F238E27FC236}">
              <a16:creationId xmlns:a16="http://schemas.microsoft.com/office/drawing/2014/main" xmlns="" id="{00000000-0008-0000-0600-0000C2000000}"/>
            </a:ext>
          </a:extLst>
        </xdr:cNvPr>
        <xdr:cNvSpPr/>
      </xdr:nvSpPr>
      <xdr:spPr>
        <a:xfrm>
          <a:off x="1079500" y="1352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68257</xdr:rowOff>
    </xdr:from>
    <xdr:ext cx="469744"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895428" y="136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53418</xdr:rowOff>
    </xdr:from>
    <xdr:to>
      <xdr:col>24</xdr:col>
      <xdr:colOff>114300</xdr:colOff>
      <xdr:row>78</xdr:row>
      <xdr:rowOff>155018</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4584700" y="1342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76295</xdr:rowOff>
    </xdr:from>
    <xdr:ext cx="534377" cy="259045"/>
    <xdr:sp macro="" textlink="">
      <xdr:nvSpPr>
        <xdr:cNvPr id="202" name="維持補修費該当値テキスト">
          <a:extLst>
            <a:ext uri="{FF2B5EF4-FFF2-40B4-BE49-F238E27FC236}">
              <a16:creationId xmlns:a16="http://schemas.microsoft.com/office/drawing/2014/main" xmlns="" id="{00000000-0008-0000-0600-0000CA000000}"/>
            </a:ext>
          </a:extLst>
        </xdr:cNvPr>
        <xdr:cNvSpPr txBox="1"/>
      </xdr:nvSpPr>
      <xdr:spPr>
        <a:xfrm>
          <a:off x="4686300" y="1327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79577</xdr:rowOff>
    </xdr:from>
    <xdr:to>
      <xdr:col>20</xdr:col>
      <xdr:colOff>38100</xdr:colOff>
      <xdr:row>79</xdr:row>
      <xdr:rowOff>9727</xdr:rowOff>
    </xdr:to>
    <xdr:sp macro="" textlink="">
      <xdr:nvSpPr>
        <xdr:cNvPr id="203" name="楕円 202">
          <a:extLst>
            <a:ext uri="{FF2B5EF4-FFF2-40B4-BE49-F238E27FC236}">
              <a16:creationId xmlns:a16="http://schemas.microsoft.com/office/drawing/2014/main" xmlns="" id="{00000000-0008-0000-0600-0000CB000000}"/>
            </a:ext>
          </a:extLst>
        </xdr:cNvPr>
        <xdr:cNvSpPr/>
      </xdr:nvSpPr>
      <xdr:spPr>
        <a:xfrm>
          <a:off x="3746500" y="1345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26254</xdr:rowOff>
    </xdr:from>
    <xdr:ext cx="469744" cy="259045"/>
    <xdr:sp macro="" textlink="">
      <xdr:nvSpPr>
        <xdr:cNvPr id="204" name="テキスト ボックス 203">
          <a:extLst>
            <a:ext uri="{FF2B5EF4-FFF2-40B4-BE49-F238E27FC236}">
              <a16:creationId xmlns:a16="http://schemas.microsoft.com/office/drawing/2014/main" xmlns="" id="{00000000-0008-0000-0600-0000CC000000}"/>
            </a:ext>
          </a:extLst>
        </xdr:cNvPr>
        <xdr:cNvSpPr txBox="1"/>
      </xdr:nvSpPr>
      <xdr:spPr>
        <a:xfrm>
          <a:off x="3562428" y="1322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129868</xdr:rowOff>
    </xdr:from>
    <xdr:to>
      <xdr:col>15</xdr:col>
      <xdr:colOff>101600</xdr:colOff>
      <xdr:row>79</xdr:row>
      <xdr:rowOff>60018</xdr:rowOff>
    </xdr:to>
    <xdr:sp macro="" textlink="">
      <xdr:nvSpPr>
        <xdr:cNvPr id="205" name="楕円 204">
          <a:extLst>
            <a:ext uri="{FF2B5EF4-FFF2-40B4-BE49-F238E27FC236}">
              <a16:creationId xmlns:a16="http://schemas.microsoft.com/office/drawing/2014/main" xmlns="" id="{00000000-0008-0000-0600-0000CD000000}"/>
            </a:ext>
          </a:extLst>
        </xdr:cNvPr>
        <xdr:cNvSpPr/>
      </xdr:nvSpPr>
      <xdr:spPr>
        <a:xfrm>
          <a:off x="2857500" y="1350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76545</xdr:rowOff>
    </xdr:from>
    <xdr:ext cx="469744" cy="259045"/>
    <xdr:sp macro="" textlink="">
      <xdr:nvSpPr>
        <xdr:cNvPr id="206" name="テキスト ボックス 205">
          <a:extLst>
            <a:ext uri="{FF2B5EF4-FFF2-40B4-BE49-F238E27FC236}">
              <a16:creationId xmlns:a16="http://schemas.microsoft.com/office/drawing/2014/main" xmlns="" id="{00000000-0008-0000-0600-0000CE000000}"/>
            </a:ext>
          </a:extLst>
        </xdr:cNvPr>
        <xdr:cNvSpPr txBox="1"/>
      </xdr:nvSpPr>
      <xdr:spPr>
        <a:xfrm>
          <a:off x="2673428" y="1327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89440</xdr:rowOff>
    </xdr:from>
    <xdr:to>
      <xdr:col>10</xdr:col>
      <xdr:colOff>165100</xdr:colOff>
      <xdr:row>79</xdr:row>
      <xdr:rowOff>19590</xdr:rowOff>
    </xdr:to>
    <xdr:sp macro="" textlink="">
      <xdr:nvSpPr>
        <xdr:cNvPr id="207" name="楕円 206">
          <a:extLst>
            <a:ext uri="{FF2B5EF4-FFF2-40B4-BE49-F238E27FC236}">
              <a16:creationId xmlns:a16="http://schemas.microsoft.com/office/drawing/2014/main" xmlns="" id="{00000000-0008-0000-0600-0000CF000000}"/>
            </a:ext>
          </a:extLst>
        </xdr:cNvPr>
        <xdr:cNvSpPr/>
      </xdr:nvSpPr>
      <xdr:spPr>
        <a:xfrm>
          <a:off x="1968500" y="1346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36117</xdr:rowOff>
    </xdr:from>
    <xdr:ext cx="469744" cy="259045"/>
    <xdr:sp macro="" textlink="">
      <xdr:nvSpPr>
        <xdr:cNvPr id="208" name="テキスト ボックス 207">
          <a:extLst>
            <a:ext uri="{FF2B5EF4-FFF2-40B4-BE49-F238E27FC236}">
              <a16:creationId xmlns:a16="http://schemas.microsoft.com/office/drawing/2014/main" xmlns="" id="{00000000-0008-0000-0600-0000D0000000}"/>
            </a:ext>
          </a:extLst>
        </xdr:cNvPr>
        <xdr:cNvSpPr txBox="1"/>
      </xdr:nvSpPr>
      <xdr:spPr>
        <a:xfrm>
          <a:off x="1784428" y="1323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112136</xdr:rowOff>
    </xdr:from>
    <xdr:to>
      <xdr:col>6</xdr:col>
      <xdr:colOff>38100</xdr:colOff>
      <xdr:row>79</xdr:row>
      <xdr:rowOff>42286</xdr:rowOff>
    </xdr:to>
    <xdr:sp macro="" textlink="">
      <xdr:nvSpPr>
        <xdr:cNvPr id="209" name="楕円 208">
          <a:extLst>
            <a:ext uri="{FF2B5EF4-FFF2-40B4-BE49-F238E27FC236}">
              <a16:creationId xmlns:a16="http://schemas.microsoft.com/office/drawing/2014/main" xmlns="" id="{00000000-0008-0000-0600-0000D1000000}"/>
            </a:ext>
          </a:extLst>
        </xdr:cNvPr>
        <xdr:cNvSpPr/>
      </xdr:nvSpPr>
      <xdr:spPr>
        <a:xfrm>
          <a:off x="1079500" y="1348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58813</xdr:rowOff>
    </xdr:from>
    <xdr:ext cx="469744" cy="259045"/>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895428" y="1326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a16="http://schemas.microsoft.com/office/drawing/2014/main" xmlns="" id="{00000000-0008-0000-0600-0000D6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a16="http://schemas.microsoft.com/office/drawing/2014/main" xmlns="" id="{00000000-0008-0000-0600-0000D7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a16="http://schemas.microsoft.com/office/drawing/2014/main" xmlns="" id="{00000000-0008-0000-0600-0000D8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a16="http://schemas.microsoft.com/office/drawing/2014/main" xmlns="" id="{00000000-0008-0000-0600-0000D9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a16="http://schemas.microsoft.com/office/drawing/2014/main" xmlns="" id="{00000000-0008-0000-0600-0000D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7" name="テキスト ボックス 226">
          <a:extLst>
            <a:ext uri="{FF2B5EF4-FFF2-40B4-BE49-F238E27FC236}">
              <a16:creationId xmlns:a16="http://schemas.microsoft.com/office/drawing/2014/main" xmlns="" id="{00000000-0008-0000-0600-0000E3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9" name="テキスト ボックス 228">
          <a:extLst>
            <a:ext uri="{FF2B5EF4-FFF2-40B4-BE49-F238E27FC236}">
              <a16:creationId xmlns:a16="http://schemas.microsoft.com/office/drawing/2014/main" xmlns="" id="{00000000-0008-0000-0600-0000E5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1" name="テキスト ボックス 230">
          <a:extLst>
            <a:ext uri="{FF2B5EF4-FFF2-40B4-BE49-F238E27FC236}">
              <a16:creationId xmlns:a16="http://schemas.microsoft.com/office/drawing/2014/main" xmlns="" id="{00000000-0008-0000-0600-0000E7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xmlns=""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xmlns=""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159779</xdr:rowOff>
    </xdr:from>
    <xdr:to>
      <xdr:col>24</xdr:col>
      <xdr:colOff>62865</xdr:colOff>
      <xdr:row>99</xdr:row>
      <xdr:rowOff>59232</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flipV="1">
          <a:off x="4633595" y="15418829"/>
          <a:ext cx="1270" cy="1613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63059</xdr:rowOff>
    </xdr:from>
    <xdr:ext cx="534377" cy="259045"/>
    <xdr:sp macro="" textlink="">
      <xdr:nvSpPr>
        <xdr:cNvPr id="236" name="扶助費最小値テキスト">
          <a:extLst>
            <a:ext uri="{FF2B5EF4-FFF2-40B4-BE49-F238E27FC236}">
              <a16:creationId xmlns:a16="http://schemas.microsoft.com/office/drawing/2014/main" xmlns="" id="{00000000-0008-0000-0600-0000EC000000}"/>
            </a:ext>
          </a:extLst>
        </xdr:cNvPr>
        <xdr:cNvSpPr txBox="1"/>
      </xdr:nvSpPr>
      <xdr:spPr>
        <a:xfrm>
          <a:off x="4686300" y="1703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59232</xdr:rowOff>
    </xdr:from>
    <xdr:to>
      <xdr:col>24</xdr:col>
      <xdr:colOff>152400</xdr:colOff>
      <xdr:row>99</xdr:row>
      <xdr:rowOff>59232</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a:off x="4546600" y="17032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106456</xdr:rowOff>
    </xdr:from>
    <xdr:ext cx="599010" cy="259045"/>
    <xdr:sp macro="" textlink="">
      <xdr:nvSpPr>
        <xdr:cNvPr id="238" name="扶助費最大値テキスト">
          <a:extLst>
            <a:ext uri="{FF2B5EF4-FFF2-40B4-BE49-F238E27FC236}">
              <a16:creationId xmlns:a16="http://schemas.microsoft.com/office/drawing/2014/main" xmlns="" id="{00000000-0008-0000-0600-0000EE000000}"/>
            </a:ext>
          </a:extLst>
        </xdr:cNvPr>
        <xdr:cNvSpPr txBox="1"/>
      </xdr:nvSpPr>
      <xdr:spPr>
        <a:xfrm>
          <a:off x="4686300" y="15194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159779</xdr:rowOff>
    </xdr:from>
    <xdr:to>
      <xdr:col>24</xdr:col>
      <xdr:colOff>152400</xdr:colOff>
      <xdr:row>89</xdr:row>
      <xdr:rowOff>159779</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a:off x="4546600" y="15418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151397</xdr:rowOff>
    </xdr:from>
    <xdr:to>
      <xdr:col>24</xdr:col>
      <xdr:colOff>63500</xdr:colOff>
      <xdr:row>99</xdr:row>
      <xdr:rowOff>2045</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3797300" y="16953497"/>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126979</xdr:rowOff>
    </xdr:from>
    <xdr:ext cx="534377" cy="259045"/>
    <xdr:sp macro="" textlink="">
      <xdr:nvSpPr>
        <xdr:cNvPr id="241" name="扶助費平均値テキスト">
          <a:extLst>
            <a:ext uri="{FF2B5EF4-FFF2-40B4-BE49-F238E27FC236}">
              <a16:creationId xmlns:a16="http://schemas.microsoft.com/office/drawing/2014/main" xmlns="" id="{00000000-0008-0000-0600-0000F1000000}"/>
            </a:ext>
          </a:extLst>
        </xdr:cNvPr>
        <xdr:cNvSpPr txBox="1"/>
      </xdr:nvSpPr>
      <xdr:spPr>
        <a:xfrm>
          <a:off x="4686300" y="16414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104102</xdr:rowOff>
    </xdr:from>
    <xdr:to>
      <xdr:col>24</xdr:col>
      <xdr:colOff>114300</xdr:colOff>
      <xdr:row>97</xdr:row>
      <xdr:rowOff>34252</xdr:rowOff>
    </xdr:to>
    <xdr:sp macro="" textlink="">
      <xdr:nvSpPr>
        <xdr:cNvPr id="242" name="フローチャート: 判断 241">
          <a:extLst>
            <a:ext uri="{FF2B5EF4-FFF2-40B4-BE49-F238E27FC236}">
              <a16:creationId xmlns:a16="http://schemas.microsoft.com/office/drawing/2014/main" xmlns="" id="{00000000-0008-0000-0600-0000F2000000}"/>
            </a:ext>
          </a:extLst>
        </xdr:cNvPr>
        <xdr:cNvSpPr/>
      </xdr:nvSpPr>
      <xdr:spPr>
        <a:xfrm>
          <a:off x="45847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150673</xdr:rowOff>
    </xdr:from>
    <xdr:to>
      <xdr:col>19</xdr:col>
      <xdr:colOff>177800</xdr:colOff>
      <xdr:row>99</xdr:row>
      <xdr:rowOff>2045</xdr:rowOff>
    </xdr:to>
    <xdr:cxnSp macro="">
      <xdr:nvCxnSpPr>
        <xdr:cNvPr id="243" name="直線コネクタ 242">
          <a:extLst>
            <a:ext uri="{FF2B5EF4-FFF2-40B4-BE49-F238E27FC236}">
              <a16:creationId xmlns:a16="http://schemas.microsoft.com/office/drawing/2014/main" xmlns="" id="{00000000-0008-0000-0600-0000F3000000}"/>
            </a:ext>
          </a:extLst>
        </xdr:cNvPr>
        <xdr:cNvCxnSpPr/>
      </xdr:nvCxnSpPr>
      <xdr:spPr>
        <a:xfrm>
          <a:off x="2908300" y="16952773"/>
          <a:ext cx="889000" cy="2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123856</xdr:rowOff>
    </xdr:from>
    <xdr:to>
      <xdr:col>20</xdr:col>
      <xdr:colOff>38100</xdr:colOff>
      <xdr:row>97</xdr:row>
      <xdr:rowOff>54006</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3746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70533</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3530111" y="1635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149949</xdr:rowOff>
    </xdr:from>
    <xdr:to>
      <xdr:col>15</xdr:col>
      <xdr:colOff>50800</xdr:colOff>
      <xdr:row>98</xdr:row>
      <xdr:rowOff>150673</xdr:rowOff>
    </xdr:to>
    <xdr:cxnSp macro="">
      <xdr:nvCxnSpPr>
        <xdr:cNvPr id="246" name="直線コネクタ 245">
          <a:extLst>
            <a:ext uri="{FF2B5EF4-FFF2-40B4-BE49-F238E27FC236}">
              <a16:creationId xmlns:a16="http://schemas.microsoft.com/office/drawing/2014/main" xmlns="" id="{00000000-0008-0000-0600-0000F6000000}"/>
            </a:ext>
          </a:extLst>
        </xdr:cNvPr>
        <xdr:cNvCxnSpPr/>
      </xdr:nvCxnSpPr>
      <xdr:spPr>
        <a:xfrm>
          <a:off x="2019300" y="16952049"/>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4127</xdr:rowOff>
    </xdr:from>
    <xdr:to>
      <xdr:col>15</xdr:col>
      <xdr:colOff>101600</xdr:colOff>
      <xdr:row>97</xdr:row>
      <xdr:rowOff>105727</xdr:rowOff>
    </xdr:to>
    <xdr:sp macro="" textlink="">
      <xdr:nvSpPr>
        <xdr:cNvPr id="247" name="フローチャート: 判断 246">
          <a:extLst>
            <a:ext uri="{FF2B5EF4-FFF2-40B4-BE49-F238E27FC236}">
              <a16:creationId xmlns:a16="http://schemas.microsoft.com/office/drawing/2014/main" xmlns="" id="{00000000-0008-0000-0600-0000F7000000}"/>
            </a:ext>
          </a:extLst>
        </xdr:cNvPr>
        <xdr:cNvSpPr/>
      </xdr:nvSpPr>
      <xdr:spPr>
        <a:xfrm>
          <a:off x="2857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122254</xdr:rowOff>
    </xdr:from>
    <xdr:ext cx="534377"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2641111" y="1641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149949</xdr:rowOff>
    </xdr:from>
    <xdr:to>
      <xdr:col>10</xdr:col>
      <xdr:colOff>114300</xdr:colOff>
      <xdr:row>99</xdr:row>
      <xdr:rowOff>101752</xdr:rowOff>
    </xdr:to>
    <xdr:cxnSp macro="">
      <xdr:nvCxnSpPr>
        <xdr:cNvPr id="249" name="直線コネクタ 248">
          <a:extLst>
            <a:ext uri="{FF2B5EF4-FFF2-40B4-BE49-F238E27FC236}">
              <a16:creationId xmlns:a16="http://schemas.microsoft.com/office/drawing/2014/main" xmlns="" id="{00000000-0008-0000-0600-0000F9000000}"/>
            </a:ext>
          </a:extLst>
        </xdr:cNvPr>
        <xdr:cNvCxnSpPr/>
      </xdr:nvCxnSpPr>
      <xdr:spPr>
        <a:xfrm flipV="1">
          <a:off x="1130300" y="16952049"/>
          <a:ext cx="889000" cy="12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123152</xdr:rowOff>
    </xdr:from>
    <xdr:to>
      <xdr:col>10</xdr:col>
      <xdr:colOff>165100</xdr:colOff>
      <xdr:row>97</xdr:row>
      <xdr:rowOff>53302</xdr:rowOff>
    </xdr:to>
    <xdr:sp macro="" textlink="">
      <xdr:nvSpPr>
        <xdr:cNvPr id="250" name="フローチャート: 判断 249">
          <a:extLst>
            <a:ext uri="{FF2B5EF4-FFF2-40B4-BE49-F238E27FC236}">
              <a16:creationId xmlns:a16="http://schemas.microsoft.com/office/drawing/2014/main" xmlns="" id="{00000000-0008-0000-0600-0000FA000000}"/>
            </a:ext>
          </a:extLst>
        </xdr:cNvPr>
        <xdr:cNvSpPr/>
      </xdr:nvSpPr>
      <xdr:spPr>
        <a:xfrm>
          <a:off x="1968500" y="1658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69829</xdr:rowOff>
    </xdr:from>
    <xdr:ext cx="534377"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1752111" y="1635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56248</xdr:rowOff>
    </xdr:from>
    <xdr:to>
      <xdr:col>6</xdr:col>
      <xdr:colOff>38100</xdr:colOff>
      <xdr:row>97</xdr:row>
      <xdr:rowOff>157848</xdr:rowOff>
    </xdr:to>
    <xdr:sp macro="" textlink="">
      <xdr:nvSpPr>
        <xdr:cNvPr id="252" name="フローチャート: 判断 251">
          <a:extLst>
            <a:ext uri="{FF2B5EF4-FFF2-40B4-BE49-F238E27FC236}">
              <a16:creationId xmlns:a16="http://schemas.microsoft.com/office/drawing/2014/main" xmlns="" id="{00000000-0008-0000-0600-0000FC000000}"/>
            </a:ext>
          </a:extLst>
        </xdr:cNvPr>
        <xdr:cNvSpPr/>
      </xdr:nvSpPr>
      <xdr:spPr>
        <a:xfrm>
          <a:off x="1079500" y="1668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2925</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863111" y="1646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xmlns=""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100597</xdr:rowOff>
    </xdr:from>
    <xdr:to>
      <xdr:col>24</xdr:col>
      <xdr:colOff>114300</xdr:colOff>
      <xdr:row>99</xdr:row>
      <xdr:rowOff>30747</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4584700" y="1690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15524</xdr:rowOff>
    </xdr:from>
    <xdr:ext cx="534377" cy="259045"/>
    <xdr:sp macro="" textlink="">
      <xdr:nvSpPr>
        <xdr:cNvPr id="260" name="扶助費該当値テキスト">
          <a:extLst>
            <a:ext uri="{FF2B5EF4-FFF2-40B4-BE49-F238E27FC236}">
              <a16:creationId xmlns:a16="http://schemas.microsoft.com/office/drawing/2014/main" xmlns="" id="{00000000-0008-0000-0600-000004010000}"/>
            </a:ext>
          </a:extLst>
        </xdr:cNvPr>
        <xdr:cNvSpPr txBox="1"/>
      </xdr:nvSpPr>
      <xdr:spPr>
        <a:xfrm>
          <a:off x="4686300" y="1681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122695</xdr:rowOff>
    </xdr:from>
    <xdr:to>
      <xdr:col>20</xdr:col>
      <xdr:colOff>38100</xdr:colOff>
      <xdr:row>99</xdr:row>
      <xdr:rowOff>52845</xdr:rowOff>
    </xdr:to>
    <xdr:sp macro="" textlink="">
      <xdr:nvSpPr>
        <xdr:cNvPr id="261" name="楕円 260">
          <a:extLst>
            <a:ext uri="{FF2B5EF4-FFF2-40B4-BE49-F238E27FC236}">
              <a16:creationId xmlns:a16="http://schemas.microsoft.com/office/drawing/2014/main" xmlns="" id="{00000000-0008-0000-0600-000005010000}"/>
            </a:ext>
          </a:extLst>
        </xdr:cNvPr>
        <xdr:cNvSpPr/>
      </xdr:nvSpPr>
      <xdr:spPr>
        <a:xfrm>
          <a:off x="3746500" y="169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43972</xdr:rowOff>
    </xdr:from>
    <xdr:ext cx="534377" cy="259045"/>
    <xdr:sp macro="" textlink="">
      <xdr:nvSpPr>
        <xdr:cNvPr id="262" name="テキスト ボックス 261">
          <a:extLst>
            <a:ext uri="{FF2B5EF4-FFF2-40B4-BE49-F238E27FC236}">
              <a16:creationId xmlns:a16="http://schemas.microsoft.com/office/drawing/2014/main" xmlns="" id="{00000000-0008-0000-0600-000006010000}"/>
            </a:ext>
          </a:extLst>
        </xdr:cNvPr>
        <xdr:cNvSpPr txBox="1"/>
      </xdr:nvSpPr>
      <xdr:spPr>
        <a:xfrm>
          <a:off x="3530111" y="1701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99873</xdr:rowOff>
    </xdr:from>
    <xdr:to>
      <xdr:col>15</xdr:col>
      <xdr:colOff>101600</xdr:colOff>
      <xdr:row>99</xdr:row>
      <xdr:rowOff>30023</xdr:rowOff>
    </xdr:to>
    <xdr:sp macro="" textlink="">
      <xdr:nvSpPr>
        <xdr:cNvPr id="263" name="楕円 262">
          <a:extLst>
            <a:ext uri="{FF2B5EF4-FFF2-40B4-BE49-F238E27FC236}">
              <a16:creationId xmlns:a16="http://schemas.microsoft.com/office/drawing/2014/main" xmlns="" id="{00000000-0008-0000-0600-000007010000}"/>
            </a:ext>
          </a:extLst>
        </xdr:cNvPr>
        <xdr:cNvSpPr/>
      </xdr:nvSpPr>
      <xdr:spPr>
        <a:xfrm>
          <a:off x="2857500" y="1690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21150</xdr:rowOff>
    </xdr:from>
    <xdr:ext cx="534377" cy="259045"/>
    <xdr:sp macro="" textlink="">
      <xdr:nvSpPr>
        <xdr:cNvPr id="264" name="テキスト ボックス 263">
          <a:extLst>
            <a:ext uri="{FF2B5EF4-FFF2-40B4-BE49-F238E27FC236}">
              <a16:creationId xmlns:a16="http://schemas.microsoft.com/office/drawing/2014/main" xmlns="" id="{00000000-0008-0000-0600-000008010000}"/>
            </a:ext>
          </a:extLst>
        </xdr:cNvPr>
        <xdr:cNvSpPr txBox="1"/>
      </xdr:nvSpPr>
      <xdr:spPr>
        <a:xfrm>
          <a:off x="2641111" y="1699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99149</xdr:rowOff>
    </xdr:from>
    <xdr:to>
      <xdr:col>10</xdr:col>
      <xdr:colOff>165100</xdr:colOff>
      <xdr:row>99</xdr:row>
      <xdr:rowOff>29299</xdr:rowOff>
    </xdr:to>
    <xdr:sp macro="" textlink="">
      <xdr:nvSpPr>
        <xdr:cNvPr id="265" name="楕円 264">
          <a:extLst>
            <a:ext uri="{FF2B5EF4-FFF2-40B4-BE49-F238E27FC236}">
              <a16:creationId xmlns:a16="http://schemas.microsoft.com/office/drawing/2014/main" xmlns="" id="{00000000-0008-0000-0600-000009010000}"/>
            </a:ext>
          </a:extLst>
        </xdr:cNvPr>
        <xdr:cNvSpPr/>
      </xdr:nvSpPr>
      <xdr:spPr>
        <a:xfrm>
          <a:off x="1968500" y="1690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20426</xdr:rowOff>
    </xdr:from>
    <xdr:ext cx="534377" cy="259045"/>
    <xdr:sp macro="" textlink="">
      <xdr:nvSpPr>
        <xdr:cNvPr id="266" name="テキスト ボックス 265">
          <a:extLst>
            <a:ext uri="{FF2B5EF4-FFF2-40B4-BE49-F238E27FC236}">
              <a16:creationId xmlns:a16="http://schemas.microsoft.com/office/drawing/2014/main" xmlns="" id="{00000000-0008-0000-0600-00000A010000}"/>
            </a:ext>
          </a:extLst>
        </xdr:cNvPr>
        <xdr:cNvSpPr txBox="1"/>
      </xdr:nvSpPr>
      <xdr:spPr>
        <a:xfrm>
          <a:off x="1752111" y="1699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50952</xdr:rowOff>
    </xdr:from>
    <xdr:to>
      <xdr:col>6</xdr:col>
      <xdr:colOff>38100</xdr:colOff>
      <xdr:row>99</xdr:row>
      <xdr:rowOff>152552</xdr:rowOff>
    </xdr:to>
    <xdr:sp macro="" textlink="">
      <xdr:nvSpPr>
        <xdr:cNvPr id="267" name="楕円 266">
          <a:extLst>
            <a:ext uri="{FF2B5EF4-FFF2-40B4-BE49-F238E27FC236}">
              <a16:creationId xmlns:a16="http://schemas.microsoft.com/office/drawing/2014/main" xmlns="" id="{00000000-0008-0000-0600-00000B010000}"/>
            </a:ext>
          </a:extLst>
        </xdr:cNvPr>
        <xdr:cNvSpPr/>
      </xdr:nvSpPr>
      <xdr:spPr>
        <a:xfrm>
          <a:off x="1079500" y="1702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143679</xdr:rowOff>
    </xdr:from>
    <xdr:ext cx="534377" cy="259045"/>
    <xdr:sp macro="" textlink="">
      <xdr:nvSpPr>
        <xdr:cNvPr id="268" name="テキスト ボックス 267">
          <a:extLst>
            <a:ext uri="{FF2B5EF4-FFF2-40B4-BE49-F238E27FC236}">
              <a16:creationId xmlns:a16="http://schemas.microsoft.com/office/drawing/2014/main" xmlns="" id="{00000000-0008-0000-0600-00000C010000}"/>
            </a:ext>
          </a:extLst>
        </xdr:cNvPr>
        <xdr:cNvSpPr txBox="1"/>
      </xdr:nvSpPr>
      <xdr:spPr>
        <a:xfrm>
          <a:off x="863111" y="1711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xmlns=""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xmlns=""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xmlns=""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xmlns=""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4" name="テキスト ボックス 283">
          <a:extLst>
            <a:ext uri="{FF2B5EF4-FFF2-40B4-BE49-F238E27FC236}">
              <a16:creationId xmlns:a16="http://schemas.microsoft.com/office/drawing/2014/main" xmlns="" id="{00000000-0008-0000-0600-00001C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6" name="テキスト ボックス 285">
          <a:extLst>
            <a:ext uri="{FF2B5EF4-FFF2-40B4-BE49-F238E27FC236}">
              <a16:creationId xmlns:a16="http://schemas.microsoft.com/office/drawing/2014/main" xmlns="" id="{00000000-0008-0000-0600-00001E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xmlns=""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xmlns=""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151921</xdr:rowOff>
    </xdr:from>
    <xdr:to>
      <xdr:col>54</xdr:col>
      <xdr:colOff>189865</xdr:colOff>
      <xdr:row>37</xdr:row>
      <xdr:rowOff>129582</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flipV="1">
          <a:off x="10475595" y="5295421"/>
          <a:ext cx="1270" cy="1177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133409</xdr:rowOff>
    </xdr:from>
    <xdr:ext cx="534377" cy="259045"/>
    <xdr:sp macro="" textlink="">
      <xdr:nvSpPr>
        <xdr:cNvPr id="291" name="補助費等最小値テキスト">
          <a:extLst>
            <a:ext uri="{FF2B5EF4-FFF2-40B4-BE49-F238E27FC236}">
              <a16:creationId xmlns:a16="http://schemas.microsoft.com/office/drawing/2014/main" xmlns="" id="{00000000-0008-0000-0600-000023010000}"/>
            </a:ext>
          </a:extLst>
        </xdr:cNvPr>
        <xdr:cNvSpPr txBox="1"/>
      </xdr:nvSpPr>
      <xdr:spPr>
        <a:xfrm>
          <a:off x="10528300" y="647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129582</xdr:rowOff>
    </xdr:from>
    <xdr:to>
      <xdr:col>55</xdr:col>
      <xdr:colOff>88900</xdr:colOff>
      <xdr:row>37</xdr:row>
      <xdr:rowOff>129582</xdr:rowOff>
    </xdr:to>
    <xdr:cxnSp macro="">
      <xdr:nvCxnSpPr>
        <xdr:cNvPr id="292" name="直線コネクタ 291">
          <a:extLst>
            <a:ext uri="{FF2B5EF4-FFF2-40B4-BE49-F238E27FC236}">
              <a16:creationId xmlns:a16="http://schemas.microsoft.com/office/drawing/2014/main" xmlns="" id="{00000000-0008-0000-0600-000024010000}"/>
            </a:ext>
          </a:extLst>
        </xdr:cNvPr>
        <xdr:cNvCxnSpPr/>
      </xdr:nvCxnSpPr>
      <xdr:spPr>
        <a:xfrm>
          <a:off x="10388600" y="6473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98598</xdr:rowOff>
    </xdr:from>
    <xdr:ext cx="599010" cy="259045"/>
    <xdr:sp macro="" textlink="">
      <xdr:nvSpPr>
        <xdr:cNvPr id="293" name="補助費等最大値テキスト">
          <a:extLst>
            <a:ext uri="{FF2B5EF4-FFF2-40B4-BE49-F238E27FC236}">
              <a16:creationId xmlns:a16="http://schemas.microsoft.com/office/drawing/2014/main" xmlns="" id="{00000000-0008-0000-0600-000025010000}"/>
            </a:ext>
          </a:extLst>
        </xdr:cNvPr>
        <xdr:cNvSpPr txBox="1"/>
      </xdr:nvSpPr>
      <xdr:spPr>
        <a:xfrm>
          <a:off x="10528300" y="5070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151921</xdr:rowOff>
    </xdr:from>
    <xdr:to>
      <xdr:col>55</xdr:col>
      <xdr:colOff>88900</xdr:colOff>
      <xdr:row>30</xdr:row>
      <xdr:rowOff>151921</xdr:rowOff>
    </xdr:to>
    <xdr:cxnSp macro="">
      <xdr:nvCxnSpPr>
        <xdr:cNvPr id="294" name="直線コネクタ 293">
          <a:extLst>
            <a:ext uri="{FF2B5EF4-FFF2-40B4-BE49-F238E27FC236}">
              <a16:creationId xmlns:a16="http://schemas.microsoft.com/office/drawing/2014/main" xmlns="" id="{00000000-0008-0000-0600-000026010000}"/>
            </a:ext>
          </a:extLst>
        </xdr:cNvPr>
        <xdr:cNvCxnSpPr/>
      </xdr:nvCxnSpPr>
      <xdr:spPr>
        <a:xfrm>
          <a:off x="10388600" y="5295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26100</xdr:rowOff>
    </xdr:from>
    <xdr:to>
      <xdr:col>55</xdr:col>
      <xdr:colOff>0</xdr:colOff>
      <xdr:row>37</xdr:row>
      <xdr:rowOff>65336</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flipV="1">
          <a:off x="9639300" y="6369750"/>
          <a:ext cx="838200" cy="3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97000</xdr:rowOff>
    </xdr:from>
    <xdr:ext cx="534377" cy="259045"/>
    <xdr:sp macro="" textlink="">
      <xdr:nvSpPr>
        <xdr:cNvPr id="296" name="補助費等平均値テキスト">
          <a:extLst>
            <a:ext uri="{FF2B5EF4-FFF2-40B4-BE49-F238E27FC236}">
              <a16:creationId xmlns:a16="http://schemas.microsoft.com/office/drawing/2014/main" xmlns="" id="{00000000-0008-0000-0600-000028010000}"/>
            </a:ext>
          </a:extLst>
        </xdr:cNvPr>
        <xdr:cNvSpPr txBox="1"/>
      </xdr:nvSpPr>
      <xdr:spPr>
        <a:xfrm>
          <a:off x="10528300" y="60977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74123</xdr:rowOff>
    </xdr:from>
    <xdr:to>
      <xdr:col>55</xdr:col>
      <xdr:colOff>50800</xdr:colOff>
      <xdr:row>37</xdr:row>
      <xdr:rowOff>4273</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10426700" y="624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57518</xdr:rowOff>
    </xdr:from>
    <xdr:to>
      <xdr:col>50</xdr:col>
      <xdr:colOff>114300</xdr:colOff>
      <xdr:row>37</xdr:row>
      <xdr:rowOff>65336</xdr:rowOff>
    </xdr:to>
    <xdr:cxnSp macro="">
      <xdr:nvCxnSpPr>
        <xdr:cNvPr id="298" name="直線コネクタ 297">
          <a:extLst>
            <a:ext uri="{FF2B5EF4-FFF2-40B4-BE49-F238E27FC236}">
              <a16:creationId xmlns:a16="http://schemas.microsoft.com/office/drawing/2014/main" xmlns="" id="{00000000-0008-0000-0600-00002A010000}"/>
            </a:ext>
          </a:extLst>
        </xdr:cNvPr>
        <xdr:cNvCxnSpPr/>
      </xdr:nvCxnSpPr>
      <xdr:spPr>
        <a:xfrm>
          <a:off x="8750300" y="6401168"/>
          <a:ext cx="8890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67247</xdr:rowOff>
    </xdr:from>
    <xdr:to>
      <xdr:col>50</xdr:col>
      <xdr:colOff>165100</xdr:colOff>
      <xdr:row>36</xdr:row>
      <xdr:rowOff>168847</xdr:rowOff>
    </xdr:to>
    <xdr:sp macro="" textlink="">
      <xdr:nvSpPr>
        <xdr:cNvPr id="299" name="フローチャート: 判断 298">
          <a:extLst>
            <a:ext uri="{FF2B5EF4-FFF2-40B4-BE49-F238E27FC236}">
              <a16:creationId xmlns:a16="http://schemas.microsoft.com/office/drawing/2014/main" xmlns="" id="{00000000-0008-0000-0600-00002B010000}"/>
            </a:ext>
          </a:extLst>
        </xdr:cNvPr>
        <xdr:cNvSpPr/>
      </xdr:nvSpPr>
      <xdr:spPr>
        <a:xfrm>
          <a:off x="9588500" y="623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13924</xdr:rowOff>
    </xdr:from>
    <xdr:ext cx="534377"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9372111" y="601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57518</xdr:rowOff>
    </xdr:from>
    <xdr:to>
      <xdr:col>45</xdr:col>
      <xdr:colOff>177800</xdr:colOff>
      <xdr:row>37</xdr:row>
      <xdr:rowOff>111139</xdr:rowOff>
    </xdr:to>
    <xdr:cxnSp macro="">
      <xdr:nvCxnSpPr>
        <xdr:cNvPr id="301" name="直線コネクタ 300">
          <a:extLst>
            <a:ext uri="{FF2B5EF4-FFF2-40B4-BE49-F238E27FC236}">
              <a16:creationId xmlns:a16="http://schemas.microsoft.com/office/drawing/2014/main" xmlns="" id="{00000000-0008-0000-0600-00002D010000}"/>
            </a:ext>
          </a:extLst>
        </xdr:cNvPr>
        <xdr:cNvCxnSpPr/>
      </xdr:nvCxnSpPr>
      <xdr:spPr>
        <a:xfrm flipV="1">
          <a:off x="7861300" y="6401168"/>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74178</xdr:rowOff>
    </xdr:from>
    <xdr:to>
      <xdr:col>46</xdr:col>
      <xdr:colOff>38100</xdr:colOff>
      <xdr:row>37</xdr:row>
      <xdr:rowOff>4328</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86995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20855</xdr:rowOff>
    </xdr:from>
    <xdr:ext cx="534377"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8483111" y="602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102374</xdr:rowOff>
    </xdr:from>
    <xdr:to>
      <xdr:col>41</xdr:col>
      <xdr:colOff>50800</xdr:colOff>
      <xdr:row>37</xdr:row>
      <xdr:rowOff>111139</xdr:rowOff>
    </xdr:to>
    <xdr:cxnSp macro="">
      <xdr:nvCxnSpPr>
        <xdr:cNvPr id="304" name="直線コネクタ 303">
          <a:extLst>
            <a:ext uri="{FF2B5EF4-FFF2-40B4-BE49-F238E27FC236}">
              <a16:creationId xmlns:a16="http://schemas.microsoft.com/office/drawing/2014/main" xmlns="" id="{00000000-0008-0000-0600-000030010000}"/>
            </a:ext>
          </a:extLst>
        </xdr:cNvPr>
        <xdr:cNvCxnSpPr/>
      </xdr:nvCxnSpPr>
      <xdr:spPr>
        <a:xfrm>
          <a:off x="6972300" y="6446024"/>
          <a:ext cx="889000" cy="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155528</xdr:rowOff>
    </xdr:from>
    <xdr:to>
      <xdr:col>41</xdr:col>
      <xdr:colOff>101600</xdr:colOff>
      <xdr:row>37</xdr:row>
      <xdr:rowOff>85678</xdr:rowOff>
    </xdr:to>
    <xdr:sp macro="" textlink="">
      <xdr:nvSpPr>
        <xdr:cNvPr id="305" name="フローチャート: 判断 304">
          <a:extLst>
            <a:ext uri="{FF2B5EF4-FFF2-40B4-BE49-F238E27FC236}">
              <a16:creationId xmlns:a16="http://schemas.microsoft.com/office/drawing/2014/main" xmlns="" id="{00000000-0008-0000-0600-000031010000}"/>
            </a:ext>
          </a:extLst>
        </xdr:cNvPr>
        <xdr:cNvSpPr/>
      </xdr:nvSpPr>
      <xdr:spPr>
        <a:xfrm>
          <a:off x="7810500" y="632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102205</xdr:rowOff>
    </xdr:from>
    <xdr:ext cx="534377"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7594111" y="610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157741</xdr:rowOff>
    </xdr:from>
    <xdr:to>
      <xdr:col>36</xdr:col>
      <xdr:colOff>165100</xdr:colOff>
      <xdr:row>37</xdr:row>
      <xdr:rowOff>87891</xdr:rowOff>
    </xdr:to>
    <xdr:sp macro="" textlink="">
      <xdr:nvSpPr>
        <xdr:cNvPr id="307" name="フローチャート: 判断 306">
          <a:extLst>
            <a:ext uri="{FF2B5EF4-FFF2-40B4-BE49-F238E27FC236}">
              <a16:creationId xmlns:a16="http://schemas.microsoft.com/office/drawing/2014/main" xmlns="" id="{00000000-0008-0000-0600-000033010000}"/>
            </a:ext>
          </a:extLst>
        </xdr:cNvPr>
        <xdr:cNvSpPr/>
      </xdr:nvSpPr>
      <xdr:spPr>
        <a:xfrm>
          <a:off x="6921500" y="632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104418</xdr:rowOff>
    </xdr:from>
    <xdr:ext cx="534377"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05111" y="61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146750</xdr:rowOff>
    </xdr:from>
    <xdr:to>
      <xdr:col>55</xdr:col>
      <xdr:colOff>50800</xdr:colOff>
      <xdr:row>37</xdr:row>
      <xdr:rowOff>76900</xdr:rowOff>
    </xdr:to>
    <xdr:sp macro="" textlink="">
      <xdr:nvSpPr>
        <xdr:cNvPr id="314" name="楕円 313">
          <a:extLst>
            <a:ext uri="{FF2B5EF4-FFF2-40B4-BE49-F238E27FC236}">
              <a16:creationId xmlns:a16="http://schemas.microsoft.com/office/drawing/2014/main" xmlns="" id="{00000000-0008-0000-0600-00003A010000}"/>
            </a:ext>
          </a:extLst>
        </xdr:cNvPr>
        <xdr:cNvSpPr/>
      </xdr:nvSpPr>
      <xdr:spPr>
        <a:xfrm>
          <a:off x="10426700" y="631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61677</xdr:rowOff>
    </xdr:from>
    <xdr:ext cx="534377" cy="259045"/>
    <xdr:sp macro="" textlink="">
      <xdr:nvSpPr>
        <xdr:cNvPr id="315" name="補助費等該当値テキスト">
          <a:extLst>
            <a:ext uri="{FF2B5EF4-FFF2-40B4-BE49-F238E27FC236}">
              <a16:creationId xmlns:a16="http://schemas.microsoft.com/office/drawing/2014/main" xmlns="" id="{00000000-0008-0000-0600-00003B010000}"/>
            </a:ext>
          </a:extLst>
        </xdr:cNvPr>
        <xdr:cNvSpPr txBox="1"/>
      </xdr:nvSpPr>
      <xdr:spPr>
        <a:xfrm>
          <a:off x="10528300" y="623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14536</xdr:rowOff>
    </xdr:from>
    <xdr:to>
      <xdr:col>50</xdr:col>
      <xdr:colOff>165100</xdr:colOff>
      <xdr:row>37</xdr:row>
      <xdr:rowOff>116136</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9588500" y="635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107263</xdr:rowOff>
    </xdr:from>
    <xdr:ext cx="534377" cy="259045"/>
    <xdr:sp macro="" textlink="">
      <xdr:nvSpPr>
        <xdr:cNvPr id="317" name="テキスト ボックス 316">
          <a:extLst>
            <a:ext uri="{FF2B5EF4-FFF2-40B4-BE49-F238E27FC236}">
              <a16:creationId xmlns:a16="http://schemas.microsoft.com/office/drawing/2014/main" xmlns="" id="{00000000-0008-0000-0600-00003D010000}"/>
            </a:ext>
          </a:extLst>
        </xdr:cNvPr>
        <xdr:cNvSpPr txBox="1"/>
      </xdr:nvSpPr>
      <xdr:spPr>
        <a:xfrm>
          <a:off x="9372111" y="645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6718</xdr:rowOff>
    </xdr:from>
    <xdr:to>
      <xdr:col>46</xdr:col>
      <xdr:colOff>38100</xdr:colOff>
      <xdr:row>37</xdr:row>
      <xdr:rowOff>108318</xdr:rowOff>
    </xdr:to>
    <xdr:sp macro="" textlink="">
      <xdr:nvSpPr>
        <xdr:cNvPr id="318" name="楕円 317">
          <a:extLst>
            <a:ext uri="{FF2B5EF4-FFF2-40B4-BE49-F238E27FC236}">
              <a16:creationId xmlns:a16="http://schemas.microsoft.com/office/drawing/2014/main" xmlns="" id="{00000000-0008-0000-0600-00003E010000}"/>
            </a:ext>
          </a:extLst>
        </xdr:cNvPr>
        <xdr:cNvSpPr/>
      </xdr:nvSpPr>
      <xdr:spPr>
        <a:xfrm>
          <a:off x="8699500" y="63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99445</xdr:rowOff>
    </xdr:from>
    <xdr:ext cx="534377" cy="259045"/>
    <xdr:sp macro="" textlink="">
      <xdr:nvSpPr>
        <xdr:cNvPr id="319" name="テキスト ボックス 318">
          <a:extLst>
            <a:ext uri="{FF2B5EF4-FFF2-40B4-BE49-F238E27FC236}">
              <a16:creationId xmlns:a16="http://schemas.microsoft.com/office/drawing/2014/main" xmlns="" id="{00000000-0008-0000-0600-00003F010000}"/>
            </a:ext>
          </a:extLst>
        </xdr:cNvPr>
        <xdr:cNvSpPr txBox="1"/>
      </xdr:nvSpPr>
      <xdr:spPr>
        <a:xfrm>
          <a:off x="8483111" y="644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60339</xdr:rowOff>
    </xdr:from>
    <xdr:to>
      <xdr:col>41</xdr:col>
      <xdr:colOff>101600</xdr:colOff>
      <xdr:row>37</xdr:row>
      <xdr:rowOff>161939</xdr:rowOff>
    </xdr:to>
    <xdr:sp macro="" textlink="">
      <xdr:nvSpPr>
        <xdr:cNvPr id="320" name="楕円 319">
          <a:extLst>
            <a:ext uri="{FF2B5EF4-FFF2-40B4-BE49-F238E27FC236}">
              <a16:creationId xmlns:a16="http://schemas.microsoft.com/office/drawing/2014/main" xmlns="" id="{00000000-0008-0000-0600-000040010000}"/>
            </a:ext>
          </a:extLst>
        </xdr:cNvPr>
        <xdr:cNvSpPr/>
      </xdr:nvSpPr>
      <xdr:spPr>
        <a:xfrm>
          <a:off x="7810500" y="640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153066</xdr:rowOff>
    </xdr:from>
    <xdr:ext cx="534377" cy="259045"/>
    <xdr:sp macro="" textlink="">
      <xdr:nvSpPr>
        <xdr:cNvPr id="321" name="テキスト ボックス 320">
          <a:extLst>
            <a:ext uri="{FF2B5EF4-FFF2-40B4-BE49-F238E27FC236}">
              <a16:creationId xmlns:a16="http://schemas.microsoft.com/office/drawing/2014/main" xmlns="" id="{00000000-0008-0000-0600-000041010000}"/>
            </a:ext>
          </a:extLst>
        </xdr:cNvPr>
        <xdr:cNvSpPr txBox="1"/>
      </xdr:nvSpPr>
      <xdr:spPr>
        <a:xfrm>
          <a:off x="7594111" y="649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51574</xdr:rowOff>
    </xdr:from>
    <xdr:to>
      <xdr:col>36</xdr:col>
      <xdr:colOff>165100</xdr:colOff>
      <xdr:row>37</xdr:row>
      <xdr:rowOff>153174</xdr:rowOff>
    </xdr:to>
    <xdr:sp macro="" textlink="">
      <xdr:nvSpPr>
        <xdr:cNvPr id="322" name="楕円 321">
          <a:extLst>
            <a:ext uri="{FF2B5EF4-FFF2-40B4-BE49-F238E27FC236}">
              <a16:creationId xmlns:a16="http://schemas.microsoft.com/office/drawing/2014/main" xmlns="" id="{00000000-0008-0000-0600-000042010000}"/>
            </a:ext>
          </a:extLst>
        </xdr:cNvPr>
        <xdr:cNvSpPr/>
      </xdr:nvSpPr>
      <xdr:spPr>
        <a:xfrm>
          <a:off x="6921500" y="639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144301</xdr:rowOff>
    </xdr:from>
    <xdr:ext cx="534377" cy="259045"/>
    <xdr:sp macro="" textlink="">
      <xdr:nvSpPr>
        <xdr:cNvPr id="323" name="テキスト ボックス 322">
          <a:extLst>
            <a:ext uri="{FF2B5EF4-FFF2-40B4-BE49-F238E27FC236}">
              <a16:creationId xmlns:a16="http://schemas.microsoft.com/office/drawing/2014/main" xmlns="" id="{00000000-0008-0000-0600-000043010000}"/>
            </a:ext>
          </a:extLst>
        </xdr:cNvPr>
        <xdr:cNvSpPr txBox="1"/>
      </xdr:nvSpPr>
      <xdr:spPr>
        <a:xfrm>
          <a:off x="6705111" y="648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xmlns=""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xmlns=""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xmlns="" id="{00000000-0008-0000-06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7" name="テキスト ボックス 336">
          <a:extLst>
            <a:ext uri="{FF2B5EF4-FFF2-40B4-BE49-F238E27FC236}">
              <a16:creationId xmlns:a16="http://schemas.microsoft.com/office/drawing/2014/main" xmlns="" id="{00000000-0008-0000-0600-000051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9" name="テキスト ボックス 338">
          <a:extLst>
            <a:ext uri="{FF2B5EF4-FFF2-40B4-BE49-F238E27FC236}">
              <a16:creationId xmlns:a16="http://schemas.microsoft.com/office/drawing/2014/main" xmlns="" id="{00000000-0008-0000-0600-000053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41" name="テキスト ボックス 340">
          <a:extLst>
            <a:ext uri="{FF2B5EF4-FFF2-40B4-BE49-F238E27FC236}">
              <a16:creationId xmlns:a16="http://schemas.microsoft.com/office/drawing/2014/main" xmlns="" id="{00000000-0008-0000-0600-000055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3" name="テキスト ボックス 342">
          <a:extLst>
            <a:ext uri="{FF2B5EF4-FFF2-40B4-BE49-F238E27FC236}">
              <a16:creationId xmlns:a16="http://schemas.microsoft.com/office/drawing/2014/main" xmlns="" id="{00000000-0008-0000-0600-000057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xmlns=""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85165</xdr:rowOff>
    </xdr:from>
    <xdr:to>
      <xdr:col>54</xdr:col>
      <xdr:colOff>189865</xdr:colOff>
      <xdr:row>58</xdr:row>
      <xdr:rowOff>132106</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flipV="1">
          <a:off x="10475595" y="9000565"/>
          <a:ext cx="1270" cy="1075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156383</xdr:rowOff>
    </xdr:from>
    <xdr:ext cx="534377" cy="259045"/>
    <xdr:sp macro="" textlink="">
      <xdr:nvSpPr>
        <xdr:cNvPr id="346" name="普通建設事業費最小値テキスト">
          <a:extLst>
            <a:ext uri="{FF2B5EF4-FFF2-40B4-BE49-F238E27FC236}">
              <a16:creationId xmlns:a16="http://schemas.microsoft.com/office/drawing/2014/main" xmlns="" id="{00000000-0008-0000-0600-00005A010000}"/>
            </a:ext>
          </a:extLst>
        </xdr:cNvPr>
        <xdr:cNvSpPr txBox="1"/>
      </xdr:nvSpPr>
      <xdr:spPr>
        <a:xfrm>
          <a:off x="10528300" y="1010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132106</xdr:rowOff>
    </xdr:from>
    <xdr:to>
      <xdr:col>55</xdr:col>
      <xdr:colOff>88900</xdr:colOff>
      <xdr:row>58</xdr:row>
      <xdr:rowOff>132106</xdr:rowOff>
    </xdr:to>
    <xdr:cxnSp macro="">
      <xdr:nvCxnSpPr>
        <xdr:cNvPr id="347" name="直線コネクタ 346">
          <a:extLst>
            <a:ext uri="{FF2B5EF4-FFF2-40B4-BE49-F238E27FC236}">
              <a16:creationId xmlns:a16="http://schemas.microsoft.com/office/drawing/2014/main" xmlns="" id="{00000000-0008-0000-0600-00005B010000}"/>
            </a:ext>
          </a:extLst>
        </xdr:cNvPr>
        <xdr:cNvCxnSpPr/>
      </xdr:nvCxnSpPr>
      <xdr:spPr>
        <a:xfrm>
          <a:off x="10388600" y="1007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31842</xdr:rowOff>
    </xdr:from>
    <xdr:ext cx="690189" cy="259045"/>
    <xdr:sp macro="" textlink="">
      <xdr:nvSpPr>
        <xdr:cNvPr id="348" name="普通建設事業費最大値テキスト">
          <a:extLst>
            <a:ext uri="{FF2B5EF4-FFF2-40B4-BE49-F238E27FC236}">
              <a16:creationId xmlns:a16="http://schemas.microsoft.com/office/drawing/2014/main" xmlns="" id="{00000000-0008-0000-0600-00005C010000}"/>
            </a:ext>
          </a:extLst>
        </xdr:cNvPr>
        <xdr:cNvSpPr txBox="1"/>
      </xdr:nvSpPr>
      <xdr:spPr>
        <a:xfrm>
          <a:off x="10528300" y="87757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2,369,281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85165</xdr:rowOff>
    </xdr:from>
    <xdr:to>
      <xdr:col>55</xdr:col>
      <xdr:colOff>88900</xdr:colOff>
      <xdr:row>52</xdr:row>
      <xdr:rowOff>85165</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a:off x="10388600" y="900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120985</xdr:rowOff>
    </xdr:from>
    <xdr:to>
      <xdr:col>55</xdr:col>
      <xdr:colOff>0</xdr:colOff>
      <xdr:row>58</xdr:row>
      <xdr:rowOff>132106</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9639300" y="10065085"/>
          <a:ext cx="838200" cy="1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73833</xdr:rowOff>
    </xdr:from>
    <xdr:ext cx="534377" cy="259045"/>
    <xdr:sp macro="" textlink="">
      <xdr:nvSpPr>
        <xdr:cNvPr id="351" name="普通建設事業費平均値テキスト">
          <a:extLst>
            <a:ext uri="{FF2B5EF4-FFF2-40B4-BE49-F238E27FC236}">
              <a16:creationId xmlns:a16="http://schemas.microsoft.com/office/drawing/2014/main" xmlns="" id="{00000000-0008-0000-0600-00005F010000}"/>
            </a:ext>
          </a:extLst>
        </xdr:cNvPr>
        <xdr:cNvSpPr txBox="1"/>
      </xdr:nvSpPr>
      <xdr:spPr>
        <a:xfrm>
          <a:off x="10528300" y="9846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50956</xdr:rowOff>
    </xdr:from>
    <xdr:to>
      <xdr:col>55</xdr:col>
      <xdr:colOff>50800</xdr:colOff>
      <xdr:row>58</xdr:row>
      <xdr:rowOff>152556</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10426700" y="9995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113298</xdr:rowOff>
    </xdr:from>
    <xdr:to>
      <xdr:col>50</xdr:col>
      <xdr:colOff>114300</xdr:colOff>
      <xdr:row>58</xdr:row>
      <xdr:rowOff>120985</xdr:rowOff>
    </xdr:to>
    <xdr:cxnSp macro="">
      <xdr:nvCxnSpPr>
        <xdr:cNvPr id="353" name="直線コネクタ 352">
          <a:extLst>
            <a:ext uri="{FF2B5EF4-FFF2-40B4-BE49-F238E27FC236}">
              <a16:creationId xmlns:a16="http://schemas.microsoft.com/office/drawing/2014/main" xmlns="" id="{00000000-0008-0000-0600-000061010000}"/>
            </a:ext>
          </a:extLst>
        </xdr:cNvPr>
        <xdr:cNvCxnSpPr/>
      </xdr:nvCxnSpPr>
      <xdr:spPr>
        <a:xfrm>
          <a:off x="8750300" y="10057398"/>
          <a:ext cx="889000" cy="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52825</xdr:rowOff>
    </xdr:from>
    <xdr:to>
      <xdr:col>50</xdr:col>
      <xdr:colOff>165100</xdr:colOff>
      <xdr:row>58</xdr:row>
      <xdr:rowOff>154425</xdr:rowOff>
    </xdr:to>
    <xdr:sp macro="" textlink="">
      <xdr:nvSpPr>
        <xdr:cNvPr id="354" name="フローチャート: 判断 353">
          <a:extLst>
            <a:ext uri="{FF2B5EF4-FFF2-40B4-BE49-F238E27FC236}">
              <a16:creationId xmlns:a16="http://schemas.microsoft.com/office/drawing/2014/main" xmlns="" id="{00000000-0008-0000-0600-000062010000}"/>
            </a:ext>
          </a:extLst>
        </xdr:cNvPr>
        <xdr:cNvSpPr/>
      </xdr:nvSpPr>
      <xdr:spPr>
        <a:xfrm>
          <a:off x="9588500" y="999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170952</xdr:rowOff>
    </xdr:from>
    <xdr:ext cx="534377" cy="259045"/>
    <xdr:sp macro="" textlink="">
      <xdr:nvSpPr>
        <xdr:cNvPr id="355" name="テキスト ボックス 354">
          <a:extLst>
            <a:ext uri="{FF2B5EF4-FFF2-40B4-BE49-F238E27FC236}">
              <a16:creationId xmlns:a16="http://schemas.microsoft.com/office/drawing/2014/main" xmlns="" id="{00000000-0008-0000-0600-000063010000}"/>
            </a:ext>
          </a:extLst>
        </xdr:cNvPr>
        <xdr:cNvSpPr txBox="1"/>
      </xdr:nvSpPr>
      <xdr:spPr>
        <a:xfrm>
          <a:off x="9372111" y="977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52742</xdr:rowOff>
    </xdr:from>
    <xdr:to>
      <xdr:col>45</xdr:col>
      <xdr:colOff>177800</xdr:colOff>
      <xdr:row>58</xdr:row>
      <xdr:rowOff>113298</xdr:rowOff>
    </xdr:to>
    <xdr:cxnSp macro="">
      <xdr:nvCxnSpPr>
        <xdr:cNvPr id="356" name="直線コネクタ 355">
          <a:extLst>
            <a:ext uri="{FF2B5EF4-FFF2-40B4-BE49-F238E27FC236}">
              <a16:creationId xmlns:a16="http://schemas.microsoft.com/office/drawing/2014/main" xmlns="" id="{00000000-0008-0000-0600-000064010000}"/>
            </a:ext>
          </a:extLst>
        </xdr:cNvPr>
        <xdr:cNvCxnSpPr/>
      </xdr:nvCxnSpPr>
      <xdr:spPr>
        <a:xfrm>
          <a:off x="7861300" y="9996842"/>
          <a:ext cx="889000" cy="6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40394</xdr:rowOff>
    </xdr:from>
    <xdr:to>
      <xdr:col>46</xdr:col>
      <xdr:colOff>38100</xdr:colOff>
      <xdr:row>58</xdr:row>
      <xdr:rowOff>141994</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8699500" y="998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158521</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8450795" y="975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52742</xdr:rowOff>
    </xdr:from>
    <xdr:to>
      <xdr:col>41</xdr:col>
      <xdr:colOff>50800</xdr:colOff>
      <xdr:row>58</xdr:row>
      <xdr:rowOff>102339</xdr:rowOff>
    </xdr:to>
    <xdr:cxnSp macro="">
      <xdr:nvCxnSpPr>
        <xdr:cNvPr id="359" name="直線コネクタ 358">
          <a:extLst>
            <a:ext uri="{FF2B5EF4-FFF2-40B4-BE49-F238E27FC236}">
              <a16:creationId xmlns:a16="http://schemas.microsoft.com/office/drawing/2014/main" xmlns="" id="{00000000-0008-0000-0600-000067010000}"/>
            </a:ext>
          </a:extLst>
        </xdr:cNvPr>
        <xdr:cNvCxnSpPr/>
      </xdr:nvCxnSpPr>
      <xdr:spPr>
        <a:xfrm flipV="1">
          <a:off x="6972300" y="9996842"/>
          <a:ext cx="889000" cy="4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49944</xdr:rowOff>
    </xdr:from>
    <xdr:to>
      <xdr:col>41</xdr:col>
      <xdr:colOff>101600</xdr:colOff>
      <xdr:row>58</xdr:row>
      <xdr:rowOff>151544</xdr:rowOff>
    </xdr:to>
    <xdr:sp macro="" textlink="">
      <xdr:nvSpPr>
        <xdr:cNvPr id="360" name="フローチャート: 判断 359">
          <a:extLst>
            <a:ext uri="{FF2B5EF4-FFF2-40B4-BE49-F238E27FC236}">
              <a16:creationId xmlns:a16="http://schemas.microsoft.com/office/drawing/2014/main" xmlns="" id="{00000000-0008-0000-0600-000068010000}"/>
            </a:ext>
          </a:extLst>
        </xdr:cNvPr>
        <xdr:cNvSpPr/>
      </xdr:nvSpPr>
      <xdr:spPr>
        <a:xfrm>
          <a:off x="7810500" y="999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142671</xdr:rowOff>
    </xdr:from>
    <xdr:ext cx="534377"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7594111" y="1008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54864</xdr:rowOff>
    </xdr:from>
    <xdr:to>
      <xdr:col>36</xdr:col>
      <xdr:colOff>165100</xdr:colOff>
      <xdr:row>58</xdr:row>
      <xdr:rowOff>156464</xdr:rowOff>
    </xdr:to>
    <xdr:sp macro="" textlink="">
      <xdr:nvSpPr>
        <xdr:cNvPr id="362" name="フローチャート: 判断 361">
          <a:extLst>
            <a:ext uri="{FF2B5EF4-FFF2-40B4-BE49-F238E27FC236}">
              <a16:creationId xmlns:a16="http://schemas.microsoft.com/office/drawing/2014/main" xmlns="" id="{00000000-0008-0000-0600-00006A010000}"/>
            </a:ext>
          </a:extLst>
        </xdr:cNvPr>
        <xdr:cNvSpPr/>
      </xdr:nvSpPr>
      <xdr:spPr>
        <a:xfrm>
          <a:off x="6921500" y="999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147591</xdr:rowOff>
    </xdr:from>
    <xdr:ext cx="534377"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6705111" y="1009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81306</xdr:rowOff>
    </xdr:from>
    <xdr:to>
      <xdr:col>55</xdr:col>
      <xdr:colOff>50800</xdr:colOff>
      <xdr:row>59</xdr:row>
      <xdr:rowOff>11456</xdr:rowOff>
    </xdr:to>
    <xdr:sp macro="" textlink="">
      <xdr:nvSpPr>
        <xdr:cNvPr id="369" name="楕円 368">
          <a:extLst>
            <a:ext uri="{FF2B5EF4-FFF2-40B4-BE49-F238E27FC236}">
              <a16:creationId xmlns:a16="http://schemas.microsoft.com/office/drawing/2014/main" xmlns="" id="{00000000-0008-0000-0600-000071010000}"/>
            </a:ext>
          </a:extLst>
        </xdr:cNvPr>
        <xdr:cNvSpPr/>
      </xdr:nvSpPr>
      <xdr:spPr>
        <a:xfrm>
          <a:off x="10426700" y="1002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29383</xdr:rowOff>
    </xdr:from>
    <xdr:ext cx="534377" cy="259045"/>
    <xdr:sp macro="" textlink="">
      <xdr:nvSpPr>
        <xdr:cNvPr id="370" name="普通建設事業費該当値テキスト">
          <a:extLst>
            <a:ext uri="{FF2B5EF4-FFF2-40B4-BE49-F238E27FC236}">
              <a16:creationId xmlns:a16="http://schemas.microsoft.com/office/drawing/2014/main" xmlns="" id="{00000000-0008-0000-0600-000072010000}"/>
            </a:ext>
          </a:extLst>
        </xdr:cNvPr>
        <xdr:cNvSpPr txBox="1"/>
      </xdr:nvSpPr>
      <xdr:spPr>
        <a:xfrm>
          <a:off x="10528300" y="997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70185</xdr:rowOff>
    </xdr:from>
    <xdr:to>
      <xdr:col>50</xdr:col>
      <xdr:colOff>165100</xdr:colOff>
      <xdr:row>59</xdr:row>
      <xdr:rowOff>335</xdr:rowOff>
    </xdr:to>
    <xdr:sp macro="" textlink="">
      <xdr:nvSpPr>
        <xdr:cNvPr id="371" name="楕円 370">
          <a:extLst>
            <a:ext uri="{FF2B5EF4-FFF2-40B4-BE49-F238E27FC236}">
              <a16:creationId xmlns:a16="http://schemas.microsoft.com/office/drawing/2014/main" xmlns="" id="{00000000-0008-0000-0600-000073010000}"/>
            </a:ext>
          </a:extLst>
        </xdr:cNvPr>
        <xdr:cNvSpPr/>
      </xdr:nvSpPr>
      <xdr:spPr>
        <a:xfrm>
          <a:off x="9588500" y="1001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162912</xdr:rowOff>
    </xdr:from>
    <xdr:ext cx="534377" cy="259045"/>
    <xdr:sp macro="" textlink="">
      <xdr:nvSpPr>
        <xdr:cNvPr id="372" name="テキスト ボックス 371">
          <a:extLst>
            <a:ext uri="{FF2B5EF4-FFF2-40B4-BE49-F238E27FC236}">
              <a16:creationId xmlns:a16="http://schemas.microsoft.com/office/drawing/2014/main" xmlns="" id="{00000000-0008-0000-0600-000074010000}"/>
            </a:ext>
          </a:extLst>
        </xdr:cNvPr>
        <xdr:cNvSpPr txBox="1"/>
      </xdr:nvSpPr>
      <xdr:spPr>
        <a:xfrm>
          <a:off x="9372111" y="101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62498</xdr:rowOff>
    </xdr:from>
    <xdr:to>
      <xdr:col>46</xdr:col>
      <xdr:colOff>38100</xdr:colOff>
      <xdr:row>58</xdr:row>
      <xdr:rowOff>164098</xdr:rowOff>
    </xdr:to>
    <xdr:sp macro="" textlink="">
      <xdr:nvSpPr>
        <xdr:cNvPr id="373" name="楕円 372">
          <a:extLst>
            <a:ext uri="{FF2B5EF4-FFF2-40B4-BE49-F238E27FC236}">
              <a16:creationId xmlns:a16="http://schemas.microsoft.com/office/drawing/2014/main" xmlns="" id="{00000000-0008-0000-0600-000075010000}"/>
            </a:ext>
          </a:extLst>
        </xdr:cNvPr>
        <xdr:cNvSpPr/>
      </xdr:nvSpPr>
      <xdr:spPr>
        <a:xfrm>
          <a:off x="8699500" y="1000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155225</xdr:rowOff>
    </xdr:from>
    <xdr:ext cx="534377" cy="259045"/>
    <xdr:sp macro="" textlink="">
      <xdr:nvSpPr>
        <xdr:cNvPr id="374" name="テキスト ボックス 373">
          <a:extLst>
            <a:ext uri="{FF2B5EF4-FFF2-40B4-BE49-F238E27FC236}">
              <a16:creationId xmlns:a16="http://schemas.microsoft.com/office/drawing/2014/main" xmlns="" id="{00000000-0008-0000-0600-000076010000}"/>
            </a:ext>
          </a:extLst>
        </xdr:cNvPr>
        <xdr:cNvSpPr txBox="1"/>
      </xdr:nvSpPr>
      <xdr:spPr>
        <a:xfrm>
          <a:off x="8483111" y="1009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1942</xdr:rowOff>
    </xdr:from>
    <xdr:to>
      <xdr:col>41</xdr:col>
      <xdr:colOff>101600</xdr:colOff>
      <xdr:row>58</xdr:row>
      <xdr:rowOff>103542</xdr:rowOff>
    </xdr:to>
    <xdr:sp macro="" textlink="">
      <xdr:nvSpPr>
        <xdr:cNvPr id="375" name="楕円 374">
          <a:extLst>
            <a:ext uri="{FF2B5EF4-FFF2-40B4-BE49-F238E27FC236}">
              <a16:creationId xmlns:a16="http://schemas.microsoft.com/office/drawing/2014/main" xmlns="" id="{00000000-0008-0000-0600-000077010000}"/>
            </a:ext>
          </a:extLst>
        </xdr:cNvPr>
        <xdr:cNvSpPr/>
      </xdr:nvSpPr>
      <xdr:spPr>
        <a:xfrm>
          <a:off x="7810500" y="994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120069</xdr:rowOff>
    </xdr:from>
    <xdr:ext cx="599010" cy="259045"/>
    <xdr:sp macro="" textlink="">
      <xdr:nvSpPr>
        <xdr:cNvPr id="376" name="テキスト ボックス 375">
          <a:extLst>
            <a:ext uri="{FF2B5EF4-FFF2-40B4-BE49-F238E27FC236}">
              <a16:creationId xmlns:a16="http://schemas.microsoft.com/office/drawing/2014/main" xmlns="" id="{00000000-0008-0000-0600-000078010000}"/>
            </a:ext>
          </a:extLst>
        </xdr:cNvPr>
        <xdr:cNvSpPr txBox="1"/>
      </xdr:nvSpPr>
      <xdr:spPr>
        <a:xfrm>
          <a:off x="7561795" y="9721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51539</xdr:rowOff>
    </xdr:from>
    <xdr:to>
      <xdr:col>36</xdr:col>
      <xdr:colOff>165100</xdr:colOff>
      <xdr:row>58</xdr:row>
      <xdr:rowOff>153139</xdr:rowOff>
    </xdr:to>
    <xdr:sp macro="" textlink="">
      <xdr:nvSpPr>
        <xdr:cNvPr id="377" name="楕円 376">
          <a:extLst>
            <a:ext uri="{FF2B5EF4-FFF2-40B4-BE49-F238E27FC236}">
              <a16:creationId xmlns:a16="http://schemas.microsoft.com/office/drawing/2014/main" xmlns="" id="{00000000-0008-0000-0600-000079010000}"/>
            </a:ext>
          </a:extLst>
        </xdr:cNvPr>
        <xdr:cNvSpPr/>
      </xdr:nvSpPr>
      <xdr:spPr>
        <a:xfrm>
          <a:off x="6921500" y="999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169666</xdr:rowOff>
    </xdr:from>
    <xdr:ext cx="534377" cy="259045"/>
    <xdr:sp macro="" textlink="">
      <xdr:nvSpPr>
        <xdr:cNvPr id="378" name="テキスト ボックス 377">
          <a:extLst>
            <a:ext uri="{FF2B5EF4-FFF2-40B4-BE49-F238E27FC236}">
              <a16:creationId xmlns:a16="http://schemas.microsoft.com/office/drawing/2014/main" xmlns="" id="{00000000-0008-0000-0600-00007A010000}"/>
            </a:ext>
          </a:extLst>
        </xdr:cNvPr>
        <xdr:cNvSpPr txBox="1"/>
      </xdr:nvSpPr>
      <xdr:spPr>
        <a:xfrm>
          <a:off x="6705111" y="977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4" name="テキスト ボックス 393">
          <a:extLst>
            <a:ext uri="{FF2B5EF4-FFF2-40B4-BE49-F238E27FC236}">
              <a16:creationId xmlns:a16="http://schemas.microsoft.com/office/drawing/2014/main" xmlns="" id="{00000000-0008-0000-0600-00008A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6" name="テキスト ボックス 395">
          <a:extLst>
            <a:ext uri="{FF2B5EF4-FFF2-40B4-BE49-F238E27FC236}">
              <a16:creationId xmlns:a16="http://schemas.microsoft.com/office/drawing/2014/main" xmlns="" id="{00000000-0008-0000-0600-00008C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8" name="テキスト ボックス 397">
          <a:extLst>
            <a:ext uri="{FF2B5EF4-FFF2-40B4-BE49-F238E27FC236}">
              <a16:creationId xmlns:a16="http://schemas.microsoft.com/office/drawing/2014/main" xmlns="" id="{00000000-0008-0000-0600-00008E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0" name="テキスト ボックス 399">
          <a:extLst>
            <a:ext uri="{FF2B5EF4-FFF2-40B4-BE49-F238E27FC236}">
              <a16:creationId xmlns:a16="http://schemas.microsoft.com/office/drawing/2014/main" xmlns="" id="{00000000-0008-0000-0600-000090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xmlns=""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113304</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flipV="1">
          <a:off x="10475595" y="12114804"/>
          <a:ext cx="1270" cy="147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54723</xdr:rowOff>
    </xdr:from>
    <xdr:ext cx="249299" cy="259045"/>
    <xdr:sp macro="" textlink="">
      <xdr:nvSpPr>
        <xdr:cNvPr id="403" name="普通建設事業費 （ うち新規整備　）最小値テキスト">
          <a:extLst>
            <a:ext uri="{FF2B5EF4-FFF2-40B4-BE49-F238E27FC236}">
              <a16:creationId xmlns:a16="http://schemas.microsoft.com/office/drawing/2014/main" xmlns="" id="{00000000-0008-0000-0600-000093010000}"/>
            </a:ext>
          </a:extLst>
        </xdr:cNvPr>
        <xdr:cNvSpPr txBox="1"/>
      </xdr:nvSpPr>
      <xdr:spPr>
        <a:xfrm>
          <a:off x="10528300" y="135992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59981</xdr:rowOff>
    </xdr:from>
    <xdr:ext cx="599010" cy="259045"/>
    <xdr:sp macro="" textlink="">
      <xdr:nvSpPr>
        <xdr:cNvPr id="405" name="普通建設事業費 （ うち新規整備　）最大値テキスト">
          <a:extLst>
            <a:ext uri="{FF2B5EF4-FFF2-40B4-BE49-F238E27FC236}">
              <a16:creationId xmlns:a16="http://schemas.microsoft.com/office/drawing/2014/main" xmlns="" id="{00000000-0008-0000-0600-000095010000}"/>
            </a:ext>
          </a:extLst>
        </xdr:cNvPr>
        <xdr:cNvSpPr txBox="1"/>
      </xdr:nvSpPr>
      <xdr:spPr>
        <a:xfrm>
          <a:off x="10528300" y="1189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113304</xdr:rowOff>
    </xdr:from>
    <xdr:to>
      <xdr:col>55</xdr:col>
      <xdr:colOff>88900</xdr:colOff>
      <xdr:row>70</xdr:row>
      <xdr:rowOff>113304</xdr:rowOff>
    </xdr:to>
    <xdr:cxnSp macro="">
      <xdr:nvCxnSpPr>
        <xdr:cNvPr id="406" name="直線コネクタ 405">
          <a:extLst>
            <a:ext uri="{FF2B5EF4-FFF2-40B4-BE49-F238E27FC236}">
              <a16:creationId xmlns:a16="http://schemas.microsoft.com/office/drawing/2014/main" xmlns="" id="{00000000-0008-0000-0600-000096010000}"/>
            </a:ext>
          </a:extLst>
        </xdr:cNvPr>
        <xdr:cNvCxnSpPr/>
      </xdr:nvCxnSpPr>
      <xdr:spPr>
        <a:xfrm>
          <a:off x="10388600" y="12114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43151</xdr:rowOff>
    </xdr:from>
    <xdr:to>
      <xdr:col>55</xdr:col>
      <xdr:colOff>0</xdr:colOff>
      <xdr:row>79</xdr:row>
      <xdr:rowOff>44450</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9639300" y="13587701"/>
          <a:ext cx="838200" cy="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143623</xdr:rowOff>
    </xdr:from>
    <xdr:ext cx="534377" cy="259045"/>
    <xdr:sp macro="" textlink="">
      <xdr:nvSpPr>
        <xdr:cNvPr id="408" name="普通建設事業費 （ うち新規整備　）平均値テキスト">
          <a:extLst>
            <a:ext uri="{FF2B5EF4-FFF2-40B4-BE49-F238E27FC236}">
              <a16:creationId xmlns:a16="http://schemas.microsoft.com/office/drawing/2014/main" xmlns="" id="{00000000-0008-0000-0600-000098010000}"/>
            </a:ext>
          </a:extLst>
        </xdr:cNvPr>
        <xdr:cNvSpPr txBox="1"/>
      </xdr:nvSpPr>
      <xdr:spPr>
        <a:xfrm>
          <a:off x="10528300" y="13345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120746</xdr:rowOff>
    </xdr:from>
    <xdr:to>
      <xdr:col>55</xdr:col>
      <xdr:colOff>50800</xdr:colOff>
      <xdr:row>79</xdr:row>
      <xdr:rowOff>50896</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10426700" y="1349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31817</xdr:rowOff>
    </xdr:from>
    <xdr:to>
      <xdr:col>50</xdr:col>
      <xdr:colOff>114300</xdr:colOff>
      <xdr:row>79</xdr:row>
      <xdr:rowOff>43151</xdr:rowOff>
    </xdr:to>
    <xdr:cxnSp macro="">
      <xdr:nvCxnSpPr>
        <xdr:cNvPr id="410" name="直線コネクタ 409">
          <a:extLst>
            <a:ext uri="{FF2B5EF4-FFF2-40B4-BE49-F238E27FC236}">
              <a16:creationId xmlns:a16="http://schemas.microsoft.com/office/drawing/2014/main" xmlns="" id="{00000000-0008-0000-0600-00009A010000}"/>
            </a:ext>
          </a:extLst>
        </xdr:cNvPr>
        <xdr:cNvCxnSpPr/>
      </xdr:nvCxnSpPr>
      <xdr:spPr>
        <a:xfrm>
          <a:off x="8750300" y="13576367"/>
          <a:ext cx="889000" cy="1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116776</xdr:rowOff>
    </xdr:from>
    <xdr:to>
      <xdr:col>50</xdr:col>
      <xdr:colOff>165100</xdr:colOff>
      <xdr:row>79</xdr:row>
      <xdr:rowOff>46926</xdr:rowOff>
    </xdr:to>
    <xdr:sp macro="" textlink="">
      <xdr:nvSpPr>
        <xdr:cNvPr id="411" name="フローチャート: 判断 410">
          <a:extLst>
            <a:ext uri="{FF2B5EF4-FFF2-40B4-BE49-F238E27FC236}">
              <a16:creationId xmlns:a16="http://schemas.microsoft.com/office/drawing/2014/main" xmlns="" id="{00000000-0008-0000-0600-00009B010000}"/>
            </a:ext>
          </a:extLst>
        </xdr:cNvPr>
        <xdr:cNvSpPr/>
      </xdr:nvSpPr>
      <xdr:spPr>
        <a:xfrm>
          <a:off x="9588500" y="1348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63453</xdr:rowOff>
    </xdr:from>
    <xdr:ext cx="534377"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9372111" y="132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11314</xdr:rowOff>
    </xdr:from>
    <xdr:to>
      <xdr:col>45</xdr:col>
      <xdr:colOff>177800</xdr:colOff>
      <xdr:row>79</xdr:row>
      <xdr:rowOff>31817</xdr:rowOff>
    </xdr:to>
    <xdr:cxnSp macro="">
      <xdr:nvCxnSpPr>
        <xdr:cNvPr id="413" name="直線コネクタ 412">
          <a:extLst>
            <a:ext uri="{FF2B5EF4-FFF2-40B4-BE49-F238E27FC236}">
              <a16:creationId xmlns:a16="http://schemas.microsoft.com/office/drawing/2014/main" xmlns="" id="{00000000-0008-0000-0600-00009D010000}"/>
            </a:ext>
          </a:extLst>
        </xdr:cNvPr>
        <xdr:cNvCxnSpPr/>
      </xdr:nvCxnSpPr>
      <xdr:spPr>
        <a:xfrm>
          <a:off x="7861300" y="13555864"/>
          <a:ext cx="889000" cy="2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49270</xdr:rowOff>
    </xdr:from>
    <xdr:to>
      <xdr:col>46</xdr:col>
      <xdr:colOff>38100</xdr:colOff>
      <xdr:row>78</xdr:row>
      <xdr:rowOff>150870</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8699500" y="1342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167397</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8483111" y="1319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88151</xdr:rowOff>
    </xdr:from>
    <xdr:to>
      <xdr:col>41</xdr:col>
      <xdr:colOff>101600</xdr:colOff>
      <xdr:row>79</xdr:row>
      <xdr:rowOff>18301</xdr:rowOff>
    </xdr:to>
    <xdr:sp macro="" textlink="">
      <xdr:nvSpPr>
        <xdr:cNvPr id="416" name="フローチャート: 判断 415">
          <a:extLst>
            <a:ext uri="{FF2B5EF4-FFF2-40B4-BE49-F238E27FC236}">
              <a16:creationId xmlns:a16="http://schemas.microsoft.com/office/drawing/2014/main" xmlns="" id="{00000000-0008-0000-0600-0000A0010000}"/>
            </a:ext>
          </a:extLst>
        </xdr:cNvPr>
        <xdr:cNvSpPr/>
      </xdr:nvSpPr>
      <xdr:spPr>
        <a:xfrm>
          <a:off x="7810500" y="1346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34828</xdr:rowOff>
    </xdr:from>
    <xdr:ext cx="534377"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7594111" y="1323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99173</xdr:rowOff>
    </xdr:from>
    <xdr:ext cx="249299" cy="259045"/>
    <xdr:sp macro="" textlink="">
      <xdr:nvSpPr>
        <xdr:cNvPr id="424" name="普通建設事業費 （ うち新規整備　）該当値テキスト">
          <a:extLst>
            <a:ext uri="{FF2B5EF4-FFF2-40B4-BE49-F238E27FC236}">
              <a16:creationId xmlns:a16="http://schemas.microsoft.com/office/drawing/2014/main" xmlns="" id="{00000000-0008-0000-0600-0000A8010000}"/>
            </a:ext>
          </a:extLst>
        </xdr:cNvPr>
        <xdr:cNvSpPr txBox="1"/>
      </xdr:nvSpPr>
      <xdr:spPr>
        <a:xfrm>
          <a:off x="10528300" y="134722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163801</xdr:rowOff>
    </xdr:from>
    <xdr:to>
      <xdr:col>50</xdr:col>
      <xdr:colOff>165100</xdr:colOff>
      <xdr:row>79</xdr:row>
      <xdr:rowOff>93951</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9588500" y="1353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85078</xdr:rowOff>
    </xdr:from>
    <xdr:ext cx="378565"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9450017" y="13629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152467</xdr:rowOff>
    </xdr:from>
    <xdr:to>
      <xdr:col>46</xdr:col>
      <xdr:colOff>38100</xdr:colOff>
      <xdr:row>79</xdr:row>
      <xdr:rowOff>82617</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8699500" y="1352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73744</xdr:rowOff>
    </xdr:from>
    <xdr:ext cx="469744"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8515428" y="1361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131964</xdr:rowOff>
    </xdr:from>
    <xdr:to>
      <xdr:col>41</xdr:col>
      <xdr:colOff>101600</xdr:colOff>
      <xdr:row>79</xdr:row>
      <xdr:rowOff>62114</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7810500" y="1350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53241</xdr:rowOff>
    </xdr:from>
    <xdr:ext cx="534377"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7594111" y="1359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xmlns=""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124909</xdr:rowOff>
    </xdr:from>
    <xdr:to>
      <xdr:col>54</xdr:col>
      <xdr:colOff>189865</xdr:colOff>
      <xdr:row>98</xdr:row>
      <xdr:rowOff>138754</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flipV="1">
          <a:off x="10475595" y="15555409"/>
          <a:ext cx="1270" cy="1385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149701</xdr:rowOff>
    </xdr:from>
    <xdr:ext cx="469744" cy="259045"/>
    <xdr:sp macro="" textlink="">
      <xdr:nvSpPr>
        <xdr:cNvPr id="453" name="普通建設事業費 （ うち更新整備　）最小値テキスト">
          <a:extLst>
            <a:ext uri="{FF2B5EF4-FFF2-40B4-BE49-F238E27FC236}">
              <a16:creationId xmlns:a16="http://schemas.microsoft.com/office/drawing/2014/main" xmlns="" id="{00000000-0008-0000-0600-0000C5010000}"/>
            </a:ext>
          </a:extLst>
        </xdr:cNvPr>
        <xdr:cNvSpPr txBox="1"/>
      </xdr:nvSpPr>
      <xdr:spPr>
        <a:xfrm>
          <a:off x="10528300" y="1695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138754</xdr:rowOff>
    </xdr:from>
    <xdr:to>
      <xdr:col>55</xdr:col>
      <xdr:colOff>88900</xdr:colOff>
      <xdr:row>98</xdr:row>
      <xdr:rowOff>138754</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10388600" y="16940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71586</xdr:rowOff>
    </xdr:from>
    <xdr:ext cx="690189" cy="259045"/>
    <xdr:sp macro="" textlink="">
      <xdr:nvSpPr>
        <xdr:cNvPr id="455" name="普通建設事業費 （ うち更新整備　）最大値テキスト">
          <a:extLst>
            <a:ext uri="{FF2B5EF4-FFF2-40B4-BE49-F238E27FC236}">
              <a16:creationId xmlns:a16="http://schemas.microsoft.com/office/drawing/2014/main" xmlns="" id="{00000000-0008-0000-0600-0000C7010000}"/>
            </a:ext>
          </a:extLst>
        </xdr:cNvPr>
        <xdr:cNvSpPr txBox="1"/>
      </xdr:nvSpPr>
      <xdr:spPr>
        <a:xfrm>
          <a:off x="10528300" y="153306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124909</xdr:rowOff>
    </xdr:from>
    <xdr:to>
      <xdr:col>55</xdr:col>
      <xdr:colOff>88900</xdr:colOff>
      <xdr:row>90</xdr:row>
      <xdr:rowOff>124909</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5555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103538</xdr:rowOff>
    </xdr:from>
    <xdr:to>
      <xdr:col>55</xdr:col>
      <xdr:colOff>0</xdr:colOff>
      <xdr:row>98</xdr:row>
      <xdr:rowOff>124651</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9639300" y="16905638"/>
          <a:ext cx="838200" cy="2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67152</xdr:rowOff>
    </xdr:from>
    <xdr:ext cx="534377" cy="259045"/>
    <xdr:sp macro="" textlink="">
      <xdr:nvSpPr>
        <xdr:cNvPr id="458" name="普通建設事業費 （ うち更新整備　）平均値テキスト">
          <a:extLst>
            <a:ext uri="{FF2B5EF4-FFF2-40B4-BE49-F238E27FC236}">
              <a16:creationId xmlns:a16="http://schemas.microsoft.com/office/drawing/2014/main" xmlns="" id="{00000000-0008-0000-0600-0000CA010000}"/>
            </a:ext>
          </a:extLst>
        </xdr:cNvPr>
        <xdr:cNvSpPr txBox="1"/>
      </xdr:nvSpPr>
      <xdr:spPr>
        <a:xfrm>
          <a:off x="10528300" y="16697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44275</xdr:rowOff>
    </xdr:from>
    <xdr:to>
      <xdr:col>55</xdr:col>
      <xdr:colOff>50800</xdr:colOff>
      <xdr:row>98</xdr:row>
      <xdr:rowOff>145875</xdr:rowOff>
    </xdr:to>
    <xdr:sp macro="" textlink="">
      <xdr:nvSpPr>
        <xdr:cNvPr id="459" name="フローチャート: 判断 458">
          <a:extLst>
            <a:ext uri="{FF2B5EF4-FFF2-40B4-BE49-F238E27FC236}">
              <a16:creationId xmlns:a16="http://schemas.microsoft.com/office/drawing/2014/main" xmlns="" id="{00000000-0008-0000-0600-0000CB010000}"/>
            </a:ext>
          </a:extLst>
        </xdr:cNvPr>
        <xdr:cNvSpPr/>
      </xdr:nvSpPr>
      <xdr:spPr>
        <a:xfrm>
          <a:off x="10426700" y="1684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94771</xdr:rowOff>
    </xdr:from>
    <xdr:to>
      <xdr:col>50</xdr:col>
      <xdr:colOff>114300</xdr:colOff>
      <xdr:row>98</xdr:row>
      <xdr:rowOff>103538</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a:off x="8750300" y="16896871"/>
          <a:ext cx="889000" cy="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48622</xdr:rowOff>
    </xdr:from>
    <xdr:to>
      <xdr:col>50</xdr:col>
      <xdr:colOff>165100</xdr:colOff>
      <xdr:row>98</xdr:row>
      <xdr:rowOff>150222</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9588500" y="1685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166749</xdr:rowOff>
    </xdr:from>
    <xdr:ext cx="534377"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9372111" y="1662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154777</xdr:rowOff>
    </xdr:from>
    <xdr:to>
      <xdr:col>45</xdr:col>
      <xdr:colOff>177800</xdr:colOff>
      <xdr:row>98</xdr:row>
      <xdr:rowOff>94771</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7861300" y="16785427"/>
          <a:ext cx="889000" cy="11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59229</xdr:rowOff>
    </xdr:from>
    <xdr:to>
      <xdr:col>46</xdr:col>
      <xdr:colOff>38100</xdr:colOff>
      <xdr:row>98</xdr:row>
      <xdr:rowOff>160829</xdr:rowOff>
    </xdr:to>
    <xdr:sp macro="" textlink="">
      <xdr:nvSpPr>
        <xdr:cNvPr id="464" name="フローチャート: 判断 463">
          <a:extLst>
            <a:ext uri="{FF2B5EF4-FFF2-40B4-BE49-F238E27FC236}">
              <a16:creationId xmlns:a16="http://schemas.microsoft.com/office/drawing/2014/main" xmlns="" id="{00000000-0008-0000-0600-0000D0010000}"/>
            </a:ext>
          </a:extLst>
        </xdr:cNvPr>
        <xdr:cNvSpPr/>
      </xdr:nvSpPr>
      <xdr:spPr>
        <a:xfrm>
          <a:off x="8699500" y="1686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151956</xdr:rowOff>
    </xdr:from>
    <xdr:ext cx="534377"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8483111" y="1695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59950</xdr:rowOff>
    </xdr:from>
    <xdr:to>
      <xdr:col>41</xdr:col>
      <xdr:colOff>101600</xdr:colOff>
      <xdr:row>98</xdr:row>
      <xdr:rowOff>161550</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7810500" y="1686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152677</xdr:rowOff>
    </xdr:from>
    <xdr:ext cx="534377"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7594111" y="1695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73851</xdr:rowOff>
    </xdr:from>
    <xdr:to>
      <xdr:col>55</xdr:col>
      <xdr:colOff>50800</xdr:colOff>
      <xdr:row>99</xdr:row>
      <xdr:rowOff>4001</xdr:rowOff>
    </xdr:to>
    <xdr:sp macro="" textlink="">
      <xdr:nvSpPr>
        <xdr:cNvPr id="473" name="楕円 472">
          <a:extLst>
            <a:ext uri="{FF2B5EF4-FFF2-40B4-BE49-F238E27FC236}">
              <a16:creationId xmlns:a16="http://schemas.microsoft.com/office/drawing/2014/main" xmlns="" id="{00000000-0008-0000-0600-0000D9010000}"/>
            </a:ext>
          </a:extLst>
        </xdr:cNvPr>
        <xdr:cNvSpPr/>
      </xdr:nvSpPr>
      <xdr:spPr>
        <a:xfrm>
          <a:off x="10426700" y="1687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22701</xdr:rowOff>
    </xdr:from>
    <xdr:ext cx="534377" cy="259045"/>
    <xdr:sp macro="" textlink="">
      <xdr:nvSpPr>
        <xdr:cNvPr id="474" name="普通建設事業費 （ うち更新整備　）該当値テキスト">
          <a:extLst>
            <a:ext uri="{FF2B5EF4-FFF2-40B4-BE49-F238E27FC236}">
              <a16:creationId xmlns:a16="http://schemas.microsoft.com/office/drawing/2014/main" xmlns="" id="{00000000-0008-0000-0600-0000DA010000}"/>
            </a:ext>
          </a:extLst>
        </xdr:cNvPr>
        <xdr:cNvSpPr txBox="1"/>
      </xdr:nvSpPr>
      <xdr:spPr>
        <a:xfrm>
          <a:off x="10528300" y="1682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52738</xdr:rowOff>
    </xdr:from>
    <xdr:to>
      <xdr:col>50</xdr:col>
      <xdr:colOff>165100</xdr:colOff>
      <xdr:row>98</xdr:row>
      <xdr:rowOff>154338</xdr:rowOff>
    </xdr:to>
    <xdr:sp macro="" textlink="">
      <xdr:nvSpPr>
        <xdr:cNvPr id="475" name="楕円 474">
          <a:extLst>
            <a:ext uri="{FF2B5EF4-FFF2-40B4-BE49-F238E27FC236}">
              <a16:creationId xmlns:a16="http://schemas.microsoft.com/office/drawing/2014/main" xmlns="" id="{00000000-0008-0000-0600-0000DB010000}"/>
            </a:ext>
          </a:extLst>
        </xdr:cNvPr>
        <xdr:cNvSpPr/>
      </xdr:nvSpPr>
      <xdr:spPr>
        <a:xfrm>
          <a:off x="9588500" y="1685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145465</xdr:rowOff>
    </xdr:from>
    <xdr:ext cx="534377"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9372111" y="1694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43971</xdr:rowOff>
    </xdr:from>
    <xdr:to>
      <xdr:col>46</xdr:col>
      <xdr:colOff>38100</xdr:colOff>
      <xdr:row>98</xdr:row>
      <xdr:rowOff>145571</xdr:rowOff>
    </xdr:to>
    <xdr:sp macro="" textlink="">
      <xdr:nvSpPr>
        <xdr:cNvPr id="477" name="楕円 476">
          <a:extLst>
            <a:ext uri="{FF2B5EF4-FFF2-40B4-BE49-F238E27FC236}">
              <a16:creationId xmlns:a16="http://schemas.microsoft.com/office/drawing/2014/main" xmlns="" id="{00000000-0008-0000-0600-0000DD010000}"/>
            </a:ext>
          </a:extLst>
        </xdr:cNvPr>
        <xdr:cNvSpPr/>
      </xdr:nvSpPr>
      <xdr:spPr>
        <a:xfrm>
          <a:off x="8699500" y="1684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162098</xdr:rowOff>
    </xdr:from>
    <xdr:ext cx="534377"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8483111" y="1662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103977</xdr:rowOff>
    </xdr:from>
    <xdr:to>
      <xdr:col>41</xdr:col>
      <xdr:colOff>101600</xdr:colOff>
      <xdr:row>98</xdr:row>
      <xdr:rowOff>34127</xdr:rowOff>
    </xdr:to>
    <xdr:sp macro="" textlink="">
      <xdr:nvSpPr>
        <xdr:cNvPr id="479" name="楕円 478">
          <a:extLst>
            <a:ext uri="{FF2B5EF4-FFF2-40B4-BE49-F238E27FC236}">
              <a16:creationId xmlns:a16="http://schemas.microsoft.com/office/drawing/2014/main" xmlns="" id="{00000000-0008-0000-0600-0000DF010000}"/>
            </a:ext>
          </a:extLst>
        </xdr:cNvPr>
        <xdr:cNvSpPr/>
      </xdr:nvSpPr>
      <xdr:spPr>
        <a:xfrm>
          <a:off x="7810500" y="167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50654</xdr:rowOff>
    </xdr:from>
    <xdr:ext cx="59901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7561795" y="16509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a:extLst>
            <a:ext uri="{FF2B5EF4-FFF2-40B4-BE49-F238E27FC236}">
              <a16:creationId xmlns:a16="http://schemas.microsoft.com/office/drawing/2014/main" xmlns="" id="{00000000-0008-0000-0600-0000E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a:extLst>
            <a:ext uri="{FF2B5EF4-FFF2-40B4-BE49-F238E27FC236}">
              <a16:creationId xmlns:a16="http://schemas.microsoft.com/office/drawing/2014/main" xmlns="" id="{00000000-0008-0000-0600-0000E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a:extLst>
            <a:ext uri="{FF2B5EF4-FFF2-40B4-BE49-F238E27FC236}">
              <a16:creationId xmlns:a16="http://schemas.microsoft.com/office/drawing/2014/main" xmlns="" id="{00000000-0008-0000-0600-0000E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a:extLst>
            <a:ext uri="{FF2B5EF4-FFF2-40B4-BE49-F238E27FC236}">
              <a16:creationId xmlns:a16="http://schemas.microsoft.com/office/drawing/2014/main" xmlns="" id="{00000000-0008-0000-0600-0000E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a:extLst>
            <a:ext uri="{FF2B5EF4-FFF2-40B4-BE49-F238E27FC236}">
              <a16:creationId xmlns:a16="http://schemas.microsoft.com/office/drawing/2014/main" xmlns="" id="{00000000-0008-0000-0600-0000E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a:extLst>
            <a:ext uri="{FF2B5EF4-FFF2-40B4-BE49-F238E27FC236}">
              <a16:creationId xmlns:a16="http://schemas.microsoft.com/office/drawing/2014/main" xmlns="" id="{00000000-0008-0000-0600-0000E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a:extLst>
            <a:ext uri="{FF2B5EF4-FFF2-40B4-BE49-F238E27FC236}">
              <a16:creationId xmlns:a16="http://schemas.microsoft.com/office/drawing/2014/main" xmlns="" id="{00000000-0008-0000-0600-0000E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a16="http://schemas.microsoft.com/office/drawing/2014/main" xmlns="" id="{00000000-0008-0000-0600-0000E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a:extLst>
            <a:ext uri="{FF2B5EF4-FFF2-40B4-BE49-F238E27FC236}">
              <a16:creationId xmlns:a16="http://schemas.microsoft.com/office/drawing/2014/main" xmlns="" id="{00000000-0008-0000-0600-0000E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2" name="テキスト ボックス 491">
          <a:extLst>
            <a:ext uri="{FF2B5EF4-FFF2-40B4-BE49-F238E27FC236}">
              <a16:creationId xmlns:a16="http://schemas.microsoft.com/office/drawing/2014/main" xmlns="" id="{00000000-0008-0000-0600-0000EC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a:extLst>
            <a:ext uri="{FF2B5EF4-FFF2-40B4-BE49-F238E27FC236}">
              <a16:creationId xmlns:a16="http://schemas.microsoft.com/office/drawing/2014/main" xmlns="" id="{00000000-0008-0000-0600-0000E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a:extLst>
            <a:ext uri="{FF2B5EF4-FFF2-40B4-BE49-F238E27FC236}">
              <a16:creationId xmlns:a16="http://schemas.microsoft.com/office/drawing/2014/main" xmlns="" id="{00000000-0008-0000-0600-0000EE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a:extLst>
            <a:ext uri="{FF2B5EF4-FFF2-40B4-BE49-F238E27FC236}">
              <a16:creationId xmlns:a16="http://schemas.microsoft.com/office/drawing/2014/main" xmlns="" id="{00000000-0008-0000-0600-0000E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a:extLst>
            <a:ext uri="{FF2B5EF4-FFF2-40B4-BE49-F238E27FC236}">
              <a16:creationId xmlns:a16="http://schemas.microsoft.com/office/drawing/2014/main" xmlns="" id="{00000000-0008-0000-0600-0000F2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a:extLst>
            <a:ext uri="{FF2B5EF4-FFF2-40B4-BE49-F238E27FC236}">
              <a16:creationId xmlns:a16="http://schemas.microsoft.com/office/drawing/2014/main" xmlns="" id="{00000000-0008-0000-0600-0000F3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a:extLst>
            <a:ext uri="{FF2B5EF4-FFF2-40B4-BE49-F238E27FC236}">
              <a16:creationId xmlns:a16="http://schemas.microsoft.com/office/drawing/2014/main" xmlns="" id="{00000000-0008-0000-0600-0000F4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a:extLst>
            <a:ext uri="{FF2B5EF4-FFF2-40B4-BE49-F238E27FC236}">
              <a16:creationId xmlns:a16="http://schemas.microsoft.com/office/drawing/2014/main" xmlns="" id="{00000000-0008-0000-0600-0000F6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xmlns="" id="{00000000-0008-0000-06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xmlns=""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58547</xdr:rowOff>
    </xdr:from>
    <xdr:to>
      <xdr:col>85</xdr:col>
      <xdr:colOff>126364</xdr:colOff>
      <xdr:row>39</xdr:row>
      <xdr:rowOff>98878</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flipV="1">
          <a:off x="16317595" y="5373497"/>
          <a:ext cx="1269" cy="141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7" name="災害復旧事業費最小値テキスト">
          <a:extLst>
            <a:ext uri="{FF2B5EF4-FFF2-40B4-BE49-F238E27FC236}">
              <a16:creationId xmlns:a16="http://schemas.microsoft.com/office/drawing/2014/main" xmlns="" id="{00000000-0008-0000-0600-0000FB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5224</xdr:rowOff>
    </xdr:from>
    <xdr:ext cx="599010" cy="259045"/>
    <xdr:sp macro="" textlink="">
      <xdr:nvSpPr>
        <xdr:cNvPr id="509" name="災害復旧事業費最大値テキスト">
          <a:extLst>
            <a:ext uri="{FF2B5EF4-FFF2-40B4-BE49-F238E27FC236}">
              <a16:creationId xmlns:a16="http://schemas.microsoft.com/office/drawing/2014/main" xmlns="" id="{00000000-0008-0000-0600-0000FD010000}"/>
            </a:ext>
          </a:extLst>
        </xdr:cNvPr>
        <xdr:cNvSpPr txBox="1"/>
      </xdr:nvSpPr>
      <xdr:spPr>
        <a:xfrm>
          <a:off x="16370300" y="514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58547</xdr:rowOff>
    </xdr:from>
    <xdr:to>
      <xdr:col>86</xdr:col>
      <xdr:colOff>25400</xdr:colOff>
      <xdr:row>31</xdr:row>
      <xdr:rowOff>58547</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a:off x="16230600" y="5373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98682</xdr:rowOff>
    </xdr:from>
    <xdr:to>
      <xdr:col>85</xdr:col>
      <xdr:colOff>127000</xdr:colOff>
      <xdr:row>39</xdr:row>
      <xdr:rowOff>98682</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a:off x="15481300" y="67852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18530</xdr:rowOff>
    </xdr:from>
    <xdr:ext cx="469744" cy="259045"/>
    <xdr:sp macro="" textlink="">
      <xdr:nvSpPr>
        <xdr:cNvPr id="512" name="災害復旧事業費平均値テキスト">
          <a:extLst>
            <a:ext uri="{FF2B5EF4-FFF2-40B4-BE49-F238E27FC236}">
              <a16:creationId xmlns:a16="http://schemas.microsoft.com/office/drawing/2014/main" xmlns="" id="{00000000-0008-0000-0600-000000020000}"/>
            </a:ext>
          </a:extLst>
        </xdr:cNvPr>
        <xdr:cNvSpPr txBox="1"/>
      </xdr:nvSpPr>
      <xdr:spPr>
        <a:xfrm>
          <a:off x="16370300" y="6533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167103</xdr:rowOff>
    </xdr:from>
    <xdr:to>
      <xdr:col>85</xdr:col>
      <xdr:colOff>177800</xdr:colOff>
      <xdr:row>39</xdr:row>
      <xdr:rowOff>97253</xdr:rowOff>
    </xdr:to>
    <xdr:sp macro="" textlink="">
      <xdr:nvSpPr>
        <xdr:cNvPr id="513" name="フローチャート: 判断 512">
          <a:extLst>
            <a:ext uri="{FF2B5EF4-FFF2-40B4-BE49-F238E27FC236}">
              <a16:creationId xmlns:a16="http://schemas.microsoft.com/office/drawing/2014/main" xmlns="" id="{00000000-0008-0000-0600-000001020000}"/>
            </a:ext>
          </a:extLst>
        </xdr:cNvPr>
        <xdr:cNvSpPr/>
      </xdr:nvSpPr>
      <xdr:spPr>
        <a:xfrm>
          <a:off x="16268700" y="668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98682</xdr:rowOff>
    </xdr:from>
    <xdr:to>
      <xdr:col>81</xdr:col>
      <xdr:colOff>50800</xdr:colOff>
      <xdr:row>39</xdr:row>
      <xdr:rowOff>98846</xdr:rowOff>
    </xdr:to>
    <xdr:cxnSp macro="">
      <xdr:nvCxnSpPr>
        <xdr:cNvPr id="514" name="直線コネクタ 513">
          <a:extLst>
            <a:ext uri="{FF2B5EF4-FFF2-40B4-BE49-F238E27FC236}">
              <a16:creationId xmlns:a16="http://schemas.microsoft.com/office/drawing/2014/main" xmlns="" id="{00000000-0008-0000-0600-000002020000}"/>
            </a:ext>
          </a:extLst>
        </xdr:cNvPr>
        <xdr:cNvCxnSpPr/>
      </xdr:nvCxnSpPr>
      <xdr:spPr>
        <a:xfrm flipV="1">
          <a:off x="14592300" y="6785232"/>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157252</xdr:rowOff>
    </xdr:from>
    <xdr:to>
      <xdr:col>81</xdr:col>
      <xdr:colOff>101600</xdr:colOff>
      <xdr:row>39</xdr:row>
      <xdr:rowOff>87402</xdr:rowOff>
    </xdr:to>
    <xdr:sp macro="" textlink="">
      <xdr:nvSpPr>
        <xdr:cNvPr id="515" name="フローチャート: 判断 514">
          <a:extLst>
            <a:ext uri="{FF2B5EF4-FFF2-40B4-BE49-F238E27FC236}">
              <a16:creationId xmlns:a16="http://schemas.microsoft.com/office/drawing/2014/main" xmlns="" id="{00000000-0008-0000-0600-000003020000}"/>
            </a:ext>
          </a:extLst>
        </xdr:cNvPr>
        <xdr:cNvSpPr/>
      </xdr:nvSpPr>
      <xdr:spPr>
        <a:xfrm>
          <a:off x="15430500" y="66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103928</xdr:rowOff>
    </xdr:from>
    <xdr:ext cx="469744" cy="259045"/>
    <xdr:sp macro="" textlink="">
      <xdr:nvSpPr>
        <xdr:cNvPr id="516" name="テキスト ボックス 515">
          <a:extLst>
            <a:ext uri="{FF2B5EF4-FFF2-40B4-BE49-F238E27FC236}">
              <a16:creationId xmlns:a16="http://schemas.microsoft.com/office/drawing/2014/main" xmlns="" id="{00000000-0008-0000-0600-000004020000}"/>
            </a:ext>
          </a:extLst>
        </xdr:cNvPr>
        <xdr:cNvSpPr txBox="1"/>
      </xdr:nvSpPr>
      <xdr:spPr>
        <a:xfrm>
          <a:off x="15246428" y="64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39660</xdr:rowOff>
    </xdr:from>
    <xdr:to>
      <xdr:col>76</xdr:col>
      <xdr:colOff>114300</xdr:colOff>
      <xdr:row>39</xdr:row>
      <xdr:rowOff>98846</xdr:rowOff>
    </xdr:to>
    <xdr:cxnSp macro="">
      <xdr:nvCxnSpPr>
        <xdr:cNvPr id="517" name="直線コネクタ 516">
          <a:extLst>
            <a:ext uri="{FF2B5EF4-FFF2-40B4-BE49-F238E27FC236}">
              <a16:creationId xmlns:a16="http://schemas.microsoft.com/office/drawing/2014/main" xmlns="" id="{00000000-0008-0000-0600-000005020000}"/>
            </a:ext>
          </a:extLst>
        </xdr:cNvPr>
        <xdr:cNvCxnSpPr/>
      </xdr:nvCxnSpPr>
      <xdr:spPr>
        <a:xfrm>
          <a:off x="13703300" y="6726210"/>
          <a:ext cx="889000" cy="5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137701</xdr:rowOff>
    </xdr:from>
    <xdr:to>
      <xdr:col>76</xdr:col>
      <xdr:colOff>165100</xdr:colOff>
      <xdr:row>39</xdr:row>
      <xdr:rowOff>67851</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4541500" y="665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84378</xdr:rowOff>
    </xdr:from>
    <xdr:ext cx="469744" cy="259045"/>
    <xdr:sp macro="" textlink="">
      <xdr:nvSpPr>
        <xdr:cNvPr id="519" name="テキスト ボックス 518">
          <a:extLst>
            <a:ext uri="{FF2B5EF4-FFF2-40B4-BE49-F238E27FC236}">
              <a16:creationId xmlns:a16="http://schemas.microsoft.com/office/drawing/2014/main" xmlns="" id="{00000000-0008-0000-0600-000007020000}"/>
            </a:ext>
          </a:extLst>
        </xdr:cNvPr>
        <xdr:cNvSpPr txBox="1"/>
      </xdr:nvSpPr>
      <xdr:spPr>
        <a:xfrm>
          <a:off x="14357428" y="642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129282</xdr:rowOff>
    </xdr:from>
    <xdr:to>
      <xdr:col>71</xdr:col>
      <xdr:colOff>177800</xdr:colOff>
      <xdr:row>39</xdr:row>
      <xdr:rowOff>39660</xdr:rowOff>
    </xdr:to>
    <xdr:cxnSp macro="">
      <xdr:nvCxnSpPr>
        <xdr:cNvPr id="520" name="直線コネクタ 519">
          <a:extLst>
            <a:ext uri="{FF2B5EF4-FFF2-40B4-BE49-F238E27FC236}">
              <a16:creationId xmlns:a16="http://schemas.microsoft.com/office/drawing/2014/main" xmlns="" id="{00000000-0008-0000-0600-000008020000}"/>
            </a:ext>
          </a:extLst>
        </xdr:cNvPr>
        <xdr:cNvCxnSpPr/>
      </xdr:nvCxnSpPr>
      <xdr:spPr>
        <a:xfrm>
          <a:off x="12814300" y="6644382"/>
          <a:ext cx="889000" cy="8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9652</xdr:rowOff>
    </xdr:from>
    <xdr:to>
      <xdr:col>72</xdr:col>
      <xdr:colOff>38100</xdr:colOff>
      <xdr:row>39</xdr:row>
      <xdr:rowOff>111252</xdr:rowOff>
    </xdr:to>
    <xdr:sp macro="" textlink="">
      <xdr:nvSpPr>
        <xdr:cNvPr id="521" name="フローチャート: 判断 520">
          <a:extLst>
            <a:ext uri="{FF2B5EF4-FFF2-40B4-BE49-F238E27FC236}">
              <a16:creationId xmlns:a16="http://schemas.microsoft.com/office/drawing/2014/main" xmlns="" id="{00000000-0008-0000-0600-000009020000}"/>
            </a:ext>
          </a:extLst>
        </xdr:cNvPr>
        <xdr:cNvSpPr/>
      </xdr:nvSpPr>
      <xdr:spPr>
        <a:xfrm>
          <a:off x="13652500" y="669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102379</xdr:rowOff>
    </xdr:from>
    <xdr:ext cx="469744"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3468428" y="6788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11688</xdr:rowOff>
    </xdr:from>
    <xdr:to>
      <xdr:col>67</xdr:col>
      <xdr:colOff>101600</xdr:colOff>
      <xdr:row>39</xdr:row>
      <xdr:rowOff>113288</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2763500" y="669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104415</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2579428" y="6790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xmlns=""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47882</xdr:rowOff>
    </xdr:from>
    <xdr:to>
      <xdr:col>85</xdr:col>
      <xdr:colOff>177800</xdr:colOff>
      <xdr:row>39</xdr:row>
      <xdr:rowOff>149482</xdr:rowOff>
    </xdr:to>
    <xdr:sp macro="" textlink="">
      <xdr:nvSpPr>
        <xdr:cNvPr id="530" name="楕円 529">
          <a:extLst>
            <a:ext uri="{FF2B5EF4-FFF2-40B4-BE49-F238E27FC236}">
              <a16:creationId xmlns:a16="http://schemas.microsoft.com/office/drawing/2014/main" xmlns="" id="{00000000-0008-0000-0600-000012020000}"/>
            </a:ext>
          </a:extLst>
        </xdr:cNvPr>
        <xdr:cNvSpPr/>
      </xdr:nvSpPr>
      <xdr:spPr>
        <a:xfrm>
          <a:off x="16268700" y="67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145529</xdr:rowOff>
    </xdr:from>
    <xdr:ext cx="313932" cy="259045"/>
    <xdr:sp macro="" textlink="">
      <xdr:nvSpPr>
        <xdr:cNvPr id="531" name="災害復旧事業費該当値テキスト">
          <a:extLst>
            <a:ext uri="{FF2B5EF4-FFF2-40B4-BE49-F238E27FC236}">
              <a16:creationId xmlns:a16="http://schemas.microsoft.com/office/drawing/2014/main" xmlns="" id="{00000000-0008-0000-0600-000013020000}"/>
            </a:ext>
          </a:extLst>
        </xdr:cNvPr>
        <xdr:cNvSpPr txBox="1"/>
      </xdr:nvSpPr>
      <xdr:spPr>
        <a:xfrm>
          <a:off x="16370300" y="66606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47882</xdr:rowOff>
    </xdr:from>
    <xdr:to>
      <xdr:col>81</xdr:col>
      <xdr:colOff>101600</xdr:colOff>
      <xdr:row>39</xdr:row>
      <xdr:rowOff>149482</xdr:rowOff>
    </xdr:to>
    <xdr:sp macro="" textlink="">
      <xdr:nvSpPr>
        <xdr:cNvPr id="532" name="楕円 531">
          <a:extLst>
            <a:ext uri="{FF2B5EF4-FFF2-40B4-BE49-F238E27FC236}">
              <a16:creationId xmlns:a16="http://schemas.microsoft.com/office/drawing/2014/main" xmlns="" id="{00000000-0008-0000-0600-000014020000}"/>
            </a:ext>
          </a:extLst>
        </xdr:cNvPr>
        <xdr:cNvSpPr/>
      </xdr:nvSpPr>
      <xdr:spPr>
        <a:xfrm>
          <a:off x="15430500" y="67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140609</xdr:rowOff>
    </xdr:from>
    <xdr:ext cx="313932"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5324333" y="6827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48046</xdr:rowOff>
    </xdr:from>
    <xdr:to>
      <xdr:col>76</xdr:col>
      <xdr:colOff>165100</xdr:colOff>
      <xdr:row>39</xdr:row>
      <xdr:rowOff>149646</xdr:rowOff>
    </xdr:to>
    <xdr:sp macro="" textlink="">
      <xdr:nvSpPr>
        <xdr:cNvPr id="534" name="楕円 533">
          <a:extLst>
            <a:ext uri="{FF2B5EF4-FFF2-40B4-BE49-F238E27FC236}">
              <a16:creationId xmlns:a16="http://schemas.microsoft.com/office/drawing/2014/main" xmlns="" id="{00000000-0008-0000-0600-000016020000}"/>
            </a:ext>
          </a:extLst>
        </xdr:cNvPr>
        <xdr:cNvSpPr/>
      </xdr:nvSpPr>
      <xdr:spPr>
        <a:xfrm>
          <a:off x="14541500" y="673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140773</xdr:rowOff>
    </xdr:from>
    <xdr:ext cx="249299"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4467650" y="68273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160310</xdr:rowOff>
    </xdr:from>
    <xdr:to>
      <xdr:col>72</xdr:col>
      <xdr:colOff>38100</xdr:colOff>
      <xdr:row>39</xdr:row>
      <xdr:rowOff>90460</xdr:rowOff>
    </xdr:to>
    <xdr:sp macro="" textlink="">
      <xdr:nvSpPr>
        <xdr:cNvPr id="536" name="楕円 535">
          <a:extLst>
            <a:ext uri="{FF2B5EF4-FFF2-40B4-BE49-F238E27FC236}">
              <a16:creationId xmlns:a16="http://schemas.microsoft.com/office/drawing/2014/main" xmlns="" id="{00000000-0008-0000-0600-000018020000}"/>
            </a:ext>
          </a:extLst>
        </xdr:cNvPr>
        <xdr:cNvSpPr/>
      </xdr:nvSpPr>
      <xdr:spPr>
        <a:xfrm>
          <a:off x="13652500" y="667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106987</xdr:rowOff>
    </xdr:from>
    <xdr:ext cx="469744" cy="259045"/>
    <xdr:sp macro="" textlink="">
      <xdr:nvSpPr>
        <xdr:cNvPr id="537" name="テキスト ボックス 536">
          <a:extLst>
            <a:ext uri="{FF2B5EF4-FFF2-40B4-BE49-F238E27FC236}">
              <a16:creationId xmlns:a16="http://schemas.microsoft.com/office/drawing/2014/main" xmlns="" id="{00000000-0008-0000-0600-000019020000}"/>
            </a:ext>
          </a:extLst>
        </xdr:cNvPr>
        <xdr:cNvSpPr txBox="1"/>
      </xdr:nvSpPr>
      <xdr:spPr>
        <a:xfrm>
          <a:off x="13468428" y="645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78482</xdr:rowOff>
    </xdr:from>
    <xdr:to>
      <xdr:col>67</xdr:col>
      <xdr:colOff>101600</xdr:colOff>
      <xdr:row>39</xdr:row>
      <xdr:rowOff>8632</xdr:rowOff>
    </xdr:to>
    <xdr:sp macro="" textlink="">
      <xdr:nvSpPr>
        <xdr:cNvPr id="538" name="楕円 537">
          <a:extLst>
            <a:ext uri="{FF2B5EF4-FFF2-40B4-BE49-F238E27FC236}">
              <a16:creationId xmlns:a16="http://schemas.microsoft.com/office/drawing/2014/main" xmlns="" id="{00000000-0008-0000-0600-00001A020000}"/>
            </a:ext>
          </a:extLst>
        </xdr:cNvPr>
        <xdr:cNvSpPr/>
      </xdr:nvSpPr>
      <xdr:spPr>
        <a:xfrm>
          <a:off x="12763500" y="659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25159</xdr:rowOff>
    </xdr:from>
    <xdr:ext cx="534377"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2547111" y="636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xmlns=""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xmlns=""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xmlns=""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xmlns=""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xmlns=""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xmlns=""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xmlns=""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0" name="直線コネクタ 549">
          <a:extLst>
            <a:ext uri="{FF2B5EF4-FFF2-40B4-BE49-F238E27FC236}">
              <a16:creationId xmlns:a16="http://schemas.microsoft.com/office/drawing/2014/main" xmlns="" id="{00000000-0008-0000-0600-000026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1" name="テキスト ボックス 550">
          <a:extLst>
            <a:ext uri="{FF2B5EF4-FFF2-40B4-BE49-F238E27FC236}">
              <a16:creationId xmlns:a16="http://schemas.microsoft.com/office/drawing/2014/main" xmlns="" id="{00000000-0008-0000-0600-000027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2" name="直線コネクタ 551">
          <a:extLst>
            <a:ext uri="{FF2B5EF4-FFF2-40B4-BE49-F238E27FC236}">
              <a16:creationId xmlns:a16="http://schemas.microsoft.com/office/drawing/2014/main" xmlns="" id="{00000000-0008-0000-0600-000028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xmlns=""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57" name="テキスト ボックス 556">
          <a:extLst>
            <a:ext uri="{FF2B5EF4-FFF2-40B4-BE49-F238E27FC236}">
              <a16:creationId xmlns:a16="http://schemas.microsoft.com/office/drawing/2014/main" xmlns="" id="{00000000-0008-0000-0600-00002D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92727</xdr:rowOff>
    </xdr:from>
    <xdr:ext cx="248786" cy="259045"/>
    <xdr:sp macro="" textlink="">
      <xdr:nvSpPr>
        <xdr:cNvPr id="559" name="テキスト ボックス 558">
          <a:extLst>
            <a:ext uri="{FF2B5EF4-FFF2-40B4-BE49-F238E27FC236}">
              <a16:creationId xmlns:a16="http://schemas.microsoft.com/office/drawing/2014/main" xmlns="" id="{00000000-0008-0000-0600-00002F020000}"/>
            </a:ext>
          </a:extLst>
        </xdr:cNvPr>
        <xdr:cNvSpPr txBox="1"/>
      </xdr:nvSpPr>
      <xdr:spPr>
        <a:xfrm>
          <a:off x="12197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1" name="テキスト ボックス 560">
          <a:extLst>
            <a:ext uri="{FF2B5EF4-FFF2-40B4-BE49-F238E27FC236}">
              <a16:creationId xmlns:a16="http://schemas.microsoft.com/office/drawing/2014/main" xmlns="" id="{00000000-0008-0000-0600-000031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xmlns=""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44450</xdr:rowOff>
    </xdr:from>
    <xdr:to>
      <xdr:col>85</xdr:col>
      <xdr:colOff>126364</xdr:colOff>
      <xdr:row>59</xdr:row>
      <xdr:rowOff>44450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6317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86377</xdr:rowOff>
    </xdr:from>
    <xdr:ext cx="249299" cy="259045"/>
    <xdr:sp macro="" textlink="">
      <xdr:nvSpPr>
        <xdr:cNvPr id="564" name="失業対策事業費最小値テキスト">
          <a:extLst>
            <a:ext uri="{FF2B5EF4-FFF2-40B4-BE49-F238E27FC236}">
              <a16:creationId xmlns:a16="http://schemas.microsoft.com/office/drawing/2014/main" xmlns="" id="{00000000-0008-0000-0600-000034020000}"/>
            </a:ext>
          </a:extLst>
        </xdr:cNvPr>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86377</xdr:rowOff>
    </xdr:from>
    <xdr:ext cx="249299" cy="259045"/>
    <xdr:sp macro="" textlink="">
      <xdr:nvSpPr>
        <xdr:cNvPr id="566" name="失業対策事業費最大値テキスト">
          <a:extLst>
            <a:ext uri="{FF2B5EF4-FFF2-40B4-BE49-F238E27FC236}">
              <a16:creationId xmlns:a16="http://schemas.microsoft.com/office/drawing/2014/main" xmlns="" id="{00000000-0008-0000-0600-000036020000}"/>
            </a:ext>
          </a:extLst>
        </xdr:cNvPr>
        <xdr:cNvSpPr txBox="1"/>
      </xdr:nvSpPr>
      <xdr:spPr>
        <a:xfrm>
          <a:off x="16370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143527</xdr:rowOff>
    </xdr:from>
    <xdr:ext cx="249299" cy="259045"/>
    <xdr:sp macro="" textlink="">
      <xdr:nvSpPr>
        <xdr:cNvPr id="569" name="失業対策事業費平均値テキスト">
          <a:extLst>
            <a:ext uri="{FF2B5EF4-FFF2-40B4-BE49-F238E27FC236}">
              <a16:creationId xmlns:a16="http://schemas.microsoft.com/office/drawing/2014/main" xmlns="" id="{00000000-0008-0000-0600-000039020000}"/>
            </a:ext>
          </a:extLst>
        </xdr:cNvPr>
        <xdr:cNvSpPr txBox="1"/>
      </xdr:nvSpPr>
      <xdr:spPr>
        <a:xfrm>
          <a:off x="16370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70" name="フローチャート: 判断 569">
          <a:extLst>
            <a:ext uri="{FF2B5EF4-FFF2-40B4-BE49-F238E27FC236}">
              <a16:creationId xmlns:a16="http://schemas.microsoft.com/office/drawing/2014/main" xmlns="" id="{00000000-0008-0000-0600-00003A020000}"/>
            </a:ext>
          </a:extLst>
        </xdr:cNvPr>
        <xdr:cNvSpPr/>
      </xdr:nvSpPr>
      <xdr:spPr>
        <a:xfrm>
          <a:off x="16268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165100</xdr:rowOff>
    </xdr:from>
    <xdr:to>
      <xdr:col>81</xdr:col>
      <xdr:colOff>101600</xdr:colOff>
      <xdr:row>59</xdr:row>
      <xdr:rowOff>95250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77" name="直線コネクタ 576">
          <a:extLst>
            <a:ext uri="{FF2B5EF4-FFF2-40B4-BE49-F238E27FC236}">
              <a16:creationId xmlns:a16="http://schemas.microsoft.com/office/drawing/2014/main" xmlns="" id="{00000000-0008-0000-0600-000041020000}"/>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51</xdr:row>
      <xdr:rowOff>31750</xdr:rowOff>
    </xdr:from>
    <xdr:to>
      <xdr:col>72</xdr:col>
      <xdr:colOff>38100</xdr:colOff>
      <xdr:row>51</xdr:row>
      <xdr:rowOff>133350</xdr:rowOff>
    </xdr:to>
    <xdr:sp macro="" textlink="">
      <xdr:nvSpPr>
        <xdr:cNvPr id="578" name="フローチャート: 判断 577">
          <a:extLst>
            <a:ext uri="{FF2B5EF4-FFF2-40B4-BE49-F238E27FC236}">
              <a16:creationId xmlns:a16="http://schemas.microsoft.com/office/drawing/2014/main" xmlns="" id="{00000000-0008-0000-0600-000042020000}"/>
            </a:ext>
          </a:extLst>
        </xdr:cNvPr>
        <xdr:cNvSpPr/>
      </xdr:nvSpPr>
      <xdr:spPr>
        <a:xfrm>
          <a:off x="13652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49</xdr:row>
      <xdr:rowOff>149877</xdr:rowOff>
    </xdr:from>
    <xdr:ext cx="249299"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3578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31750</xdr:rowOff>
    </xdr:from>
    <xdr:to>
      <xdr:col>67</xdr:col>
      <xdr:colOff>101600</xdr:colOff>
      <xdr:row>51</xdr:row>
      <xdr:rowOff>133350</xdr:rowOff>
    </xdr:to>
    <xdr:sp macro="" textlink="">
      <xdr:nvSpPr>
        <xdr:cNvPr id="580" name="フローチャート: 判断 579">
          <a:extLst>
            <a:ext uri="{FF2B5EF4-FFF2-40B4-BE49-F238E27FC236}">
              <a16:creationId xmlns:a16="http://schemas.microsoft.com/office/drawing/2014/main" xmlns="" id="{00000000-0008-0000-0600-000044020000}"/>
            </a:ext>
          </a:extLst>
        </xdr:cNvPr>
        <xdr:cNvSpPr/>
      </xdr:nvSpPr>
      <xdr:spPr>
        <a:xfrm>
          <a:off x="12763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49</xdr:row>
      <xdr:rowOff>149877</xdr:rowOff>
    </xdr:from>
    <xdr:ext cx="249299"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2689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87" name="楕円 586">
          <a:extLst>
            <a:ext uri="{FF2B5EF4-FFF2-40B4-BE49-F238E27FC236}">
              <a16:creationId xmlns:a16="http://schemas.microsoft.com/office/drawing/2014/main" xmlns="" id="{00000000-0008-0000-0600-00004B020000}"/>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29227</xdr:rowOff>
    </xdr:from>
    <xdr:ext cx="249299" cy="259045"/>
    <xdr:sp macro="" textlink="">
      <xdr:nvSpPr>
        <xdr:cNvPr id="588" name="失業対策事業費該当値テキスト">
          <a:extLst>
            <a:ext uri="{FF2B5EF4-FFF2-40B4-BE49-F238E27FC236}">
              <a16:creationId xmlns:a16="http://schemas.microsoft.com/office/drawing/2014/main" xmlns="" id="{00000000-0008-0000-0600-00004C020000}"/>
            </a:ext>
          </a:extLst>
        </xdr:cNvPr>
        <xdr:cNvSpPr txBox="1"/>
      </xdr:nvSpPr>
      <xdr:spPr>
        <a:xfrm>
          <a:off x="16370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89" name="楕円 588">
          <a:extLst>
            <a:ext uri="{FF2B5EF4-FFF2-40B4-BE49-F238E27FC236}">
              <a16:creationId xmlns:a16="http://schemas.microsoft.com/office/drawing/2014/main" xmlns="" id="{00000000-0008-0000-0600-00004D020000}"/>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111777</xdr:rowOff>
    </xdr:from>
    <xdr:ext cx="249299"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5356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1" name="楕円 590">
          <a:extLst>
            <a:ext uri="{FF2B5EF4-FFF2-40B4-BE49-F238E27FC236}">
              <a16:creationId xmlns:a16="http://schemas.microsoft.com/office/drawing/2014/main" xmlns="" id="{00000000-0008-0000-0600-00004F0200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2" name="テキスト ボックス 591">
          <a:extLst>
            <a:ext uri="{FF2B5EF4-FFF2-40B4-BE49-F238E27FC236}">
              <a16:creationId xmlns:a16="http://schemas.microsoft.com/office/drawing/2014/main" xmlns="" id="{00000000-0008-0000-0600-000050020000}"/>
            </a:ext>
          </a:extLst>
        </xdr:cNvPr>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3" name="楕円 592">
          <a:extLst>
            <a:ext uri="{FF2B5EF4-FFF2-40B4-BE49-F238E27FC236}">
              <a16:creationId xmlns:a16="http://schemas.microsoft.com/office/drawing/2014/main" xmlns="" id="{00000000-0008-0000-0600-000051020000}"/>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94" name="テキスト ボックス 593">
          <a:extLst>
            <a:ext uri="{FF2B5EF4-FFF2-40B4-BE49-F238E27FC236}">
              <a16:creationId xmlns:a16="http://schemas.microsoft.com/office/drawing/2014/main" xmlns="" id="{00000000-0008-0000-0600-000052020000}"/>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95" name="楕円 594">
          <a:extLst>
            <a:ext uri="{FF2B5EF4-FFF2-40B4-BE49-F238E27FC236}">
              <a16:creationId xmlns:a16="http://schemas.microsoft.com/office/drawing/2014/main" xmlns="" id="{00000000-0008-0000-0600-000053020000}"/>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96" name="テキスト ボックス 595">
          <a:extLst>
            <a:ext uri="{FF2B5EF4-FFF2-40B4-BE49-F238E27FC236}">
              <a16:creationId xmlns:a16="http://schemas.microsoft.com/office/drawing/2014/main" xmlns="" id="{00000000-0008-0000-0600-000054020000}"/>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xmlns=""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xmlns=""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xmlns=""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2" name="テキスト ボックス 611">
          <a:extLst>
            <a:ext uri="{FF2B5EF4-FFF2-40B4-BE49-F238E27FC236}">
              <a16:creationId xmlns:a16="http://schemas.microsoft.com/office/drawing/2014/main" xmlns="" id="{00000000-0008-0000-0600-000064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4" name="テキスト ボックス 613">
          <a:extLst>
            <a:ext uri="{FF2B5EF4-FFF2-40B4-BE49-F238E27FC236}">
              <a16:creationId xmlns:a16="http://schemas.microsoft.com/office/drawing/2014/main" xmlns="" id="{00000000-0008-0000-0600-000066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a:extLst>
            <a:ext uri="{FF2B5EF4-FFF2-40B4-BE49-F238E27FC236}">
              <a16:creationId xmlns:a16="http://schemas.microsoft.com/office/drawing/2014/main" xmlns="" id="{00000000-0008-0000-0600-000068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xmlns=""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xmlns=""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74336</xdr:rowOff>
    </xdr:from>
    <xdr:to>
      <xdr:col>85</xdr:col>
      <xdr:colOff>126364</xdr:colOff>
      <xdr:row>78</xdr:row>
      <xdr:rowOff>31276</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flipV="1">
          <a:off x="16317595" y="12075836"/>
          <a:ext cx="1269" cy="1328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35103</xdr:rowOff>
    </xdr:from>
    <xdr:ext cx="534377" cy="259045"/>
    <xdr:sp macro="" textlink="">
      <xdr:nvSpPr>
        <xdr:cNvPr id="621" name="公債費最小値テキスト">
          <a:extLst>
            <a:ext uri="{FF2B5EF4-FFF2-40B4-BE49-F238E27FC236}">
              <a16:creationId xmlns:a16="http://schemas.microsoft.com/office/drawing/2014/main" xmlns="" id="{00000000-0008-0000-0600-00006D020000}"/>
            </a:ext>
          </a:extLst>
        </xdr:cNvPr>
        <xdr:cNvSpPr txBox="1"/>
      </xdr:nvSpPr>
      <xdr:spPr>
        <a:xfrm>
          <a:off x="16370300" y="1340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31276</xdr:rowOff>
    </xdr:from>
    <xdr:to>
      <xdr:col>86</xdr:col>
      <xdr:colOff>25400</xdr:colOff>
      <xdr:row>78</xdr:row>
      <xdr:rowOff>31276</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6230600" y="13404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21013</xdr:rowOff>
    </xdr:from>
    <xdr:ext cx="599010" cy="259045"/>
    <xdr:sp macro="" textlink="">
      <xdr:nvSpPr>
        <xdr:cNvPr id="623" name="公債費最大値テキスト">
          <a:extLst>
            <a:ext uri="{FF2B5EF4-FFF2-40B4-BE49-F238E27FC236}">
              <a16:creationId xmlns:a16="http://schemas.microsoft.com/office/drawing/2014/main" xmlns="" id="{00000000-0008-0000-0600-00006F020000}"/>
            </a:ext>
          </a:extLst>
        </xdr:cNvPr>
        <xdr:cNvSpPr txBox="1"/>
      </xdr:nvSpPr>
      <xdr:spPr>
        <a:xfrm>
          <a:off x="16370300" y="11851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74336</xdr:rowOff>
    </xdr:from>
    <xdr:to>
      <xdr:col>86</xdr:col>
      <xdr:colOff>25400</xdr:colOff>
      <xdr:row>70</xdr:row>
      <xdr:rowOff>74336</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a:off x="16230600" y="12075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49288</xdr:rowOff>
    </xdr:from>
    <xdr:to>
      <xdr:col>85</xdr:col>
      <xdr:colOff>127000</xdr:colOff>
      <xdr:row>77</xdr:row>
      <xdr:rowOff>81803</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5481300" y="13250938"/>
          <a:ext cx="838200" cy="3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87903</xdr:rowOff>
    </xdr:from>
    <xdr:ext cx="534377" cy="259045"/>
    <xdr:sp macro="" textlink="">
      <xdr:nvSpPr>
        <xdr:cNvPr id="626" name="公債費平均値テキスト">
          <a:extLst>
            <a:ext uri="{FF2B5EF4-FFF2-40B4-BE49-F238E27FC236}">
              <a16:creationId xmlns:a16="http://schemas.microsoft.com/office/drawing/2014/main" xmlns="" id="{00000000-0008-0000-0600-000072020000}"/>
            </a:ext>
          </a:extLst>
        </xdr:cNvPr>
        <xdr:cNvSpPr txBox="1"/>
      </xdr:nvSpPr>
      <xdr:spPr>
        <a:xfrm>
          <a:off x="16370300" y="12946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65027</xdr:rowOff>
    </xdr:from>
    <xdr:to>
      <xdr:col>85</xdr:col>
      <xdr:colOff>177800</xdr:colOff>
      <xdr:row>76</xdr:row>
      <xdr:rowOff>166627</xdr:rowOff>
    </xdr:to>
    <xdr:sp macro="" textlink="">
      <xdr:nvSpPr>
        <xdr:cNvPr id="627" name="フローチャート: 判断 626">
          <a:extLst>
            <a:ext uri="{FF2B5EF4-FFF2-40B4-BE49-F238E27FC236}">
              <a16:creationId xmlns:a16="http://schemas.microsoft.com/office/drawing/2014/main" xmlns="" id="{00000000-0008-0000-0600-000073020000}"/>
            </a:ext>
          </a:extLst>
        </xdr:cNvPr>
        <xdr:cNvSpPr/>
      </xdr:nvSpPr>
      <xdr:spPr>
        <a:xfrm>
          <a:off x="162687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68354</xdr:rowOff>
    </xdr:from>
    <xdr:to>
      <xdr:col>81</xdr:col>
      <xdr:colOff>50800</xdr:colOff>
      <xdr:row>77</xdr:row>
      <xdr:rowOff>81803</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a:off x="14592300" y="13270004"/>
          <a:ext cx="8890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46357</xdr:rowOff>
    </xdr:from>
    <xdr:to>
      <xdr:col>81</xdr:col>
      <xdr:colOff>101600</xdr:colOff>
      <xdr:row>76</xdr:row>
      <xdr:rowOff>147957</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5430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164485</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5214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54730</xdr:rowOff>
    </xdr:from>
    <xdr:to>
      <xdr:col>76</xdr:col>
      <xdr:colOff>114300</xdr:colOff>
      <xdr:row>77</xdr:row>
      <xdr:rowOff>68354</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a:off x="13703300" y="13256380"/>
          <a:ext cx="8890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76288</xdr:rowOff>
    </xdr:from>
    <xdr:to>
      <xdr:col>76</xdr:col>
      <xdr:colOff>165100</xdr:colOff>
      <xdr:row>77</xdr:row>
      <xdr:rowOff>6438</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4541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22966</xdr:rowOff>
    </xdr:from>
    <xdr:ext cx="534377"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4325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50836</xdr:rowOff>
    </xdr:from>
    <xdr:to>
      <xdr:col>71</xdr:col>
      <xdr:colOff>177800</xdr:colOff>
      <xdr:row>77</xdr:row>
      <xdr:rowOff>54730</xdr:rowOff>
    </xdr:to>
    <xdr:cxnSp macro="">
      <xdr:nvCxnSpPr>
        <xdr:cNvPr id="634" name="直線コネクタ 633">
          <a:extLst>
            <a:ext uri="{FF2B5EF4-FFF2-40B4-BE49-F238E27FC236}">
              <a16:creationId xmlns:a16="http://schemas.microsoft.com/office/drawing/2014/main" xmlns="" id="{00000000-0008-0000-0600-00007A020000}"/>
            </a:ext>
          </a:extLst>
        </xdr:cNvPr>
        <xdr:cNvCxnSpPr/>
      </xdr:nvCxnSpPr>
      <xdr:spPr>
        <a:xfrm>
          <a:off x="12814300" y="13252486"/>
          <a:ext cx="889000" cy="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91446</xdr:rowOff>
    </xdr:from>
    <xdr:to>
      <xdr:col>72</xdr:col>
      <xdr:colOff>38100</xdr:colOff>
      <xdr:row>77</xdr:row>
      <xdr:rowOff>21596</xdr:rowOff>
    </xdr:to>
    <xdr:sp macro="" textlink="">
      <xdr:nvSpPr>
        <xdr:cNvPr id="635" name="フローチャート: 判断 634">
          <a:extLst>
            <a:ext uri="{FF2B5EF4-FFF2-40B4-BE49-F238E27FC236}">
              <a16:creationId xmlns:a16="http://schemas.microsoft.com/office/drawing/2014/main" xmlns="" id="{00000000-0008-0000-0600-00007B020000}"/>
            </a:ext>
          </a:extLst>
        </xdr:cNvPr>
        <xdr:cNvSpPr/>
      </xdr:nvSpPr>
      <xdr:spPr>
        <a:xfrm>
          <a:off x="13652500" y="131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38122</xdr:rowOff>
    </xdr:from>
    <xdr:ext cx="534377"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3436111" y="1289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74293</xdr:rowOff>
    </xdr:from>
    <xdr:to>
      <xdr:col>67</xdr:col>
      <xdr:colOff>101600</xdr:colOff>
      <xdr:row>77</xdr:row>
      <xdr:rowOff>4443</xdr:rowOff>
    </xdr:to>
    <xdr:sp macro="" textlink="">
      <xdr:nvSpPr>
        <xdr:cNvPr id="637" name="フローチャート: 判断 636">
          <a:extLst>
            <a:ext uri="{FF2B5EF4-FFF2-40B4-BE49-F238E27FC236}">
              <a16:creationId xmlns:a16="http://schemas.microsoft.com/office/drawing/2014/main" xmlns="" id="{00000000-0008-0000-0600-00007D020000}"/>
            </a:ext>
          </a:extLst>
        </xdr:cNvPr>
        <xdr:cNvSpPr/>
      </xdr:nvSpPr>
      <xdr:spPr>
        <a:xfrm>
          <a:off x="12763500" y="1310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20969</xdr:rowOff>
    </xdr:from>
    <xdr:ext cx="534377"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2547111" y="1287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169938</xdr:rowOff>
    </xdr:from>
    <xdr:to>
      <xdr:col>85</xdr:col>
      <xdr:colOff>177800</xdr:colOff>
      <xdr:row>77</xdr:row>
      <xdr:rowOff>100088</xdr:rowOff>
    </xdr:to>
    <xdr:sp macro="" textlink="">
      <xdr:nvSpPr>
        <xdr:cNvPr id="644" name="楕円 643">
          <a:extLst>
            <a:ext uri="{FF2B5EF4-FFF2-40B4-BE49-F238E27FC236}">
              <a16:creationId xmlns:a16="http://schemas.microsoft.com/office/drawing/2014/main" xmlns="" id="{00000000-0008-0000-0600-000084020000}"/>
            </a:ext>
          </a:extLst>
        </xdr:cNvPr>
        <xdr:cNvSpPr/>
      </xdr:nvSpPr>
      <xdr:spPr>
        <a:xfrm>
          <a:off x="16268700" y="1320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148365</xdr:rowOff>
    </xdr:from>
    <xdr:ext cx="534377" cy="259045"/>
    <xdr:sp macro="" textlink="">
      <xdr:nvSpPr>
        <xdr:cNvPr id="645" name="公債費該当値テキスト">
          <a:extLst>
            <a:ext uri="{FF2B5EF4-FFF2-40B4-BE49-F238E27FC236}">
              <a16:creationId xmlns:a16="http://schemas.microsoft.com/office/drawing/2014/main" xmlns="" id="{00000000-0008-0000-0600-000085020000}"/>
            </a:ext>
          </a:extLst>
        </xdr:cNvPr>
        <xdr:cNvSpPr txBox="1"/>
      </xdr:nvSpPr>
      <xdr:spPr>
        <a:xfrm>
          <a:off x="16370300" y="1317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31003</xdr:rowOff>
    </xdr:from>
    <xdr:to>
      <xdr:col>81</xdr:col>
      <xdr:colOff>101600</xdr:colOff>
      <xdr:row>77</xdr:row>
      <xdr:rowOff>132603</xdr:rowOff>
    </xdr:to>
    <xdr:sp macro="" textlink="">
      <xdr:nvSpPr>
        <xdr:cNvPr id="646" name="楕円 645">
          <a:extLst>
            <a:ext uri="{FF2B5EF4-FFF2-40B4-BE49-F238E27FC236}">
              <a16:creationId xmlns:a16="http://schemas.microsoft.com/office/drawing/2014/main" xmlns="" id="{00000000-0008-0000-0600-000086020000}"/>
            </a:ext>
          </a:extLst>
        </xdr:cNvPr>
        <xdr:cNvSpPr/>
      </xdr:nvSpPr>
      <xdr:spPr>
        <a:xfrm>
          <a:off x="15430500" y="1323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123730</xdr:rowOff>
    </xdr:from>
    <xdr:ext cx="534377"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5214111" y="1332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17554</xdr:rowOff>
    </xdr:from>
    <xdr:to>
      <xdr:col>76</xdr:col>
      <xdr:colOff>165100</xdr:colOff>
      <xdr:row>77</xdr:row>
      <xdr:rowOff>119154</xdr:rowOff>
    </xdr:to>
    <xdr:sp macro="" textlink="">
      <xdr:nvSpPr>
        <xdr:cNvPr id="648" name="楕円 647">
          <a:extLst>
            <a:ext uri="{FF2B5EF4-FFF2-40B4-BE49-F238E27FC236}">
              <a16:creationId xmlns:a16="http://schemas.microsoft.com/office/drawing/2014/main" xmlns="" id="{00000000-0008-0000-0600-000088020000}"/>
            </a:ext>
          </a:extLst>
        </xdr:cNvPr>
        <xdr:cNvSpPr/>
      </xdr:nvSpPr>
      <xdr:spPr>
        <a:xfrm>
          <a:off x="14541500" y="1321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110281</xdr:rowOff>
    </xdr:from>
    <xdr:ext cx="534377"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4325111" y="1331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3930</xdr:rowOff>
    </xdr:from>
    <xdr:to>
      <xdr:col>72</xdr:col>
      <xdr:colOff>38100</xdr:colOff>
      <xdr:row>77</xdr:row>
      <xdr:rowOff>105530</xdr:rowOff>
    </xdr:to>
    <xdr:sp macro="" textlink="">
      <xdr:nvSpPr>
        <xdr:cNvPr id="650" name="楕円 649">
          <a:extLst>
            <a:ext uri="{FF2B5EF4-FFF2-40B4-BE49-F238E27FC236}">
              <a16:creationId xmlns:a16="http://schemas.microsoft.com/office/drawing/2014/main" xmlns="" id="{00000000-0008-0000-0600-00008A020000}"/>
            </a:ext>
          </a:extLst>
        </xdr:cNvPr>
        <xdr:cNvSpPr/>
      </xdr:nvSpPr>
      <xdr:spPr>
        <a:xfrm>
          <a:off x="13652500" y="1320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96657</xdr:rowOff>
    </xdr:from>
    <xdr:ext cx="534377" cy="259045"/>
    <xdr:sp macro="" textlink="">
      <xdr:nvSpPr>
        <xdr:cNvPr id="651" name="テキスト ボックス 650">
          <a:extLst>
            <a:ext uri="{FF2B5EF4-FFF2-40B4-BE49-F238E27FC236}">
              <a16:creationId xmlns:a16="http://schemas.microsoft.com/office/drawing/2014/main" xmlns="" id="{00000000-0008-0000-0600-00008B020000}"/>
            </a:ext>
          </a:extLst>
        </xdr:cNvPr>
        <xdr:cNvSpPr txBox="1"/>
      </xdr:nvSpPr>
      <xdr:spPr>
        <a:xfrm>
          <a:off x="13436111" y="1329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36</xdr:rowOff>
    </xdr:from>
    <xdr:to>
      <xdr:col>67</xdr:col>
      <xdr:colOff>101600</xdr:colOff>
      <xdr:row>77</xdr:row>
      <xdr:rowOff>101636</xdr:rowOff>
    </xdr:to>
    <xdr:sp macro="" textlink="">
      <xdr:nvSpPr>
        <xdr:cNvPr id="652" name="楕円 651">
          <a:extLst>
            <a:ext uri="{FF2B5EF4-FFF2-40B4-BE49-F238E27FC236}">
              <a16:creationId xmlns:a16="http://schemas.microsoft.com/office/drawing/2014/main" xmlns="" id="{00000000-0008-0000-0600-00008C020000}"/>
            </a:ext>
          </a:extLst>
        </xdr:cNvPr>
        <xdr:cNvSpPr/>
      </xdr:nvSpPr>
      <xdr:spPr>
        <a:xfrm>
          <a:off x="12763500" y="1320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92763</xdr:rowOff>
    </xdr:from>
    <xdr:ext cx="534377" cy="259045"/>
    <xdr:sp macro="" textlink="">
      <xdr:nvSpPr>
        <xdr:cNvPr id="653" name="テキスト ボックス 652">
          <a:extLst>
            <a:ext uri="{FF2B5EF4-FFF2-40B4-BE49-F238E27FC236}">
              <a16:creationId xmlns:a16="http://schemas.microsoft.com/office/drawing/2014/main" xmlns="" id="{00000000-0008-0000-0600-00008D020000}"/>
            </a:ext>
          </a:extLst>
        </xdr:cNvPr>
        <xdr:cNvSpPr txBox="1"/>
      </xdr:nvSpPr>
      <xdr:spPr>
        <a:xfrm>
          <a:off x="12547111" y="1329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xmlns=""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xmlns=""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4" name="直線コネクタ 663">
          <a:extLst>
            <a:ext uri="{FF2B5EF4-FFF2-40B4-BE49-F238E27FC236}">
              <a16:creationId xmlns:a16="http://schemas.microsoft.com/office/drawing/2014/main" xmlns="" id="{00000000-0008-0000-0600-00009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5" name="テキスト ボックス 664">
          <a:extLst>
            <a:ext uri="{FF2B5EF4-FFF2-40B4-BE49-F238E27FC236}">
              <a16:creationId xmlns:a16="http://schemas.microsoft.com/office/drawing/2014/main" xmlns="" id="{00000000-0008-0000-0600-00009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3" name="テキスト ボックス 672">
          <a:extLst>
            <a:ext uri="{FF2B5EF4-FFF2-40B4-BE49-F238E27FC236}">
              <a16:creationId xmlns:a16="http://schemas.microsoft.com/office/drawing/2014/main" xmlns="" id="{00000000-0008-0000-0600-0000A1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xmlns=""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xmlns=""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98563</xdr:rowOff>
    </xdr:from>
    <xdr:to>
      <xdr:col>85</xdr:col>
      <xdr:colOff>126364</xdr:colOff>
      <xdr:row>99</xdr:row>
      <xdr:rowOff>44207</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flipV="1">
          <a:off x="16317595" y="15700513"/>
          <a:ext cx="1269" cy="131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48034</xdr:rowOff>
    </xdr:from>
    <xdr:ext cx="313932" cy="259045"/>
    <xdr:sp macro="" textlink="">
      <xdr:nvSpPr>
        <xdr:cNvPr id="678" name="積立金最小値テキスト">
          <a:extLst>
            <a:ext uri="{FF2B5EF4-FFF2-40B4-BE49-F238E27FC236}">
              <a16:creationId xmlns:a16="http://schemas.microsoft.com/office/drawing/2014/main" xmlns="" id="{00000000-0008-0000-0600-0000A6020000}"/>
            </a:ext>
          </a:extLst>
        </xdr:cNvPr>
        <xdr:cNvSpPr txBox="1"/>
      </xdr:nvSpPr>
      <xdr:spPr>
        <a:xfrm>
          <a:off x="16370300" y="17021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44207</xdr:rowOff>
    </xdr:from>
    <xdr:to>
      <xdr:col>86</xdr:col>
      <xdr:colOff>25400</xdr:colOff>
      <xdr:row>99</xdr:row>
      <xdr:rowOff>44207</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a:off x="16230600" y="17017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45240</xdr:rowOff>
    </xdr:from>
    <xdr:ext cx="599010" cy="259045"/>
    <xdr:sp macro="" textlink="">
      <xdr:nvSpPr>
        <xdr:cNvPr id="680" name="積立金最大値テキスト">
          <a:extLst>
            <a:ext uri="{FF2B5EF4-FFF2-40B4-BE49-F238E27FC236}">
              <a16:creationId xmlns:a16="http://schemas.microsoft.com/office/drawing/2014/main" xmlns="" id="{00000000-0008-0000-0600-0000A8020000}"/>
            </a:ext>
          </a:extLst>
        </xdr:cNvPr>
        <xdr:cNvSpPr txBox="1"/>
      </xdr:nvSpPr>
      <xdr:spPr>
        <a:xfrm>
          <a:off x="16370300" y="15475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98563</xdr:rowOff>
    </xdr:from>
    <xdr:to>
      <xdr:col>86</xdr:col>
      <xdr:colOff>25400</xdr:colOff>
      <xdr:row>91</xdr:row>
      <xdr:rowOff>98563</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a:off x="16230600" y="15700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168709</xdr:rowOff>
    </xdr:from>
    <xdr:to>
      <xdr:col>85</xdr:col>
      <xdr:colOff>127000</xdr:colOff>
      <xdr:row>99</xdr:row>
      <xdr:rowOff>11021</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flipV="1">
          <a:off x="15481300" y="16970809"/>
          <a:ext cx="838200" cy="1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95835</xdr:rowOff>
    </xdr:from>
    <xdr:ext cx="534377" cy="259045"/>
    <xdr:sp macro="" textlink="">
      <xdr:nvSpPr>
        <xdr:cNvPr id="683" name="積立金平均値テキスト">
          <a:extLst>
            <a:ext uri="{FF2B5EF4-FFF2-40B4-BE49-F238E27FC236}">
              <a16:creationId xmlns:a16="http://schemas.microsoft.com/office/drawing/2014/main" xmlns="" id="{00000000-0008-0000-0600-0000AB020000}"/>
            </a:ext>
          </a:extLst>
        </xdr:cNvPr>
        <xdr:cNvSpPr txBox="1"/>
      </xdr:nvSpPr>
      <xdr:spPr>
        <a:xfrm>
          <a:off x="16370300" y="16726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72958</xdr:rowOff>
    </xdr:from>
    <xdr:to>
      <xdr:col>85</xdr:col>
      <xdr:colOff>177800</xdr:colOff>
      <xdr:row>99</xdr:row>
      <xdr:rowOff>3108</xdr:rowOff>
    </xdr:to>
    <xdr:sp macro="" textlink="">
      <xdr:nvSpPr>
        <xdr:cNvPr id="684" name="フローチャート: 判断 683">
          <a:extLst>
            <a:ext uri="{FF2B5EF4-FFF2-40B4-BE49-F238E27FC236}">
              <a16:creationId xmlns:a16="http://schemas.microsoft.com/office/drawing/2014/main" xmlns="" id="{00000000-0008-0000-0600-0000AC020000}"/>
            </a:ext>
          </a:extLst>
        </xdr:cNvPr>
        <xdr:cNvSpPr/>
      </xdr:nvSpPr>
      <xdr:spPr>
        <a:xfrm>
          <a:off x="16268700" y="1687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11021</xdr:rowOff>
    </xdr:from>
    <xdr:to>
      <xdr:col>81</xdr:col>
      <xdr:colOff>50800</xdr:colOff>
      <xdr:row>99</xdr:row>
      <xdr:rowOff>14923</xdr:rowOff>
    </xdr:to>
    <xdr:cxnSp macro="">
      <xdr:nvCxnSpPr>
        <xdr:cNvPr id="685" name="直線コネクタ 684">
          <a:extLst>
            <a:ext uri="{FF2B5EF4-FFF2-40B4-BE49-F238E27FC236}">
              <a16:creationId xmlns:a16="http://schemas.microsoft.com/office/drawing/2014/main" xmlns="" id="{00000000-0008-0000-0600-0000AD020000}"/>
            </a:ext>
          </a:extLst>
        </xdr:cNvPr>
        <xdr:cNvCxnSpPr/>
      </xdr:nvCxnSpPr>
      <xdr:spPr>
        <a:xfrm flipV="1">
          <a:off x="14592300" y="16984571"/>
          <a:ext cx="889000" cy="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77062</xdr:rowOff>
    </xdr:from>
    <xdr:to>
      <xdr:col>81</xdr:col>
      <xdr:colOff>101600</xdr:colOff>
      <xdr:row>99</xdr:row>
      <xdr:rowOff>7212</xdr:rowOff>
    </xdr:to>
    <xdr:sp macro="" textlink="">
      <xdr:nvSpPr>
        <xdr:cNvPr id="686" name="フローチャート: 判断 685">
          <a:extLst>
            <a:ext uri="{FF2B5EF4-FFF2-40B4-BE49-F238E27FC236}">
              <a16:creationId xmlns:a16="http://schemas.microsoft.com/office/drawing/2014/main" xmlns="" id="{00000000-0008-0000-0600-0000AE020000}"/>
            </a:ext>
          </a:extLst>
        </xdr:cNvPr>
        <xdr:cNvSpPr/>
      </xdr:nvSpPr>
      <xdr:spPr>
        <a:xfrm>
          <a:off x="15430500" y="1687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23739</xdr:rowOff>
    </xdr:from>
    <xdr:ext cx="534377" cy="259045"/>
    <xdr:sp macro="" textlink="">
      <xdr:nvSpPr>
        <xdr:cNvPr id="687" name="テキスト ボックス 686">
          <a:extLst>
            <a:ext uri="{FF2B5EF4-FFF2-40B4-BE49-F238E27FC236}">
              <a16:creationId xmlns:a16="http://schemas.microsoft.com/office/drawing/2014/main" xmlns="" id="{00000000-0008-0000-0600-0000AF020000}"/>
            </a:ext>
          </a:extLst>
        </xdr:cNvPr>
        <xdr:cNvSpPr txBox="1"/>
      </xdr:nvSpPr>
      <xdr:spPr>
        <a:xfrm>
          <a:off x="15214111" y="1665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14923</xdr:rowOff>
    </xdr:from>
    <xdr:to>
      <xdr:col>76</xdr:col>
      <xdr:colOff>114300</xdr:colOff>
      <xdr:row>99</xdr:row>
      <xdr:rowOff>33511</xdr:rowOff>
    </xdr:to>
    <xdr:cxnSp macro="">
      <xdr:nvCxnSpPr>
        <xdr:cNvPr id="688" name="直線コネクタ 687">
          <a:extLst>
            <a:ext uri="{FF2B5EF4-FFF2-40B4-BE49-F238E27FC236}">
              <a16:creationId xmlns:a16="http://schemas.microsoft.com/office/drawing/2014/main" xmlns="" id="{00000000-0008-0000-0600-0000B0020000}"/>
            </a:ext>
          </a:extLst>
        </xdr:cNvPr>
        <xdr:cNvCxnSpPr/>
      </xdr:nvCxnSpPr>
      <xdr:spPr>
        <a:xfrm flipV="1">
          <a:off x="13703300" y="16988473"/>
          <a:ext cx="889000" cy="1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126257</xdr:rowOff>
    </xdr:from>
    <xdr:to>
      <xdr:col>76</xdr:col>
      <xdr:colOff>165100</xdr:colOff>
      <xdr:row>98</xdr:row>
      <xdr:rowOff>56407</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4541500" y="1675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72934</xdr:rowOff>
    </xdr:from>
    <xdr:ext cx="534377"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4325111" y="1653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161847</xdr:rowOff>
    </xdr:from>
    <xdr:to>
      <xdr:col>71</xdr:col>
      <xdr:colOff>177800</xdr:colOff>
      <xdr:row>99</xdr:row>
      <xdr:rowOff>33511</xdr:rowOff>
    </xdr:to>
    <xdr:cxnSp macro="">
      <xdr:nvCxnSpPr>
        <xdr:cNvPr id="691" name="直線コネクタ 690">
          <a:extLst>
            <a:ext uri="{FF2B5EF4-FFF2-40B4-BE49-F238E27FC236}">
              <a16:creationId xmlns:a16="http://schemas.microsoft.com/office/drawing/2014/main" xmlns="" id="{00000000-0008-0000-0600-0000B3020000}"/>
            </a:ext>
          </a:extLst>
        </xdr:cNvPr>
        <xdr:cNvCxnSpPr/>
      </xdr:nvCxnSpPr>
      <xdr:spPr>
        <a:xfrm>
          <a:off x="12814300" y="16963947"/>
          <a:ext cx="889000" cy="4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82038</xdr:rowOff>
    </xdr:from>
    <xdr:to>
      <xdr:col>72</xdr:col>
      <xdr:colOff>38100</xdr:colOff>
      <xdr:row>99</xdr:row>
      <xdr:rowOff>12188</xdr:rowOff>
    </xdr:to>
    <xdr:sp macro="" textlink="">
      <xdr:nvSpPr>
        <xdr:cNvPr id="692" name="フローチャート: 判断 691">
          <a:extLst>
            <a:ext uri="{FF2B5EF4-FFF2-40B4-BE49-F238E27FC236}">
              <a16:creationId xmlns:a16="http://schemas.microsoft.com/office/drawing/2014/main" xmlns="" id="{00000000-0008-0000-0600-0000B4020000}"/>
            </a:ext>
          </a:extLst>
        </xdr:cNvPr>
        <xdr:cNvSpPr/>
      </xdr:nvSpPr>
      <xdr:spPr>
        <a:xfrm>
          <a:off x="13652500" y="168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28715</xdr:rowOff>
    </xdr:from>
    <xdr:ext cx="534377"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3436111" y="1665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85406</xdr:rowOff>
    </xdr:from>
    <xdr:to>
      <xdr:col>67</xdr:col>
      <xdr:colOff>101600</xdr:colOff>
      <xdr:row>99</xdr:row>
      <xdr:rowOff>15556</xdr:rowOff>
    </xdr:to>
    <xdr:sp macro="" textlink="">
      <xdr:nvSpPr>
        <xdr:cNvPr id="694" name="フローチャート: 判断 693">
          <a:extLst>
            <a:ext uri="{FF2B5EF4-FFF2-40B4-BE49-F238E27FC236}">
              <a16:creationId xmlns:a16="http://schemas.microsoft.com/office/drawing/2014/main" xmlns="" id="{00000000-0008-0000-0600-0000B6020000}"/>
            </a:ext>
          </a:extLst>
        </xdr:cNvPr>
        <xdr:cNvSpPr/>
      </xdr:nvSpPr>
      <xdr:spPr>
        <a:xfrm>
          <a:off x="12763500" y="16887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32083</xdr:rowOff>
    </xdr:from>
    <xdr:ext cx="534377"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2547111" y="16662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117909</xdr:rowOff>
    </xdr:from>
    <xdr:to>
      <xdr:col>85</xdr:col>
      <xdr:colOff>177800</xdr:colOff>
      <xdr:row>99</xdr:row>
      <xdr:rowOff>48059</xdr:rowOff>
    </xdr:to>
    <xdr:sp macro="" textlink="">
      <xdr:nvSpPr>
        <xdr:cNvPr id="701" name="楕円 700">
          <a:extLst>
            <a:ext uri="{FF2B5EF4-FFF2-40B4-BE49-F238E27FC236}">
              <a16:creationId xmlns:a16="http://schemas.microsoft.com/office/drawing/2014/main" xmlns="" id="{00000000-0008-0000-0600-0000BD020000}"/>
            </a:ext>
          </a:extLst>
        </xdr:cNvPr>
        <xdr:cNvSpPr/>
      </xdr:nvSpPr>
      <xdr:spPr>
        <a:xfrm>
          <a:off x="16268700" y="1692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51386</xdr:rowOff>
    </xdr:from>
    <xdr:ext cx="534377" cy="259045"/>
    <xdr:sp macro="" textlink="">
      <xdr:nvSpPr>
        <xdr:cNvPr id="702" name="積立金該当値テキスト">
          <a:extLst>
            <a:ext uri="{FF2B5EF4-FFF2-40B4-BE49-F238E27FC236}">
              <a16:creationId xmlns:a16="http://schemas.microsoft.com/office/drawing/2014/main" xmlns="" id="{00000000-0008-0000-0600-0000BE020000}"/>
            </a:ext>
          </a:extLst>
        </xdr:cNvPr>
        <xdr:cNvSpPr txBox="1"/>
      </xdr:nvSpPr>
      <xdr:spPr>
        <a:xfrm>
          <a:off x="16370300" y="1685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131671</xdr:rowOff>
    </xdr:from>
    <xdr:to>
      <xdr:col>81</xdr:col>
      <xdr:colOff>101600</xdr:colOff>
      <xdr:row>99</xdr:row>
      <xdr:rowOff>61821</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5430500" y="1693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52948</xdr:rowOff>
    </xdr:from>
    <xdr:ext cx="469744"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5246428" y="1702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135573</xdr:rowOff>
    </xdr:from>
    <xdr:to>
      <xdr:col>76</xdr:col>
      <xdr:colOff>165100</xdr:colOff>
      <xdr:row>99</xdr:row>
      <xdr:rowOff>65723</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4541500" y="1693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56850</xdr:rowOff>
    </xdr:from>
    <xdr:ext cx="469744"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4357428" y="1703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154161</xdr:rowOff>
    </xdr:from>
    <xdr:to>
      <xdr:col>72</xdr:col>
      <xdr:colOff>38100</xdr:colOff>
      <xdr:row>99</xdr:row>
      <xdr:rowOff>84311</xdr:rowOff>
    </xdr:to>
    <xdr:sp macro="" textlink="">
      <xdr:nvSpPr>
        <xdr:cNvPr id="707" name="楕円 706">
          <a:extLst>
            <a:ext uri="{FF2B5EF4-FFF2-40B4-BE49-F238E27FC236}">
              <a16:creationId xmlns:a16="http://schemas.microsoft.com/office/drawing/2014/main" xmlns="" id="{00000000-0008-0000-0600-0000C3020000}"/>
            </a:ext>
          </a:extLst>
        </xdr:cNvPr>
        <xdr:cNvSpPr/>
      </xdr:nvSpPr>
      <xdr:spPr>
        <a:xfrm>
          <a:off x="13652500" y="1695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75438</xdr:rowOff>
    </xdr:from>
    <xdr:ext cx="469744" cy="259045"/>
    <xdr:sp macro="" textlink="">
      <xdr:nvSpPr>
        <xdr:cNvPr id="708" name="テキスト ボックス 707">
          <a:extLst>
            <a:ext uri="{FF2B5EF4-FFF2-40B4-BE49-F238E27FC236}">
              <a16:creationId xmlns:a16="http://schemas.microsoft.com/office/drawing/2014/main" xmlns="" id="{00000000-0008-0000-0600-0000C4020000}"/>
            </a:ext>
          </a:extLst>
        </xdr:cNvPr>
        <xdr:cNvSpPr txBox="1"/>
      </xdr:nvSpPr>
      <xdr:spPr>
        <a:xfrm>
          <a:off x="13468428" y="1704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111047</xdr:rowOff>
    </xdr:from>
    <xdr:to>
      <xdr:col>67</xdr:col>
      <xdr:colOff>101600</xdr:colOff>
      <xdr:row>99</xdr:row>
      <xdr:rowOff>41197</xdr:rowOff>
    </xdr:to>
    <xdr:sp macro="" textlink="">
      <xdr:nvSpPr>
        <xdr:cNvPr id="709" name="楕円 708">
          <a:extLst>
            <a:ext uri="{FF2B5EF4-FFF2-40B4-BE49-F238E27FC236}">
              <a16:creationId xmlns:a16="http://schemas.microsoft.com/office/drawing/2014/main" xmlns="" id="{00000000-0008-0000-0600-0000C5020000}"/>
            </a:ext>
          </a:extLst>
        </xdr:cNvPr>
        <xdr:cNvSpPr/>
      </xdr:nvSpPr>
      <xdr:spPr>
        <a:xfrm>
          <a:off x="12763500" y="1691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32324</xdr:rowOff>
    </xdr:from>
    <xdr:ext cx="534377" cy="259045"/>
    <xdr:sp macro="" textlink="">
      <xdr:nvSpPr>
        <xdr:cNvPr id="710" name="テキスト ボックス 709">
          <a:extLst>
            <a:ext uri="{FF2B5EF4-FFF2-40B4-BE49-F238E27FC236}">
              <a16:creationId xmlns:a16="http://schemas.microsoft.com/office/drawing/2014/main" xmlns="" id="{00000000-0008-0000-0600-0000C6020000}"/>
            </a:ext>
          </a:extLst>
        </xdr:cNvPr>
        <xdr:cNvSpPr txBox="1"/>
      </xdr:nvSpPr>
      <xdr:spPr>
        <a:xfrm>
          <a:off x="12547111" y="1700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xmlns=""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1" name="直線コネクタ 720">
          <a:extLst>
            <a:ext uri="{FF2B5EF4-FFF2-40B4-BE49-F238E27FC236}">
              <a16:creationId xmlns:a16="http://schemas.microsoft.com/office/drawing/2014/main" xmlns="" id="{00000000-0008-0000-0600-0000D1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2" name="テキスト ボックス 721">
          <a:extLst>
            <a:ext uri="{FF2B5EF4-FFF2-40B4-BE49-F238E27FC236}">
              <a16:creationId xmlns:a16="http://schemas.microsoft.com/office/drawing/2014/main" xmlns="" id="{00000000-0008-0000-0600-0000D2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0" name="テキスト ボックス 729">
          <a:extLst>
            <a:ext uri="{FF2B5EF4-FFF2-40B4-BE49-F238E27FC236}">
              <a16:creationId xmlns:a16="http://schemas.microsoft.com/office/drawing/2014/main" xmlns="" id="{00000000-0008-0000-0600-0000DA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2" name="テキスト ボックス 731">
          <a:extLst>
            <a:ext uri="{FF2B5EF4-FFF2-40B4-BE49-F238E27FC236}">
              <a16:creationId xmlns:a16="http://schemas.microsoft.com/office/drawing/2014/main" xmlns="" id="{00000000-0008-0000-0600-0000DC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xmlns=""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xmlns=""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76019</xdr:rowOff>
    </xdr:from>
    <xdr:to>
      <xdr:col>116</xdr:col>
      <xdr:colOff>62864</xdr:colOff>
      <xdr:row>39</xdr:row>
      <xdr:rowOff>98878</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flipV="1">
          <a:off x="22159595" y="5219519"/>
          <a:ext cx="1269"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7" name="投資及び出資金最小値テキスト">
          <a:extLst>
            <a:ext uri="{FF2B5EF4-FFF2-40B4-BE49-F238E27FC236}">
              <a16:creationId xmlns:a16="http://schemas.microsoft.com/office/drawing/2014/main" xmlns="" id="{00000000-0008-0000-0600-0000E1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8" name="直線コネクタ 737">
          <a:extLst>
            <a:ext uri="{FF2B5EF4-FFF2-40B4-BE49-F238E27FC236}">
              <a16:creationId xmlns:a16="http://schemas.microsoft.com/office/drawing/2014/main" xmlns="" id="{00000000-0008-0000-0600-0000E2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22696</xdr:rowOff>
    </xdr:from>
    <xdr:ext cx="534377" cy="259045"/>
    <xdr:sp macro="" textlink="">
      <xdr:nvSpPr>
        <xdr:cNvPr id="739" name="投資及び出資金最大値テキスト">
          <a:extLst>
            <a:ext uri="{FF2B5EF4-FFF2-40B4-BE49-F238E27FC236}">
              <a16:creationId xmlns:a16="http://schemas.microsoft.com/office/drawing/2014/main" xmlns="" id="{00000000-0008-0000-0600-0000E3020000}"/>
            </a:ext>
          </a:extLst>
        </xdr:cNvPr>
        <xdr:cNvSpPr txBox="1"/>
      </xdr:nvSpPr>
      <xdr:spPr>
        <a:xfrm>
          <a:off x="22212300" y="499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76019</xdr:rowOff>
    </xdr:from>
    <xdr:to>
      <xdr:col>116</xdr:col>
      <xdr:colOff>152400</xdr:colOff>
      <xdr:row>30</xdr:row>
      <xdr:rowOff>76019</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22072600" y="521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5206</xdr:rowOff>
    </xdr:from>
    <xdr:ext cx="469744" cy="259045"/>
    <xdr:sp macro="" textlink="">
      <xdr:nvSpPr>
        <xdr:cNvPr id="742" name="投資及び出資金平均値テキスト">
          <a:extLst>
            <a:ext uri="{FF2B5EF4-FFF2-40B4-BE49-F238E27FC236}">
              <a16:creationId xmlns:a16="http://schemas.microsoft.com/office/drawing/2014/main" xmlns="" id="{00000000-0008-0000-0600-0000E6020000}"/>
            </a:ext>
          </a:extLst>
        </xdr:cNvPr>
        <xdr:cNvSpPr txBox="1"/>
      </xdr:nvSpPr>
      <xdr:spPr>
        <a:xfrm>
          <a:off x="22212300" y="634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153779</xdr:rowOff>
    </xdr:from>
    <xdr:to>
      <xdr:col>116</xdr:col>
      <xdr:colOff>114300</xdr:colOff>
      <xdr:row>38</xdr:row>
      <xdr:rowOff>83929</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2110700" y="6497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4" name="直線コネクタ 743">
          <a:extLst>
            <a:ext uri="{FF2B5EF4-FFF2-40B4-BE49-F238E27FC236}">
              <a16:creationId xmlns:a16="http://schemas.microsoft.com/office/drawing/2014/main" xmlns="" id="{00000000-0008-0000-0600-0000E8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89227</xdr:rowOff>
    </xdr:from>
    <xdr:to>
      <xdr:col>112</xdr:col>
      <xdr:colOff>38100</xdr:colOff>
      <xdr:row>38</xdr:row>
      <xdr:rowOff>19377</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21272500" y="6432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35904</xdr:rowOff>
    </xdr:from>
    <xdr:ext cx="469744"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21088428" y="620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7" name="直線コネクタ 746">
          <a:extLst>
            <a:ext uri="{FF2B5EF4-FFF2-40B4-BE49-F238E27FC236}">
              <a16:creationId xmlns:a16="http://schemas.microsoft.com/office/drawing/2014/main" xmlns="" id="{00000000-0008-0000-0600-0000EB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162923</xdr:rowOff>
    </xdr:from>
    <xdr:to>
      <xdr:col>107</xdr:col>
      <xdr:colOff>101600</xdr:colOff>
      <xdr:row>38</xdr:row>
      <xdr:rowOff>93073</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20383500" y="650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109600</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0199428" y="628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0" name="直線コネクタ 749">
          <a:extLst>
            <a:ext uri="{FF2B5EF4-FFF2-40B4-BE49-F238E27FC236}">
              <a16:creationId xmlns:a16="http://schemas.microsoft.com/office/drawing/2014/main" xmlns="" id="{00000000-0008-0000-0600-0000EE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110889</xdr:rowOff>
    </xdr:from>
    <xdr:to>
      <xdr:col>102</xdr:col>
      <xdr:colOff>165100</xdr:colOff>
      <xdr:row>39</xdr:row>
      <xdr:rowOff>41039</xdr:rowOff>
    </xdr:to>
    <xdr:sp macro="" textlink="">
      <xdr:nvSpPr>
        <xdr:cNvPr id="751" name="フローチャート: 判断 750">
          <a:extLst>
            <a:ext uri="{FF2B5EF4-FFF2-40B4-BE49-F238E27FC236}">
              <a16:creationId xmlns:a16="http://schemas.microsoft.com/office/drawing/2014/main" xmlns="" id="{00000000-0008-0000-0600-0000EF020000}"/>
            </a:ext>
          </a:extLst>
        </xdr:cNvPr>
        <xdr:cNvSpPr/>
      </xdr:nvSpPr>
      <xdr:spPr>
        <a:xfrm>
          <a:off x="19494500" y="662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57566</xdr:rowOff>
    </xdr:from>
    <xdr:ext cx="378565"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9356017" y="64012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115788</xdr:rowOff>
    </xdr:from>
    <xdr:to>
      <xdr:col>98</xdr:col>
      <xdr:colOff>38100</xdr:colOff>
      <xdr:row>39</xdr:row>
      <xdr:rowOff>45938</xdr:rowOff>
    </xdr:to>
    <xdr:sp macro="" textlink="">
      <xdr:nvSpPr>
        <xdr:cNvPr id="753" name="フローチャート: 判断 752">
          <a:extLst>
            <a:ext uri="{FF2B5EF4-FFF2-40B4-BE49-F238E27FC236}">
              <a16:creationId xmlns:a16="http://schemas.microsoft.com/office/drawing/2014/main" xmlns="" id="{00000000-0008-0000-0600-0000F1020000}"/>
            </a:ext>
          </a:extLst>
        </xdr:cNvPr>
        <xdr:cNvSpPr/>
      </xdr:nvSpPr>
      <xdr:spPr>
        <a:xfrm>
          <a:off x="186055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62465</xdr:rowOff>
    </xdr:from>
    <xdr:ext cx="378565"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67017" y="6406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1" name="投資及び出資金該当値テキスト">
          <a:extLst>
            <a:ext uri="{FF2B5EF4-FFF2-40B4-BE49-F238E27FC236}">
              <a16:creationId xmlns:a16="http://schemas.microsoft.com/office/drawing/2014/main" xmlns="" id="{00000000-0008-0000-0600-0000F9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2" name="楕円 761">
          <a:extLst>
            <a:ext uri="{FF2B5EF4-FFF2-40B4-BE49-F238E27FC236}">
              <a16:creationId xmlns:a16="http://schemas.microsoft.com/office/drawing/2014/main" xmlns="" id="{00000000-0008-0000-0600-0000FA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3" name="テキスト ボックス 762">
          <a:extLst>
            <a:ext uri="{FF2B5EF4-FFF2-40B4-BE49-F238E27FC236}">
              <a16:creationId xmlns:a16="http://schemas.microsoft.com/office/drawing/2014/main" xmlns="" id="{00000000-0008-0000-0600-0000FB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4" name="楕円 763">
          <a:extLst>
            <a:ext uri="{FF2B5EF4-FFF2-40B4-BE49-F238E27FC236}">
              <a16:creationId xmlns:a16="http://schemas.microsoft.com/office/drawing/2014/main" xmlns="" id="{00000000-0008-0000-0600-0000FC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5" name="テキスト ボックス 764">
          <a:extLst>
            <a:ext uri="{FF2B5EF4-FFF2-40B4-BE49-F238E27FC236}">
              <a16:creationId xmlns:a16="http://schemas.microsoft.com/office/drawing/2014/main" xmlns="" id="{00000000-0008-0000-0600-0000FD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6" name="楕円 765">
          <a:extLst>
            <a:ext uri="{FF2B5EF4-FFF2-40B4-BE49-F238E27FC236}">
              <a16:creationId xmlns:a16="http://schemas.microsoft.com/office/drawing/2014/main" xmlns="" id="{00000000-0008-0000-0600-0000FE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xmlns="" id="{00000000-0008-0000-0600-0000FF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8" name="楕円 767">
          <a:extLst>
            <a:ext uri="{FF2B5EF4-FFF2-40B4-BE49-F238E27FC236}">
              <a16:creationId xmlns:a16="http://schemas.microsoft.com/office/drawing/2014/main" xmlns="" id="{00000000-0008-0000-0600-000000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xmlns="" id="{00000000-0008-0000-0600-000001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xmlns=""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xmlns=""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xmlns=""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111147</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flipV="1">
          <a:off x="22159595" y="8855097"/>
          <a:ext cx="1269" cy="1228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xmlns=""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57824</xdr:rowOff>
    </xdr:from>
    <xdr:ext cx="534377" cy="259045"/>
    <xdr:sp macro="" textlink="">
      <xdr:nvSpPr>
        <xdr:cNvPr id="794" name="貸付金最大値テキスト">
          <a:extLst>
            <a:ext uri="{FF2B5EF4-FFF2-40B4-BE49-F238E27FC236}">
              <a16:creationId xmlns:a16="http://schemas.microsoft.com/office/drawing/2014/main" xmlns="" id="{00000000-0008-0000-0600-00001A030000}"/>
            </a:ext>
          </a:extLst>
        </xdr:cNvPr>
        <xdr:cNvSpPr txBox="1"/>
      </xdr:nvSpPr>
      <xdr:spPr>
        <a:xfrm>
          <a:off x="22212300" y="863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111147</xdr:rowOff>
    </xdr:from>
    <xdr:to>
      <xdr:col>116</xdr:col>
      <xdr:colOff>152400</xdr:colOff>
      <xdr:row>51</xdr:row>
      <xdr:rowOff>111147</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a:off x="22072600" y="8855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147358</xdr:rowOff>
    </xdr:from>
    <xdr:to>
      <xdr:col>116</xdr:col>
      <xdr:colOff>63500</xdr:colOff>
      <xdr:row>58</xdr:row>
      <xdr:rowOff>37378</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a:off x="21323300" y="9920008"/>
          <a:ext cx="838200" cy="6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158983</xdr:rowOff>
    </xdr:from>
    <xdr:ext cx="469744" cy="259045"/>
    <xdr:sp macro="" textlink="">
      <xdr:nvSpPr>
        <xdr:cNvPr id="797" name="貸付金平均値テキスト">
          <a:extLst>
            <a:ext uri="{FF2B5EF4-FFF2-40B4-BE49-F238E27FC236}">
              <a16:creationId xmlns:a16="http://schemas.microsoft.com/office/drawing/2014/main" xmlns="" id="{00000000-0008-0000-0600-00001D030000}"/>
            </a:ext>
          </a:extLst>
        </xdr:cNvPr>
        <xdr:cNvSpPr txBox="1"/>
      </xdr:nvSpPr>
      <xdr:spPr>
        <a:xfrm>
          <a:off x="22212300" y="976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136106</xdr:rowOff>
    </xdr:from>
    <xdr:to>
      <xdr:col>116</xdr:col>
      <xdr:colOff>114300</xdr:colOff>
      <xdr:row>58</xdr:row>
      <xdr:rowOff>66256</xdr:rowOff>
    </xdr:to>
    <xdr:sp macro="" textlink="">
      <xdr:nvSpPr>
        <xdr:cNvPr id="798" name="フローチャート: 判断 797">
          <a:extLst>
            <a:ext uri="{FF2B5EF4-FFF2-40B4-BE49-F238E27FC236}">
              <a16:creationId xmlns:a16="http://schemas.microsoft.com/office/drawing/2014/main" xmlns="" id="{00000000-0008-0000-0600-00001E030000}"/>
            </a:ext>
          </a:extLst>
        </xdr:cNvPr>
        <xdr:cNvSpPr/>
      </xdr:nvSpPr>
      <xdr:spPr>
        <a:xfrm>
          <a:off x="221107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145163</xdr:rowOff>
    </xdr:from>
    <xdr:to>
      <xdr:col>111</xdr:col>
      <xdr:colOff>177800</xdr:colOff>
      <xdr:row>57</xdr:row>
      <xdr:rowOff>147358</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a:off x="20434300" y="9917813"/>
          <a:ext cx="8890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123853</xdr:rowOff>
    </xdr:from>
    <xdr:to>
      <xdr:col>112</xdr:col>
      <xdr:colOff>38100</xdr:colOff>
      <xdr:row>58</xdr:row>
      <xdr:rowOff>54003</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1272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45130</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1088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145163</xdr:rowOff>
    </xdr:from>
    <xdr:to>
      <xdr:col>107</xdr:col>
      <xdr:colOff>50800</xdr:colOff>
      <xdr:row>57</xdr:row>
      <xdr:rowOff>146764</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flipV="1">
          <a:off x="19545300" y="9917813"/>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152336</xdr:rowOff>
    </xdr:from>
    <xdr:to>
      <xdr:col>107</xdr:col>
      <xdr:colOff>101600</xdr:colOff>
      <xdr:row>58</xdr:row>
      <xdr:rowOff>82486</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20383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73613</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20199428" y="1001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146764</xdr:rowOff>
    </xdr:from>
    <xdr:to>
      <xdr:col>102</xdr:col>
      <xdr:colOff>114300</xdr:colOff>
      <xdr:row>57</xdr:row>
      <xdr:rowOff>148410</xdr:rowOff>
    </xdr:to>
    <xdr:cxnSp macro="">
      <xdr:nvCxnSpPr>
        <xdr:cNvPr id="805" name="直線コネクタ 804">
          <a:extLst>
            <a:ext uri="{FF2B5EF4-FFF2-40B4-BE49-F238E27FC236}">
              <a16:creationId xmlns:a16="http://schemas.microsoft.com/office/drawing/2014/main" xmlns="" id="{00000000-0008-0000-0600-000025030000}"/>
            </a:ext>
          </a:extLst>
        </xdr:cNvPr>
        <xdr:cNvCxnSpPr/>
      </xdr:nvCxnSpPr>
      <xdr:spPr>
        <a:xfrm flipV="1">
          <a:off x="18656300" y="9919414"/>
          <a:ext cx="88900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48552</xdr:rowOff>
    </xdr:from>
    <xdr:to>
      <xdr:col>102</xdr:col>
      <xdr:colOff>165100</xdr:colOff>
      <xdr:row>58</xdr:row>
      <xdr:rowOff>150152</xdr:rowOff>
    </xdr:to>
    <xdr:sp macro="" textlink="">
      <xdr:nvSpPr>
        <xdr:cNvPr id="806" name="フローチャート: 判断 805">
          <a:extLst>
            <a:ext uri="{FF2B5EF4-FFF2-40B4-BE49-F238E27FC236}">
              <a16:creationId xmlns:a16="http://schemas.microsoft.com/office/drawing/2014/main" xmlns="" id="{00000000-0008-0000-0600-000026030000}"/>
            </a:ext>
          </a:extLst>
        </xdr:cNvPr>
        <xdr:cNvSpPr/>
      </xdr:nvSpPr>
      <xdr:spPr>
        <a:xfrm>
          <a:off x="19494500" y="999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141279</xdr:rowOff>
    </xdr:from>
    <xdr:ext cx="469744"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19310428" y="100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546</xdr:rowOff>
    </xdr:from>
    <xdr:to>
      <xdr:col>98</xdr:col>
      <xdr:colOff>38100</xdr:colOff>
      <xdr:row>58</xdr:row>
      <xdr:rowOff>102146</xdr:rowOff>
    </xdr:to>
    <xdr:sp macro="" textlink="">
      <xdr:nvSpPr>
        <xdr:cNvPr id="808" name="フローチャート: 判断 807">
          <a:extLst>
            <a:ext uri="{FF2B5EF4-FFF2-40B4-BE49-F238E27FC236}">
              <a16:creationId xmlns:a16="http://schemas.microsoft.com/office/drawing/2014/main" xmlns="" id="{00000000-0008-0000-0600-000028030000}"/>
            </a:ext>
          </a:extLst>
        </xdr:cNvPr>
        <xdr:cNvSpPr/>
      </xdr:nvSpPr>
      <xdr:spPr>
        <a:xfrm>
          <a:off x="18605500" y="994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93273</xdr:rowOff>
    </xdr:from>
    <xdr:ext cx="469744"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8421428" y="1003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158028</xdr:rowOff>
    </xdr:from>
    <xdr:to>
      <xdr:col>116</xdr:col>
      <xdr:colOff>114300</xdr:colOff>
      <xdr:row>58</xdr:row>
      <xdr:rowOff>88178</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22110700" y="993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114532</xdr:rowOff>
    </xdr:from>
    <xdr:ext cx="469744" cy="259045"/>
    <xdr:sp macro="" textlink="">
      <xdr:nvSpPr>
        <xdr:cNvPr id="816" name="貸付金該当値テキスト">
          <a:extLst>
            <a:ext uri="{FF2B5EF4-FFF2-40B4-BE49-F238E27FC236}">
              <a16:creationId xmlns:a16="http://schemas.microsoft.com/office/drawing/2014/main" xmlns="" id="{00000000-0008-0000-0600-000030030000}"/>
            </a:ext>
          </a:extLst>
        </xdr:cNvPr>
        <xdr:cNvSpPr txBox="1"/>
      </xdr:nvSpPr>
      <xdr:spPr>
        <a:xfrm>
          <a:off x="22212300" y="98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96558</xdr:rowOff>
    </xdr:from>
    <xdr:to>
      <xdr:col>112</xdr:col>
      <xdr:colOff>38100</xdr:colOff>
      <xdr:row>58</xdr:row>
      <xdr:rowOff>26708</xdr:rowOff>
    </xdr:to>
    <xdr:sp macro="" textlink="">
      <xdr:nvSpPr>
        <xdr:cNvPr id="817" name="楕円 816">
          <a:extLst>
            <a:ext uri="{FF2B5EF4-FFF2-40B4-BE49-F238E27FC236}">
              <a16:creationId xmlns:a16="http://schemas.microsoft.com/office/drawing/2014/main" xmlns="" id="{00000000-0008-0000-0600-000031030000}"/>
            </a:ext>
          </a:extLst>
        </xdr:cNvPr>
        <xdr:cNvSpPr/>
      </xdr:nvSpPr>
      <xdr:spPr>
        <a:xfrm>
          <a:off x="21272500" y="986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43235</xdr:rowOff>
    </xdr:from>
    <xdr:ext cx="469744"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21088428" y="964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94363</xdr:rowOff>
    </xdr:from>
    <xdr:to>
      <xdr:col>107</xdr:col>
      <xdr:colOff>101600</xdr:colOff>
      <xdr:row>58</xdr:row>
      <xdr:rowOff>24513</xdr:rowOff>
    </xdr:to>
    <xdr:sp macro="" textlink="">
      <xdr:nvSpPr>
        <xdr:cNvPr id="819" name="楕円 818">
          <a:extLst>
            <a:ext uri="{FF2B5EF4-FFF2-40B4-BE49-F238E27FC236}">
              <a16:creationId xmlns:a16="http://schemas.microsoft.com/office/drawing/2014/main" xmlns="" id="{00000000-0008-0000-0600-000033030000}"/>
            </a:ext>
          </a:extLst>
        </xdr:cNvPr>
        <xdr:cNvSpPr/>
      </xdr:nvSpPr>
      <xdr:spPr>
        <a:xfrm>
          <a:off x="20383500" y="986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41040</xdr:rowOff>
    </xdr:from>
    <xdr:ext cx="469744"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20199428" y="964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95964</xdr:rowOff>
    </xdr:from>
    <xdr:to>
      <xdr:col>102</xdr:col>
      <xdr:colOff>165100</xdr:colOff>
      <xdr:row>58</xdr:row>
      <xdr:rowOff>26114</xdr:rowOff>
    </xdr:to>
    <xdr:sp macro="" textlink="">
      <xdr:nvSpPr>
        <xdr:cNvPr id="821" name="楕円 820">
          <a:extLst>
            <a:ext uri="{FF2B5EF4-FFF2-40B4-BE49-F238E27FC236}">
              <a16:creationId xmlns:a16="http://schemas.microsoft.com/office/drawing/2014/main" xmlns="" id="{00000000-0008-0000-0600-000035030000}"/>
            </a:ext>
          </a:extLst>
        </xdr:cNvPr>
        <xdr:cNvSpPr/>
      </xdr:nvSpPr>
      <xdr:spPr>
        <a:xfrm>
          <a:off x="19494500" y="986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42641</xdr:rowOff>
    </xdr:from>
    <xdr:ext cx="469744" cy="259045"/>
    <xdr:sp macro="" textlink="">
      <xdr:nvSpPr>
        <xdr:cNvPr id="822" name="テキスト ボックス 821">
          <a:extLst>
            <a:ext uri="{FF2B5EF4-FFF2-40B4-BE49-F238E27FC236}">
              <a16:creationId xmlns:a16="http://schemas.microsoft.com/office/drawing/2014/main" xmlns="" id="{00000000-0008-0000-0600-000036030000}"/>
            </a:ext>
          </a:extLst>
        </xdr:cNvPr>
        <xdr:cNvSpPr txBox="1"/>
      </xdr:nvSpPr>
      <xdr:spPr>
        <a:xfrm>
          <a:off x="19310428" y="964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97610</xdr:rowOff>
    </xdr:from>
    <xdr:to>
      <xdr:col>98</xdr:col>
      <xdr:colOff>38100</xdr:colOff>
      <xdr:row>58</xdr:row>
      <xdr:rowOff>27760</xdr:rowOff>
    </xdr:to>
    <xdr:sp macro="" textlink="">
      <xdr:nvSpPr>
        <xdr:cNvPr id="823" name="楕円 822">
          <a:extLst>
            <a:ext uri="{FF2B5EF4-FFF2-40B4-BE49-F238E27FC236}">
              <a16:creationId xmlns:a16="http://schemas.microsoft.com/office/drawing/2014/main" xmlns="" id="{00000000-0008-0000-0600-000037030000}"/>
            </a:ext>
          </a:extLst>
        </xdr:cNvPr>
        <xdr:cNvSpPr/>
      </xdr:nvSpPr>
      <xdr:spPr>
        <a:xfrm>
          <a:off x="18605500" y="987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44287</xdr:rowOff>
    </xdr:from>
    <xdr:ext cx="469744" cy="259045"/>
    <xdr:sp macro="" textlink="">
      <xdr:nvSpPr>
        <xdr:cNvPr id="824" name="テキスト ボックス 823">
          <a:extLst>
            <a:ext uri="{FF2B5EF4-FFF2-40B4-BE49-F238E27FC236}">
              <a16:creationId xmlns:a16="http://schemas.microsoft.com/office/drawing/2014/main" xmlns="" id="{00000000-0008-0000-0600-000038030000}"/>
            </a:ext>
          </a:extLst>
        </xdr:cNvPr>
        <xdr:cNvSpPr txBox="1"/>
      </xdr:nvSpPr>
      <xdr:spPr>
        <a:xfrm>
          <a:off x="18421428" y="964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xmlns=""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xmlns=""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xmlns=""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10211</xdr:rowOff>
    </xdr:from>
    <xdr:to>
      <xdr:col>116</xdr:col>
      <xdr:colOff>62864</xdr:colOff>
      <xdr:row>79</xdr:row>
      <xdr:rowOff>30404</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flipV="1">
          <a:off x="22159595" y="12011711"/>
          <a:ext cx="1269" cy="156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34231</xdr:rowOff>
    </xdr:from>
    <xdr:ext cx="534377" cy="259045"/>
    <xdr:sp macro="" textlink="">
      <xdr:nvSpPr>
        <xdr:cNvPr id="850" name="繰出金最小値テキスト">
          <a:extLst>
            <a:ext uri="{FF2B5EF4-FFF2-40B4-BE49-F238E27FC236}">
              <a16:creationId xmlns:a16="http://schemas.microsoft.com/office/drawing/2014/main" xmlns="" id="{00000000-0008-0000-0600-000052030000}"/>
            </a:ext>
          </a:extLst>
        </xdr:cNvPr>
        <xdr:cNvSpPr txBox="1"/>
      </xdr:nvSpPr>
      <xdr:spPr>
        <a:xfrm>
          <a:off x="22212300" y="1357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30404</xdr:rowOff>
    </xdr:from>
    <xdr:to>
      <xdr:col>116</xdr:col>
      <xdr:colOff>152400</xdr:colOff>
      <xdr:row>79</xdr:row>
      <xdr:rowOff>30404</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22072600" y="1357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128338</xdr:rowOff>
    </xdr:from>
    <xdr:ext cx="599010" cy="259045"/>
    <xdr:sp macro="" textlink="">
      <xdr:nvSpPr>
        <xdr:cNvPr id="852" name="繰出金最大値テキスト">
          <a:extLst>
            <a:ext uri="{FF2B5EF4-FFF2-40B4-BE49-F238E27FC236}">
              <a16:creationId xmlns:a16="http://schemas.microsoft.com/office/drawing/2014/main" xmlns="" id="{00000000-0008-0000-0600-000054030000}"/>
            </a:ext>
          </a:extLst>
        </xdr:cNvPr>
        <xdr:cNvSpPr txBox="1"/>
      </xdr:nvSpPr>
      <xdr:spPr>
        <a:xfrm>
          <a:off x="22212300" y="1178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10211</xdr:rowOff>
    </xdr:from>
    <xdr:to>
      <xdr:col>116</xdr:col>
      <xdr:colOff>152400</xdr:colOff>
      <xdr:row>70</xdr:row>
      <xdr:rowOff>10211</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a:off x="22072600" y="12011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136767</xdr:rowOff>
    </xdr:from>
    <xdr:to>
      <xdr:col>116</xdr:col>
      <xdr:colOff>63500</xdr:colOff>
      <xdr:row>77</xdr:row>
      <xdr:rowOff>153073</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flipV="1">
          <a:off x="21323300" y="13338417"/>
          <a:ext cx="838200" cy="1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132415</xdr:rowOff>
    </xdr:from>
    <xdr:ext cx="534377" cy="259045"/>
    <xdr:sp macro="" textlink="">
      <xdr:nvSpPr>
        <xdr:cNvPr id="855" name="繰出金平均値テキスト">
          <a:extLst>
            <a:ext uri="{FF2B5EF4-FFF2-40B4-BE49-F238E27FC236}">
              <a16:creationId xmlns:a16="http://schemas.microsoft.com/office/drawing/2014/main" xmlns="" id="{00000000-0008-0000-0600-000057030000}"/>
            </a:ext>
          </a:extLst>
        </xdr:cNvPr>
        <xdr:cNvSpPr txBox="1"/>
      </xdr:nvSpPr>
      <xdr:spPr>
        <a:xfrm>
          <a:off x="22212300" y="12991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109538</xdr:rowOff>
    </xdr:from>
    <xdr:to>
      <xdr:col>116</xdr:col>
      <xdr:colOff>114300</xdr:colOff>
      <xdr:row>77</xdr:row>
      <xdr:rowOff>39688</xdr:rowOff>
    </xdr:to>
    <xdr:sp macro="" textlink="">
      <xdr:nvSpPr>
        <xdr:cNvPr id="856" name="フローチャート: 判断 855">
          <a:extLst>
            <a:ext uri="{FF2B5EF4-FFF2-40B4-BE49-F238E27FC236}">
              <a16:creationId xmlns:a16="http://schemas.microsoft.com/office/drawing/2014/main" xmlns="" id="{00000000-0008-0000-0600-000058030000}"/>
            </a:ext>
          </a:extLst>
        </xdr:cNvPr>
        <xdr:cNvSpPr/>
      </xdr:nvSpPr>
      <xdr:spPr>
        <a:xfrm>
          <a:off x="22110700" y="131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153073</xdr:rowOff>
    </xdr:from>
    <xdr:to>
      <xdr:col>111</xdr:col>
      <xdr:colOff>177800</xdr:colOff>
      <xdr:row>77</xdr:row>
      <xdr:rowOff>164745</xdr:rowOff>
    </xdr:to>
    <xdr:cxnSp macro="">
      <xdr:nvCxnSpPr>
        <xdr:cNvPr id="857" name="直線コネクタ 856">
          <a:extLst>
            <a:ext uri="{FF2B5EF4-FFF2-40B4-BE49-F238E27FC236}">
              <a16:creationId xmlns:a16="http://schemas.microsoft.com/office/drawing/2014/main" xmlns="" id="{00000000-0008-0000-0600-000059030000}"/>
            </a:ext>
          </a:extLst>
        </xdr:cNvPr>
        <xdr:cNvCxnSpPr/>
      </xdr:nvCxnSpPr>
      <xdr:spPr>
        <a:xfrm flipV="1">
          <a:off x="20434300" y="13354723"/>
          <a:ext cx="889000" cy="1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96825</xdr:rowOff>
    </xdr:from>
    <xdr:to>
      <xdr:col>112</xdr:col>
      <xdr:colOff>38100</xdr:colOff>
      <xdr:row>77</xdr:row>
      <xdr:rowOff>26975</xdr:rowOff>
    </xdr:to>
    <xdr:sp macro="" textlink="">
      <xdr:nvSpPr>
        <xdr:cNvPr id="858" name="フローチャート: 判断 857">
          <a:extLst>
            <a:ext uri="{FF2B5EF4-FFF2-40B4-BE49-F238E27FC236}">
              <a16:creationId xmlns:a16="http://schemas.microsoft.com/office/drawing/2014/main" xmlns="" id="{00000000-0008-0000-0600-00005A030000}"/>
            </a:ext>
          </a:extLst>
        </xdr:cNvPr>
        <xdr:cNvSpPr/>
      </xdr:nvSpPr>
      <xdr:spPr>
        <a:xfrm>
          <a:off x="212725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43502</xdr:rowOff>
    </xdr:from>
    <xdr:ext cx="534377" cy="259045"/>
    <xdr:sp macro="" textlink="">
      <xdr:nvSpPr>
        <xdr:cNvPr id="859" name="テキスト ボックス 858">
          <a:extLst>
            <a:ext uri="{FF2B5EF4-FFF2-40B4-BE49-F238E27FC236}">
              <a16:creationId xmlns:a16="http://schemas.microsoft.com/office/drawing/2014/main" xmlns="" id="{00000000-0008-0000-0600-00005B030000}"/>
            </a:ext>
          </a:extLst>
        </xdr:cNvPr>
        <xdr:cNvSpPr txBox="1"/>
      </xdr:nvSpPr>
      <xdr:spPr>
        <a:xfrm>
          <a:off x="21056111" y="12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164745</xdr:rowOff>
    </xdr:from>
    <xdr:to>
      <xdr:col>107</xdr:col>
      <xdr:colOff>50800</xdr:colOff>
      <xdr:row>78</xdr:row>
      <xdr:rowOff>37909</xdr:rowOff>
    </xdr:to>
    <xdr:cxnSp macro="">
      <xdr:nvCxnSpPr>
        <xdr:cNvPr id="860" name="直線コネクタ 859">
          <a:extLst>
            <a:ext uri="{FF2B5EF4-FFF2-40B4-BE49-F238E27FC236}">
              <a16:creationId xmlns:a16="http://schemas.microsoft.com/office/drawing/2014/main" xmlns="" id="{00000000-0008-0000-0600-00005C030000}"/>
            </a:ext>
          </a:extLst>
        </xdr:cNvPr>
        <xdr:cNvCxnSpPr/>
      </xdr:nvCxnSpPr>
      <xdr:spPr>
        <a:xfrm flipV="1">
          <a:off x="19545300" y="13366395"/>
          <a:ext cx="889000" cy="4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50355</xdr:rowOff>
    </xdr:from>
    <xdr:to>
      <xdr:col>107</xdr:col>
      <xdr:colOff>101600</xdr:colOff>
      <xdr:row>76</xdr:row>
      <xdr:rowOff>151955</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20383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168483</xdr:rowOff>
    </xdr:from>
    <xdr:ext cx="534377"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20167111" y="128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37909</xdr:rowOff>
    </xdr:from>
    <xdr:to>
      <xdr:col>102</xdr:col>
      <xdr:colOff>114300</xdr:colOff>
      <xdr:row>78</xdr:row>
      <xdr:rowOff>43892</xdr:rowOff>
    </xdr:to>
    <xdr:cxnSp macro="">
      <xdr:nvCxnSpPr>
        <xdr:cNvPr id="863" name="直線コネクタ 862">
          <a:extLst>
            <a:ext uri="{FF2B5EF4-FFF2-40B4-BE49-F238E27FC236}">
              <a16:creationId xmlns:a16="http://schemas.microsoft.com/office/drawing/2014/main" xmlns="" id="{00000000-0008-0000-0600-00005F030000}"/>
            </a:ext>
          </a:extLst>
        </xdr:cNvPr>
        <xdr:cNvCxnSpPr/>
      </xdr:nvCxnSpPr>
      <xdr:spPr>
        <a:xfrm flipV="1">
          <a:off x="18656300" y="13411009"/>
          <a:ext cx="889000" cy="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164960</xdr:rowOff>
    </xdr:from>
    <xdr:to>
      <xdr:col>102</xdr:col>
      <xdr:colOff>165100</xdr:colOff>
      <xdr:row>77</xdr:row>
      <xdr:rowOff>95110</xdr:rowOff>
    </xdr:to>
    <xdr:sp macro="" textlink="">
      <xdr:nvSpPr>
        <xdr:cNvPr id="864" name="フローチャート: 判断 863">
          <a:extLst>
            <a:ext uri="{FF2B5EF4-FFF2-40B4-BE49-F238E27FC236}">
              <a16:creationId xmlns:a16="http://schemas.microsoft.com/office/drawing/2014/main" xmlns="" id="{00000000-0008-0000-0600-000060030000}"/>
            </a:ext>
          </a:extLst>
        </xdr:cNvPr>
        <xdr:cNvSpPr/>
      </xdr:nvSpPr>
      <xdr:spPr>
        <a:xfrm>
          <a:off x="19494500" y="1319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111637</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9278111" y="1297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28563</xdr:rowOff>
    </xdr:from>
    <xdr:to>
      <xdr:col>98</xdr:col>
      <xdr:colOff>38100</xdr:colOff>
      <xdr:row>77</xdr:row>
      <xdr:rowOff>130163</xdr:rowOff>
    </xdr:to>
    <xdr:sp macro="" textlink="">
      <xdr:nvSpPr>
        <xdr:cNvPr id="866" name="フローチャート: 判断 865">
          <a:extLst>
            <a:ext uri="{FF2B5EF4-FFF2-40B4-BE49-F238E27FC236}">
              <a16:creationId xmlns:a16="http://schemas.microsoft.com/office/drawing/2014/main" xmlns="" id="{00000000-0008-0000-0600-000062030000}"/>
            </a:ext>
          </a:extLst>
        </xdr:cNvPr>
        <xdr:cNvSpPr/>
      </xdr:nvSpPr>
      <xdr:spPr>
        <a:xfrm>
          <a:off x="18605500" y="132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146690</xdr:rowOff>
    </xdr:from>
    <xdr:ext cx="534377"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18389111" y="1300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85967</xdr:rowOff>
    </xdr:from>
    <xdr:to>
      <xdr:col>116</xdr:col>
      <xdr:colOff>114300</xdr:colOff>
      <xdr:row>78</xdr:row>
      <xdr:rowOff>16117</xdr:rowOff>
    </xdr:to>
    <xdr:sp macro="" textlink="">
      <xdr:nvSpPr>
        <xdr:cNvPr id="873" name="楕円 872">
          <a:extLst>
            <a:ext uri="{FF2B5EF4-FFF2-40B4-BE49-F238E27FC236}">
              <a16:creationId xmlns:a16="http://schemas.microsoft.com/office/drawing/2014/main" xmlns="" id="{00000000-0008-0000-0600-000069030000}"/>
            </a:ext>
          </a:extLst>
        </xdr:cNvPr>
        <xdr:cNvSpPr/>
      </xdr:nvSpPr>
      <xdr:spPr>
        <a:xfrm>
          <a:off x="22110700" y="1328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64394</xdr:rowOff>
    </xdr:from>
    <xdr:ext cx="534377" cy="259045"/>
    <xdr:sp macro="" textlink="">
      <xdr:nvSpPr>
        <xdr:cNvPr id="874" name="繰出金該当値テキスト">
          <a:extLst>
            <a:ext uri="{FF2B5EF4-FFF2-40B4-BE49-F238E27FC236}">
              <a16:creationId xmlns:a16="http://schemas.microsoft.com/office/drawing/2014/main" xmlns="" id="{00000000-0008-0000-0600-00006A030000}"/>
            </a:ext>
          </a:extLst>
        </xdr:cNvPr>
        <xdr:cNvSpPr txBox="1"/>
      </xdr:nvSpPr>
      <xdr:spPr>
        <a:xfrm>
          <a:off x="22212300" y="1326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102273</xdr:rowOff>
    </xdr:from>
    <xdr:to>
      <xdr:col>112</xdr:col>
      <xdr:colOff>38100</xdr:colOff>
      <xdr:row>78</xdr:row>
      <xdr:rowOff>32423</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21272500" y="1330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23550</xdr:rowOff>
    </xdr:from>
    <xdr:ext cx="534377"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21056111" y="1339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113945</xdr:rowOff>
    </xdr:from>
    <xdr:to>
      <xdr:col>107</xdr:col>
      <xdr:colOff>101600</xdr:colOff>
      <xdr:row>78</xdr:row>
      <xdr:rowOff>44095</xdr:rowOff>
    </xdr:to>
    <xdr:sp macro="" textlink="">
      <xdr:nvSpPr>
        <xdr:cNvPr id="877" name="楕円 876">
          <a:extLst>
            <a:ext uri="{FF2B5EF4-FFF2-40B4-BE49-F238E27FC236}">
              <a16:creationId xmlns:a16="http://schemas.microsoft.com/office/drawing/2014/main" xmlns="" id="{00000000-0008-0000-0600-00006D030000}"/>
            </a:ext>
          </a:extLst>
        </xdr:cNvPr>
        <xdr:cNvSpPr/>
      </xdr:nvSpPr>
      <xdr:spPr>
        <a:xfrm>
          <a:off x="20383500" y="1331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35222</xdr:rowOff>
    </xdr:from>
    <xdr:ext cx="534377"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20167111" y="1340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158559</xdr:rowOff>
    </xdr:from>
    <xdr:to>
      <xdr:col>102</xdr:col>
      <xdr:colOff>165100</xdr:colOff>
      <xdr:row>78</xdr:row>
      <xdr:rowOff>88709</xdr:rowOff>
    </xdr:to>
    <xdr:sp macro="" textlink="">
      <xdr:nvSpPr>
        <xdr:cNvPr id="879" name="楕円 878">
          <a:extLst>
            <a:ext uri="{FF2B5EF4-FFF2-40B4-BE49-F238E27FC236}">
              <a16:creationId xmlns:a16="http://schemas.microsoft.com/office/drawing/2014/main" xmlns="" id="{00000000-0008-0000-0600-00006F030000}"/>
            </a:ext>
          </a:extLst>
        </xdr:cNvPr>
        <xdr:cNvSpPr/>
      </xdr:nvSpPr>
      <xdr:spPr>
        <a:xfrm>
          <a:off x="19494500" y="1336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79836</xdr:rowOff>
    </xdr:from>
    <xdr:ext cx="534377" cy="259045"/>
    <xdr:sp macro="" textlink="">
      <xdr:nvSpPr>
        <xdr:cNvPr id="880" name="テキスト ボックス 879">
          <a:extLst>
            <a:ext uri="{FF2B5EF4-FFF2-40B4-BE49-F238E27FC236}">
              <a16:creationId xmlns:a16="http://schemas.microsoft.com/office/drawing/2014/main" xmlns="" id="{00000000-0008-0000-0600-000070030000}"/>
            </a:ext>
          </a:extLst>
        </xdr:cNvPr>
        <xdr:cNvSpPr txBox="1"/>
      </xdr:nvSpPr>
      <xdr:spPr>
        <a:xfrm>
          <a:off x="19278111" y="1345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164542</xdr:rowOff>
    </xdr:from>
    <xdr:to>
      <xdr:col>98</xdr:col>
      <xdr:colOff>38100</xdr:colOff>
      <xdr:row>78</xdr:row>
      <xdr:rowOff>94692</xdr:rowOff>
    </xdr:to>
    <xdr:sp macro="" textlink="">
      <xdr:nvSpPr>
        <xdr:cNvPr id="881" name="楕円 880">
          <a:extLst>
            <a:ext uri="{FF2B5EF4-FFF2-40B4-BE49-F238E27FC236}">
              <a16:creationId xmlns:a16="http://schemas.microsoft.com/office/drawing/2014/main" xmlns="" id="{00000000-0008-0000-0600-000071030000}"/>
            </a:ext>
          </a:extLst>
        </xdr:cNvPr>
        <xdr:cNvSpPr/>
      </xdr:nvSpPr>
      <xdr:spPr>
        <a:xfrm>
          <a:off x="18605500" y="1336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85819</xdr:rowOff>
    </xdr:from>
    <xdr:ext cx="534377" cy="259045"/>
    <xdr:sp macro="" textlink="">
      <xdr:nvSpPr>
        <xdr:cNvPr id="882" name="テキスト ボックス 881">
          <a:extLst>
            <a:ext uri="{FF2B5EF4-FFF2-40B4-BE49-F238E27FC236}">
              <a16:creationId xmlns:a16="http://schemas.microsoft.com/office/drawing/2014/main" xmlns="" id="{00000000-0008-0000-0600-000072030000}"/>
            </a:ext>
          </a:extLst>
        </xdr:cNvPr>
        <xdr:cNvSpPr txBox="1"/>
      </xdr:nvSpPr>
      <xdr:spPr>
        <a:xfrm>
          <a:off x="18389111" y="1345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xmlns=""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xmlns=""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xmlns=""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xmlns=""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xmlns=""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xmlns=""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xmlns=""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xmlns=""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xmlns=""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xmlns=""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xmlns=""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xmlns=""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xmlns=""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xmlns=""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xmlns=""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xmlns=""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xmlns=""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xmlns=""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xmlns=""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xmlns=""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xmlns=""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歳出決算総額は、住民一人当たり３７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千円と前年度と比較し、１．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微減</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している。人件費は、住民一人当たり６８．</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千円となっており、類似団体内平均値と比較し１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千円下回っている。全国</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及び県内平均も下回り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、常に類似団体内平均値を下回る状態で推移している。これは、平成１８年度からの行財政改革の取組みにより、職員数の削減（新規採用の抑制）が主な要因である。扶助費は、住民一人当たり４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千円となっており、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平成２８年度に減少したものの、再び</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増加傾向に</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転じている。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全国及び山形県の平均を大幅に下回っており、これは町直営施設がないことなどが大きな要因と考える。公債費は、住民一人当たり４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千円となっており、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平成２８年度までは、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後年度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大規模事業に備え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起債発行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抑制効果によるものであるが、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山辺中学校改築事業による多額の起債発行などに伴う元金償還等により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いる。普通建設事業費は住民一人当たり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投資的経費の抑制により、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類似団体と比較して一人当たりコストが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大幅に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低い状況となっている。平成２５年度及び２６年度は主に山辺中学校の改築事業により、著しく高い数値となっている。物件費及び繰出金は、類似団体平均値を大きく下回るものの増加傾向にあるため、注視していく必要がある。積立金が類似団体、全国及び山形県平均と比較し、常時低い水準で推移している。平成２５年度までは、山辺中学校改築に</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伴う</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ものであり、常時、基金が低水準であることが問題視される。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人口減少や財政の硬直化が進むなか、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少子高齢化</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対策を始め、</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山積する施設の更新を踏まえた喫緊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対策が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必要とされ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、後年度に向け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た持続可能な自治体構築に向け、継続的な財政</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運営可能な自治体の確立が急務とされる。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14,521
14,477
61.45
5,683,727
5,492,877
163,200
3,600,778
6,574,037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xmlns=""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42545</xdr:rowOff>
    </xdr:from>
    <xdr:to>
      <xdr:col>24</xdr:col>
      <xdr:colOff>62865</xdr:colOff>
      <xdr:row>39</xdr:row>
      <xdr:rowOff>40096</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flipV="1">
          <a:off x="4633595" y="5357495"/>
          <a:ext cx="1270" cy="1369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43923</xdr:rowOff>
    </xdr:from>
    <xdr:ext cx="469744" cy="259045"/>
    <xdr:sp macro="" textlink="">
      <xdr:nvSpPr>
        <xdr:cNvPr id="59" name="議会費最小値テキスト">
          <a:extLst>
            <a:ext uri="{FF2B5EF4-FFF2-40B4-BE49-F238E27FC236}">
              <a16:creationId xmlns:a16="http://schemas.microsoft.com/office/drawing/2014/main" xmlns="" id="{00000000-0008-0000-0700-00003B000000}"/>
            </a:ext>
          </a:extLst>
        </xdr:cNvPr>
        <xdr:cNvSpPr txBox="1"/>
      </xdr:nvSpPr>
      <xdr:spPr>
        <a:xfrm>
          <a:off x="4686300" y="673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40096</xdr:rowOff>
    </xdr:from>
    <xdr:to>
      <xdr:col>24</xdr:col>
      <xdr:colOff>152400</xdr:colOff>
      <xdr:row>39</xdr:row>
      <xdr:rowOff>40096</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6726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160672</xdr:rowOff>
    </xdr:from>
    <xdr:ext cx="534377" cy="259045"/>
    <xdr:sp macro="" textlink="">
      <xdr:nvSpPr>
        <xdr:cNvPr id="61" name="議会費最大値テキスト">
          <a:extLst>
            <a:ext uri="{FF2B5EF4-FFF2-40B4-BE49-F238E27FC236}">
              <a16:creationId xmlns:a16="http://schemas.microsoft.com/office/drawing/2014/main" xmlns="" id="{00000000-0008-0000-0700-00003D000000}"/>
            </a:ext>
          </a:extLst>
        </xdr:cNvPr>
        <xdr:cNvSpPr txBox="1"/>
      </xdr:nvSpPr>
      <xdr:spPr>
        <a:xfrm>
          <a:off x="4686300" y="513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42545</xdr:rowOff>
    </xdr:from>
    <xdr:to>
      <xdr:col>24</xdr:col>
      <xdr:colOff>152400</xdr:colOff>
      <xdr:row>31</xdr:row>
      <xdr:rowOff>42545</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a:off x="4546600" y="5357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126964</xdr:rowOff>
    </xdr:from>
    <xdr:to>
      <xdr:col>24</xdr:col>
      <xdr:colOff>63500</xdr:colOff>
      <xdr:row>37</xdr:row>
      <xdr:rowOff>167622</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a:off x="3797300" y="6470614"/>
          <a:ext cx="838200" cy="4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160110</xdr:rowOff>
    </xdr:from>
    <xdr:ext cx="469744" cy="259045"/>
    <xdr:sp macro="" textlink="">
      <xdr:nvSpPr>
        <xdr:cNvPr id="64" name="議会費平均値テキスト">
          <a:extLst>
            <a:ext uri="{FF2B5EF4-FFF2-40B4-BE49-F238E27FC236}">
              <a16:creationId xmlns:a16="http://schemas.microsoft.com/office/drawing/2014/main" xmlns="" id="{00000000-0008-0000-0700-000040000000}"/>
            </a:ext>
          </a:extLst>
        </xdr:cNvPr>
        <xdr:cNvSpPr txBox="1"/>
      </xdr:nvSpPr>
      <xdr:spPr>
        <a:xfrm>
          <a:off x="4686300" y="61608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137233</xdr:rowOff>
    </xdr:from>
    <xdr:to>
      <xdr:col>24</xdr:col>
      <xdr:colOff>114300</xdr:colOff>
      <xdr:row>37</xdr:row>
      <xdr:rowOff>67383</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45847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79284</xdr:rowOff>
    </xdr:from>
    <xdr:to>
      <xdr:col>19</xdr:col>
      <xdr:colOff>177800</xdr:colOff>
      <xdr:row>37</xdr:row>
      <xdr:rowOff>126964</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a:off x="2908300" y="6422934"/>
          <a:ext cx="889000" cy="4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133967</xdr:rowOff>
    </xdr:from>
    <xdr:to>
      <xdr:col>20</xdr:col>
      <xdr:colOff>38100</xdr:colOff>
      <xdr:row>37</xdr:row>
      <xdr:rowOff>64117</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37465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80644</xdr:rowOff>
    </xdr:from>
    <xdr:ext cx="469744"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3562428" y="608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79284</xdr:rowOff>
    </xdr:from>
    <xdr:to>
      <xdr:col>15</xdr:col>
      <xdr:colOff>50800</xdr:colOff>
      <xdr:row>37</xdr:row>
      <xdr:rowOff>103287</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flipV="1">
          <a:off x="2019300" y="6422934"/>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58529</xdr:rowOff>
    </xdr:from>
    <xdr:to>
      <xdr:col>15</xdr:col>
      <xdr:colOff>101600</xdr:colOff>
      <xdr:row>36</xdr:row>
      <xdr:rowOff>160129</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2857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5206</xdr:rowOff>
    </xdr:from>
    <xdr:ext cx="469744"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2673428"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98552</xdr:rowOff>
    </xdr:from>
    <xdr:to>
      <xdr:col>10</xdr:col>
      <xdr:colOff>114300</xdr:colOff>
      <xdr:row>37</xdr:row>
      <xdr:rowOff>103287</xdr:rowOff>
    </xdr:to>
    <xdr:cxnSp macro="">
      <xdr:nvCxnSpPr>
        <xdr:cNvPr id="72" name="直線コネクタ 71">
          <a:extLst>
            <a:ext uri="{FF2B5EF4-FFF2-40B4-BE49-F238E27FC236}">
              <a16:creationId xmlns:a16="http://schemas.microsoft.com/office/drawing/2014/main" xmlns="" id="{00000000-0008-0000-0700-000048000000}"/>
            </a:ext>
          </a:extLst>
        </xdr:cNvPr>
        <xdr:cNvCxnSpPr/>
      </xdr:nvCxnSpPr>
      <xdr:spPr>
        <a:xfrm>
          <a:off x="1130300" y="6442202"/>
          <a:ext cx="889000" cy="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69306</xdr:rowOff>
    </xdr:from>
    <xdr:to>
      <xdr:col>10</xdr:col>
      <xdr:colOff>165100</xdr:colOff>
      <xdr:row>37</xdr:row>
      <xdr:rowOff>170906</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968500" y="6412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162033</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1784428" y="650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77796</xdr:rowOff>
    </xdr:from>
    <xdr:to>
      <xdr:col>6</xdr:col>
      <xdr:colOff>38100</xdr:colOff>
      <xdr:row>38</xdr:row>
      <xdr:rowOff>7947</xdr:rowOff>
    </xdr:to>
    <xdr:sp macro="" textlink="">
      <xdr:nvSpPr>
        <xdr:cNvPr id="75" name="フローチャート: 判断 74">
          <a:extLst>
            <a:ext uri="{FF2B5EF4-FFF2-40B4-BE49-F238E27FC236}">
              <a16:creationId xmlns:a16="http://schemas.microsoft.com/office/drawing/2014/main" xmlns="" id="{00000000-0008-0000-0700-00004B000000}"/>
            </a:ext>
          </a:extLst>
        </xdr:cNvPr>
        <xdr:cNvSpPr/>
      </xdr:nvSpPr>
      <xdr:spPr>
        <a:xfrm>
          <a:off x="1079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170524</xdr:rowOff>
    </xdr:from>
    <xdr:ext cx="469744"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895428" y="651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116822</xdr:rowOff>
    </xdr:from>
    <xdr:to>
      <xdr:col>24</xdr:col>
      <xdr:colOff>114300</xdr:colOff>
      <xdr:row>38</xdr:row>
      <xdr:rowOff>46972</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4584700" y="646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95249</xdr:rowOff>
    </xdr:from>
    <xdr:ext cx="469744" cy="259045"/>
    <xdr:sp macro="" textlink="">
      <xdr:nvSpPr>
        <xdr:cNvPr id="83" name="議会費該当値テキスト">
          <a:extLst>
            <a:ext uri="{FF2B5EF4-FFF2-40B4-BE49-F238E27FC236}">
              <a16:creationId xmlns:a16="http://schemas.microsoft.com/office/drawing/2014/main" xmlns="" id="{00000000-0008-0000-0700-000053000000}"/>
            </a:ext>
          </a:extLst>
        </xdr:cNvPr>
        <xdr:cNvSpPr txBox="1"/>
      </xdr:nvSpPr>
      <xdr:spPr>
        <a:xfrm>
          <a:off x="4686300" y="643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76164</xdr:rowOff>
    </xdr:from>
    <xdr:to>
      <xdr:col>20</xdr:col>
      <xdr:colOff>38100</xdr:colOff>
      <xdr:row>38</xdr:row>
      <xdr:rowOff>6314</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3746500" y="641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168891</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3562428" y="651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28484</xdr:rowOff>
    </xdr:from>
    <xdr:to>
      <xdr:col>15</xdr:col>
      <xdr:colOff>101600</xdr:colOff>
      <xdr:row>37</xdr:row>
      <xdr:rowOff>130084</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2857500" y="637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121211</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2673428" y="646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52487</xdr:rowOff>
    </xdr:from>
    <xdr:to>
      <xdr:col>10</xdr:col>
      <xdr:colOff>165100</xdr:colOff>
      <xdr:row>37</xdr:row>
      <xdr:rowOff>154087</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968500" y="63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170614</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1784428" y="617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47752</xdr:rowOff>
    </xdr:from>
    <xdr:to>
      <xdr:col>6</xdr:col>
      <xdr:colOff>38100</xdr:colOff>
      <xdr:row>37</xdr:row>
      <xdr:rowOff>149352</xdr:rowOff>
    </xdr:to>
    <xdr:sp macro="" textlink="">
      <xdr:nvSpPr>
        <xdr:cNvPr id="90" name="楕円 89">
          <a:extLst>
            <a:ext uri="{FF2B5EF4-FFF2-40B4-BE49-F238E27FC236}">
              <a16:creationId xmlns:a16="http://schemas.microsoft.com/office/drawing/2014/main" xmlns="" id="{00000000-0008-0000-0700-00005A000000}"/>
            </a:ext>
          </a:extLst>
        </xdr:cNvPr>
        <xdr:cNvSpPr/>
      </xdr:nvSpPr>
      <xdr:spPr>
        <a:xfrm>
          <a:off x="1079500" y="639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165879</xdr:rowOff>
    </xdr:from>
    <xdr:ext cx="469744" cy="259045"/>
    <xdr:sp macro="" textlink="">
      <xdr:nvSpPr>
        <xdr:cNvPr id="91" name="テキスト ボックス 90">
          <a:extLst>
            <a:ext uri="{FF2B5EF4-FFF2-40B4-BE49-F238E27FC236}">
              <a16:creationId xmlns:a16="http://schemas.microsoft.com/office/drawing/2014/main" xmlns="" id="{00000000-0008-0000-0700-00005B000000}"/>
            </a:ext>
          </a:extLst>
        </xdr:cNvPr>
        <xdr:cNvSpPr txBox="1"/>
      </xdr:nvSpPr>
      <xdr:spPr>
        <a:xfrm>
          <a:off x="895428" y="616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xmlns="" id="{00000000-0008-0000-07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xmlns=""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86368</xdr:rowOff>
    </xdr:from>
    <xdr:to>
      <xdr:col>24</xdr:col>
      <xdr:colOff>62865</xdr:colOff>
      <xdr:row>58</xdr:row>
      <xdr:rowOff>114296</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flipV="1">
          <a:off x="4633595" y="8487418"/>
          <a:ext cx="1270" cy="1570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118123</xdr:rowOff>
    </xdr:from>
    <xdr:ext cx="534377" cy="259045"/>
    <xdr:sp macro="" textlink="">
      <xdr:nvSpPr>
        <xdr:cNvPr id="118" name="総務費最小値テキスト">
          <a:extLst>
            <a:ext uri="{FF2B5EF4-FFF2-40B4-BE49-F238E27FC236}">
              <a16:creationId xmlns:a16="http://schemas.microsoft.com/office/drawing/2014/main" xmlns="" id="{00000000-0008-0000-0700-000076000000}"/>
            </a:ext>
          </a:extLst>
        </xdr:cNvPr>
        <xdr:cNvSpPr txBox="1"/>
      </xdr:nvSpPr>
      <xdr:spPr>
        <a:xfrm>
          <a:off x="4686300" y="1006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114296</xdr:rowOff>
    </xdr:from>
    <xdr:to>
      <xdr:col>24</xdr:col>
      <xdr:colOff>152400</xdr:colOff>
      <xdr:row>58</xdr:row>
      <xdr:rowOff>114296</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10058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33045</xdr:rowOff>
    </xdr:from>
    <xdr:ext cx="599010" cy="259045"/>
    <xdr:sp macro="" textlink="">
      <xdr:nvSpPr>
        <xdr:cNvPr id="120" name="総務費最大値テキスト">
          <a:extLst>
            <a:ext uri="{FF2B5EF4-FFF2-40B4-BE49-F238E27FC236}">
              <a16:creationId xmlns:a16="http://schemas.microsoft.com/office/drawing/2014/main" xmlns="" id="{00000000-0008-0000-0700-000078000000}"/>
            </a:ext>
          </a:extLst>
        </xdr:cNvPr>
        <xdr:cNvSpPr txBox="1"/>
      </xdr:nvSpPr>
      <xdr:spPr>
        <a:xfrm>
          <a:off x="4686300" y="8262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528,831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86368</xdr:rowOff>
    </xdr:from>
    <xdr:to>
      <xdr:col>24</xdr:col>
      <xdr:colOff>152400</xdr:colOff>
      <xdr:row>49</xdr:row>
      <xdr:rowOff>86368</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4546600" y="8487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48609</xdr:rowOff>
    </xdr:from>
    <xdr:to>
      <xdr:col>24</xdr:col>
      <xdr:colOff>63500</xdr:colOff>
      <xdr:row>58</xdr:row>
      <xdr:rowOff>67945</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3797300" y="9992709"/>
          <a:ext cx="838200" cy="1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100928</xdr:rowOff>
    </xdr:from>
    <xdr:ext cx="534377" cy="259045"/>
    <xdr:sp macro="" textlink="">
      <xdr:nvSpPr>
        <xdr:cNvPr id="123" name="総務費平均値テキスト">
          <a:extLst>
            <a:ext uri="{FF2B5EF4-FFF2-40B4-BE49-F238E27FC236}">
              <a16:creationId xmlns:a16="http://schemas.microsoft.com/office/drawing/2014/main" xmlns="" id="{00000000-0008-0000-0700-00007B000000}"/>
            </a:ext>
          </a:extLst>
        </xdr:cNvPr>
        <xdr:cNvSpPr txBox="1"/>
      </xdr:nvSpPr>
      <xdr:spPr>
        <a:xfrm>
          <a:off x="4686300" y="9702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78051</xdr:rowOff>
    </xdr:from>
    <xdr:to>
      <xdr:col>24</xdr:col>
      <xdr:colOff>114300</xdr:colOff>
      <xdr:row>58</xdr:row>
      <xdr:rowOff>8201</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4584700" y="985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60816</xdr:rowOff>
    </xdr:from>
    <xdr:to>
      <xdr:col>19</xdr:col>
      <xdr:colOff>177800</xdr:colOff>
      <xdr:row>58</xdr:row>
      <xdr:rowOff>67945</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a:off x="2908300" y="10004916"/>
          <a:ext cx="889000" cy="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82711</xdr:rowOff>
    </xdr:from>
    <xdr:to>
      <xdr:col>20</xdr:col>
      <xdr:colOff>38100</xdr:colOff>
      <xdr:row>58</xdr:row>
      <xdr:rowOff>12861</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3746500" y="985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29388</xdr:rowOff>
    </xdr:from>
    <xdr:ext cx="534377"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3530111" y="963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60816</xdr:rowOff>
    </xdr:from>
    <xdr:to>
      <xdr:col>15</xdr:col>
      <xdr:colOff>50800</xdr:colOff>
      <xdr:row>58</xdr:row>
      <xdr:rowOff>101174</xdr:rowOff>
    </xdr:to>
    <xdr:cxnSp macro="">
      <xdr:nvCxnSpPr>
        <xdr:cNvPr id="128" name="直線コネクタ 127">
          <a:extLst>
            <a:ext uri="{FF2B5EF4-FFF2-40B4-BE49-F238E27FC236}">
              <a16:creationId xmlns:a16="http://schemas.microsoft.com/office/drawing/2014/main" xmlns="" id="{00000000-0008-0000-0700-000080000000}"/>
            </a:ext>
          </a:extLst>
        </xdr:cNvPr>
        <xdr:cNvCxnSpPr/>
      </xdr:nvCxnSpPr>
      <xdr:spPr>
        <a:xfrm flipV="1">
          <a:off x="2019300" y="10004916"/>
          <a:ext cx="889000" cy="4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163149</xdr:rowOff>
    </xdr:from>
    <xdr:to>
      <xdr:col>15</xdr:col>
      <xdr:colOff>101600</xdr:colOff>
      <xdr:row>57</xdr:row>
      <xdr:rowOff>93299</xdr:rowOff>
    </xdr:to>
    <xdr:sp macro="" textlink="">
      <xdr:nvSpPr>
        <xdr:cNvPr id="129" name="フローチャート: 判断 128">
          <a:extLst>
            <a:ext uri="{FF2B5EF4-FFF2-40B4-BE49-F238E27FC236}">
              <a16:creationId xmlns:a16="http://schemas.microsoft.com/office/drawing/2014/main" xmlns="" id="{00000000-0008-0000-0700-000081000000}"/>
            </a:ext>
          </a:extLst>
        </xdr:cNvPr>
        <xdr:cNvSpPr/>
      </xdr:nvSpPr>
      <xdr:spPr>
        <a:xfrm>
          <a:off x="2857500" y="976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109826</xdr:rowOff>
    </xdr:from>
    <xdr:ext cx="59901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2608795" y="953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86136</xdr:rowOff>
    </xdr:from>
    <xdr:to>
      <xdr:col>10</xdr:col>
      <xdr:colOff>114300</xdr:colOff>
      <xdr:row>58</xdr:row>
      <xdr:rowOff>101174</xdr:rowOff>
    </xdr:to>
    <xdr:cxnSp macro="">
      <xdr:nvCxnSpPr>
        <xdr:cNvPr id="131" name="直線コネクタ 130">
          <a:extLst>
            <a:ext uri="{FF2B5EF4-FFF2-40B4-BE49-F238E27FC236}">
              <a16:creationId xmlns:a16="http://schemas.microsoft.com/office/drawing/2014/main" xmlns="" id="{00000000-0008-0000-0700-000083000000}"/>
            </a:ext>
          </a:extLst>
        </xdr:cNvPr>
        <xdr:cNvCxnSpPr/>
      </xdr:nvCxnSpPr>
      <xdr:spPr>
        <a:xfrm>
          <a:off x="1130300" y="10030236"/>
          <a:ext cx="889000" cy="1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132759</xdr:rowOff>
    </xdr:from>
    <xdr:to>
      <xdr:col>10</xdr:col>
      <xdr:colOff>165100</xdr:colOff>
      <xdr:row>58</xdr:row>
      <xdr:rowOff>62909</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968500" y="990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79436</xdr:rowOff>
    </xdr:from>
    <xdr:ext cx="534377"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752111" y="968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137487</xdr:rowOff>
    </xdr:from>
    <xdr:to>
      <xdr:col>6</xdr:col>
      <xdr:colOff>38100</xdr:colOff>
      <xdr:row>58</xdr:row>
      <xdr:rowOff>67637</xdr:rowOff>
    </xdr:to>
    <xdr:sp macro="" textlink="">
      <xdr:nvSpPr>
        <xdr:cNvPr id="134" name="フローチャート: 判断 133">
          <a:extLst>
            <a:ext uri="{FF2B5EF4-FFF2-40B4-BE49-F238E27FC236}">
              <a16:creationId xmlns:a16="http://schemas.microsoft.com/office/drawing/2014/main" xmlns="" id="{00000000-0008-0000-0700-000086000000}"/>
            </a:ext>
          </a:extLst>
        </xdr:cNvPr>
        <xdr:cNvSpPr/>
      </xdr:nvSpPr>
      <xdr:spPr>
        <a:xfrm>
          <a:off x="1079500" y="991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84164</xdr:rowOff>
    </xdr:from>
    <xdr:ext cx="534377"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863111" y="968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169259</xdr:rowOff>
    </xdr:from>
    <xdr:to>
      <xdr:col>24</xdr:col>
      <xdr:colOff>114300</xdr:colOff>
      <xdr:row>58</xdr:row>
      <xdr:rowOff>99409</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4584700" y="994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84186</xdr:rowOff>
    </xdr:from>
    <xdr:ext cx="534377" cy="259045"/>
    <xdr:sp macro="" textlink="">
      <xdr:nvSpPr>
        <xdr:cNvPr id="142" name="総務費該当値テキスト">
          <a:extLst>
            <a:ext uri="{FF2B5EF4-FFF2-40B4-BE49-F238E27FC236}">
              <a16:creationId xmlns:a16="http://schemas.microsoft.com/office/drawing/2014/main" xmlns="" id="{00000000-0008-0000-0700-00008E000000}"/>
            </a:ext>
          </a:extLst>
        </xdr:cNvPr>
        <xdr:cNvSpPr txBox="1"/>
      </xdr:nvSpPr>
      <xdr:spPr>
        <a:xfrm>
          <a:off x="4686300" y="9856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17145</xdr:rowOff>
    </xdr:from>
    <xdr:to>
      <xdr:col>20</xdr:col>
      <xdr:colOff>38100</xdr:colOff>
      <xdr:row>58</xdr:row>
      <xdr:rowOff>118745</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3746500" y="996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109872</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3530111" y="100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10016</xdr:rowOff>
    </xdr:from>
    <xdr:to>
      <xdr:col>15</xdr:col>
      <xdr:colOff>101600</xdr:colOff>
      <xdr:row>58</xdr:row>
      <xdr:rowOff>111616</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2857500" y="995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102743</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2641111" y="1004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50374</xdr:rowOff>
    </xdr:from>
    <xdr:to>
      <xdr:col>10</xdr:col>
      <xdr:colOff>165100</xdr:colOff>
      <xdr:row>58</xdr:row>
      <xdr:rowOff>151974</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968500" y="999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143101</xdr:rowOff>
    </xdr:from>
    <xdr:ext cx="534377"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1752111" y="1008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35336</xdr:rowOff>
    </xdr:from>
    <xdr:to>
      <xdr:col>6</xdr:col>
      <xdr:colOff>38100</xdr:colOff>
      <xdr:row>58</xdr:row>
      <xdr:rowOff>136936</xdr:rowOff>
    </xdr:to>
    <xdr:sp macro="" textlink="">
      <xdr:nvSpPr>
        <xdr:cNvPr id="149" name="楕円 148">
          <a:extLst>
            <a:ext uri="{FF2B5EF4-FFF2-40B4-BE49-F238E27FC236}">
              <a16:creationId xmlns:a16="http://schemas.microsoft.com/office/drawing/2014/main" xmlns="" id="{00000000-0008-0000-0700-000095000000}"/>
            </a:ext>
          </a:extLst>
        </xdr:cNvPr>
        <xdr:cNvSpPr/>
      </xdr:nvSpPr>
      <xdr:spPr>
        <a:xfrm>
          <a:off x="1079500" y="997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128063</xdr:rowOff>
    </xdr:from>
    <xdr:ext cx="534377" cy="259045"/>
    <xdr:sp macro="" textlink="">
      <xdr:nvSpPr>
        <xdr:cNvPr id="150" name="テキスト ボックス 149">
          <a:extLst>
            <a:ext uri="{FF2B5EF4-FFF2-40B4-BE49-F238E27FC236}">
              <a16:creationId xmlns:a16="http://schemas.microsoft.com/office/drawing/2014/main" xmlns="" id="{00000000-0008-0000-0700-000096000000}"/>
            </a:ext>
          </a:extLst>
        </xdr:cNvPr>
        <xdr:cNvSpPr txBox="1"/>
      </xdr:nvSpPr>
      <xdr:spPr>
        <a:xfrm>
          <a:off x="863111" y="1007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xmlns=""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xmlns=""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xmlns=""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23105</xdr:rowOff>
    </xdr:from>
    <xdr:to>
      <xdr:col>24</xdr:col>
      <xdr:colOff>62865</xdr:colOff>
      <xdr:row>78</xdr:row>
      <xdr:rowOff>152132</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flipV="1">
          <a:off x="4633595" y="12024605"/>
          <a:ext cx="1270" cy="1500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155959</xdr:rowOff>
    </xdr:from>
    <xdr:ext cx="534377" cy="259045"/>
    <xdr:sp macro="" textlink="">
      <xdr:nvSpPr>
        <xdr:cNvPr id="174" name="民生費最小値テキスト">
          <a:extLst>
            <a:ext uri="{FF2B5EF4-FFF2-40B4-BE49-F238E27FC236}">
              <a16:creationId xmlns:a16="http://schemas.microsoft.com/office/drawing/2014/main" xmlns="" id="{00000000-0008-0000-0700-0000AE000000}"/>
            </a:ext>
          </a:extLst>
        </xdr:cNvPr>
        <xdr:cNvSpPr txBox="1"/>
      </xdr:nvSpPr>
      <xdr:spPr>
        <a:xfrm>
          <a:off x="4686300" y="1352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152132</xdr:rowOff>
    </xdr:from>
    <xdr:to>
      <xdr:col>24</xdr:col>
      <xdr:colOff>152400</xdr:colOff>
      <xdr:row>78</xdr:row>
      <xdr:rowOff>152132</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3525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141232</xdr:rowOff>
    </xdr:from>
    <xdr:ext cx="599010" cy="259045"/>
    <xdr:sp macro="" textlink="">
      <xdr:nvSpPr>
        <xdr:cNvPr id="176" name="民生費最大値テキスト">
          <a:extLst>
            <a:ext uri="{FF2B5EF4-FFF2-40B4-BE49-F238E27FC236}">
              <a16:creationId xmlns:a16="http://schemas.microsoft.com/office/drawing/2014/main" xmlns="" id="{00000000-0008-0000-0700-0000B0000000}"/>
            </a:ext>
          </a:extLst>
        </xdr:cNvPr>
        <xdr:cNvSpPr txBox="1"/>
      </xdr:nvSpPr>
      <xdr:spPr>
        <a:xfrm>
          <a:off x="4686300" y="11799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425,502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23105</xdr:rowOff>
    </xdr:from>
    <xdr:to>
      <xdr:col>24</xdr:col>
      <xdr:colOff>152400</xdr:colOff>
      <xdr:row>70</xdr:row>
      <xdr:rowOff>23105</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a:off x="4546600" y="12024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125819</xdr:rowOff>
    </xdr:from>
    <xdr:to>
      <xdr:col>24</xdr:col>
      <xdr:colOff>63500</xdr:colOff>
      <xdr:row>78</xdr:row>
      <xdr:rowOff>127974</xdr:rowOff>
    </xdr:to>
    <xdr:cxnSp macro="">
      <xdr:nvCxnSpPr>
        <xdr:cNvPr id="178" name="直線コネクタ 177">
          <a:extLst>
            <a:ext uri="{FF2B5EF4-FFF2-40B4-BE49-F238E27FC236}">
              <a16:creationId xmlns:a16="http://schemas.microsoft.com/office/drawing/2014/main" xmlns="" id="{00000000-0008-0000-0700-0000B2000000}"/>
            </a:ext>
          </a:extLst>
        </xdr:cNvPr>
        <xdr:cNvCxnSpPr/>
      </xdr:nvCxnSpPr>
      <xdr:spPr>
        <a:xfrm>
          <a:off x="3797300" y="13498919"/>
          <a:ext cx="838200"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69011</xdr:rowOff>
    </xdr:from>
    <xdr:ext cx="599010" cy="259045"/>
    <xdr:sp macro="" textlink="">
      <xdr:nvSpPr>
        <xdr:cNvPr id="179" name="民生費平均値テキスト">
          <a:extLst>
            <a:ext uri="{FF2B5EF4-FFF2-40B4-BE49-F238E27FC236}">
              <a16:creationId xmlns:a16="http://schemas.microsoft.com/office/drawing/2014/main" xmlns="" id="{00000000-0008-0000-0700-0000B3000000}"/>
            </a:ext>
          </a:extLst>
        </xdr:cNvPr>
        <xdr:cNvSpPr txBox="1"/>
      </xdr:nvSpPr>
      <xdr:spPr>
        <a:xfrm>
          <a:off x="4686300" y="13099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46134</xdr:rowOff>
    </xdr:from>
    <xdr:to>
      <xdr:col>24</xdr:col>
      <xdr:colOff>114300</xdr:colOff>
      <xdr:row>77</xdr:row>
      <xdr:rowOff>147734</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4584700" y="1324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125819</xdr:rowOff>
    </xdr:from>
    <xdr:to>
      <xdr:col>19</xdr:col>
      <xdr:colOff>177800</xdr:colOff>
      <xdr:row>78</xdr:row>
      <xdr:rowOff>152146</xdr:rowOff>
    </xdr:to>
    <xdr:cxnSp macro="">
      <xdr:nvCxnSpPr>
        <xdr:cNvPr id="181" name="直線コネクタ 180">
          <a:extLst>
            <a:ext uri="{FF2B5EF4-FFF2-40B4-BE49-F238E27FC236}">
              <a16:creationId xmlns:a16="http://schemas.microsoft.com/office/drawing/2014/main" xmlns="" id="{00000000-0008-0000-0700-0000B5000000}"/>
            </a:ext>
          </a:extLst>
        </xdr:cNvPr>
        <xdr:cNvCxnSpPr/>
      </xdr:nvCxnSpPr>
      <xdr:spPr>
        <a:xfrm flipV="1">
          <a:off x="2908300" y="13498919"/>
          <a:ext cx="889000"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56818</xdr:rowOff>
    </xdr:from>
    <xdr:to>
      <xdr:col>20</xdr:col>
      <xdr:colOff>38100</xdr:colOff>
      <xdr:row>77</xdr:row>
      <xdr:rowOff>158418</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3746500" y="1325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3495</xdr:rowOff>
    </xdr:from>
    <xdr:ext cx="599010" cy="259045"/>
    <xdr:sp macro="" textlink="">
      <xdr:nvSpPr>
        <xdr:cNvPr id="183" name="テキスト ボックス 182">
          <a:extLst>
            <a:ext uri="{FF2B5EF4-FFF2-40B4-BE49-F238E27FC236}">
              <a16:creationId xmlns:a16="http://schemas.microsoft.com/office/drawing/2014/main" xmlns="" id="{00000000-0008-0000-0700-0000B7000000}"/>
            </a:ext>
          </a:extLst>
        </xdr:cNvPr>
        <xdr:cNvSpPr txBox="1"/>
      </xdr:nvSpPr>
      <xdr:spPr>
        <a:xfrm>
          <a:off x="3497795" y="13033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152146</xdr:rowOff>
    </xdr:from>
    <xdr:to>
      <xdr:col>15</xdr:col>
      <xdr:colOff>50800</xdr:colOff>
      <xdr:row>79</xdr:row>
      <xdr:rowOff>4195</xdr:rowOff>
    </xdr:to>
    <xdr:cxnSp macro="">
      <xdr:nvCxnSpPr>
        <xdr:cNvPr id="184" name="直線コネクタ 183">
          <a:extLst>
            <a:ext uri="{FF2B5EF4-FFF2-40B4-BE49-F238E27FC236}">
              <a16:creationId xmlns:a16="http://schemas.microsoft.com/office/drawing/2014/main" xmlns="" id="{00000000-0008-0000-0700-0000B8000000}"/>
            </a:ext>
          </a:extLst>
        </xdr:cNvPr>
        <xdr:cNvCxnSpPr/>
      </xdr:nvCxnSpPr>
      <xdr:spPr>
        <a:xfrm flipV="1">
          <a:off x="2019300" y="13525246"/>
          <a:ext cx="889000" cy="2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29697</xdr:rowOff>
    </xdr:from>
    <xdr:to>
      <xdr:col>15</xdr:col>
      <xdr:colOff>101600</xdr:colOff>
      <xdr:row>77</xdr:row>
      <xdr:rowOff>131297</xdr:rowOff>
    </xdr:to>
    <xdr:sp macro="" textlink="">
      <xdr:nvSpPr>
        <xdr:cNvPr id="185" name="フローチャート: 判断 184">
          <a:extLst>
            <a:ext uri="{FF2B5EF4-FFF2-40B4-BE49-F238E27FC236}">
              <a16:creationId xmlns:a16="http://schemas.microsoft.com/office/drawing/2014/main" xmlns="" id="{00000000-0008-0000-0700-0000B9000000}"/>
            </a:ext>
          </a:extLst>
        </xdr:cNvPr>
        <xdr:cNvSpPr/>
      </xdr:nvSpPr>
      <xdr:spPr>
        <a:xfrm>
          <a:off x="2857500" y="1323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147824</xdr:rowOff>
    </xdr:from>
    <xdr:ext cx="599010" cy="259045"/>
    <xdr:sp macro="" textlink="">
      <xdr:nvSpPr>
        <xdr:cNvPr id="186" name="テキスト ボックス 185">
          <a:extLst>
            <a:ext uri="{FF2B5EF4-FFF2-40B4-BE49-F238E27FC236}">
              <a16:creationId xmlns:a16="http://schemas.microsoft.com/office/drawing/2014/main" xmlns="" id="{00000000-0008-0000-0700-0000BA000000}"/>
            </a:ext>
          </a:extLst>
        </xdr:cNvPr>
        <xdr:cNvSpPr txBox="1"/>
      </xdr:nvSpPr>
      <xdr:spPr>
        <a:xfrm>
          <a:off x="2608795" y="1300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4195</xdr:rowOff>
    </xdr:from>
    <xdr:to>
      <xdr:col>10</xdr:col>
      <xdr:colOff>114300</xdr:colOff>
      <xdr:row>79</xdr:row>
      <xdr:rowOff>43729</xdr:rowOff>
    </xdr:to>
    <xdr:cxnSp macro="">
      <xdr:nvCxnSpPr>
        <xdr:cNvPr id="187" name="直線コネクタ 186">
          <a:extLst>
            <a:ext uri="{FF2B5EF4-FFF2-40B4-BE49-F238E27FC236}">
              <a16:creationId xmlns:a16="http://schemas.microsoft.com/office/drawing/2014/main" xmlns="" id="{00000000-0008-0000-0700-0000BB000000}"/>
            </a:ext>
          </a:extLst>
        </xdr:cNvPr>
        <xdr:cNvCxnSpPr/>
      </xdr:nvCxnSpPr>
      <xdr:spPr>
        <a:xfrm flipV="1">
          <a:off x="1130300" y="13548745"/>
          <a:ext cx="889000" cy="3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96458</xdr:rowOff>
    </xdr:from>
    <xdr:to>
      <xdr:col>10</xdr:col>
      <xdr:colOff>165100</xdr:colOff>
      <xdr:row>78</xdr:row>
      <xdr:rowOff>26608</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968500" y="132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43135</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1719795" y="13073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160483</xdr:rowOff>
    </xdr:from>
    <xdr:to>
      <xdr:col>6</xdr:col>
      <xdr:colOff>38100</xdr:colOff>
      <xdr:row>78</xdr:row>
      <xdr:rowOff>90633</xdr:rowOff>
    </xdr:to>
    <xdr:sp macro="" textlink="">
      <xdr:nvSpPr>
        <xdr:cNvPr id="190" name="フローチャート: 判断 189">
          <a:extLst>
            <a:ext uri="{FF2B5EF4-FFF2-40B4-BE49-F238E27FC236}">
              <a16:creationId xmlns:a16="http://schemas.microsoft.com/office/drawing/2014/main" xmlns="" id="{00000000-0008-0000-0700-0000BE000000}"/>
            </a:ext>
          </a:extLst>
        </xdr:cNvPr>
        <xdr:cNvSpPr/>
      </xdr:nvSpPr>
      <xdr:spPr>
        <a:xfrm>
          <a:off x="1079500" y="1336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107160</xdr:rowOff>
    </xdr:from>
    <xdr:ext cx="59901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830795" y="13137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77174</xdr:rowOff>
    </xdr:from>
    <xdr:to>
      <xdr:col>24</xdr:col>
      <xdr:colOff>114300</xdr:colOff>
      <xdr:row>79</xdr:row>
      <xdr:rowOff>7324</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4584700" y="1345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163551</xdr:rowOff>
    </xdr:from>
    <xdr:ext cx="599010" cy="259045"/>
    <xdr:sp macro="" textlink="">
      <xdr:nvSpPr>
        <xdr:cNvPr id="198" name="民生費該当値テキスト">
          <a:extLst>
            <a:ext uri="{FF2B5EF4-FFF2-40B4-BE49-F238E27FC236}">
              <a16:creationId xmlns:a16="http://schemas.microsoft.com/office/drawing/2014/main" xmlns="" id="{00000000-0008-0000-0700-0000C6000000}"/>
            </a:ext>
          </a:extLst>
        </xdr:cNvPr>
        <xdr:cNvSpPr txBox="1"/>
      </xdr:nvSpPr>
      <xdr:spPr>
        <a:xfrm>
          <a:off x="4686300" y="13365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75019</xdr:rowOff>
    </xdr:from>
    <xdr:to>
      <xdr:col>20</xdr:col>
      <xdr:colOff>38100</xdr:colOff>
      <xdr:row>79</xdr:row>
      <xdr:rowOff>5169</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3746500" y="1344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167746</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3497795" y="13540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101346</xdr:rowOff>
    </xdr:from>
    <xdr:to>
      <xdr:col>15</xdr:col>
      <xdr:colOff>101600</xdr:colOff>
      <xdr:row>79</xdr:row>
      <xdr:rowOff>31496</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2857500" y="1347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22623</xdr:rowOff>
    </xdr:from>
    <xdr:ext cx="534377"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2641111" y="1356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124845</xdr:rowOff>
    </xdr:from>
    <xdr:to>
      <xdr:col>10</xdr:col>
      <xdr:colOff>165100</xdr:colOff>
      <xdr:row>79</xdr:row>
      <xdr:rowOff>54995</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968500" y="1349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46122</xdr:rowOff>
    </xdr:from>
    <xdr:ext cx="534377"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1752111" y="1359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164379</xdr:rowOff>
    </xdr:from>
    <xdr:to>
      <xdr:col>6</xdr:col>
      <xdr:colOff>38100</xdr:colOff>
      <xdr:row>79</xdr:row>
      <xdr:rowOff>94529</xdr:rowOff>
    </xdr:to>
    <xdr:sp macro="" textlink="">
      <xdr:nvSpPr>
        <xdr:cNvPr id="205" name="楕円 204">
          <a:extLst>
            <a:ext uri="{FF2B5EF4-FFF2-40B4-BE49-F238E27FC236}">
              <a16:creationId xmlns:a16="http://schemas.microsoft.com/office/drawing/2014/main" xmlns="" id="{00000000-0008-0000-0700-0000CD000000}"/>
            </a:ext>
          </a:extLst>
        </xdr:cNvPr>
        <xdr:cNvSpPr/>
      </xdr:nvSpPr>
      <xdr:spPr>
        <a:xfrm>
          <a:off x="1079500" y="1353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85656</xdr:rowOff>
    </xdr:from>
    <xdr:ext cx="534377" cy="259045"/>
    <xdr:sp macro="" textlink="">
      <xdr:nvSpPr>
        <xdr:cNvPr id="206" name="テキスト ボックス 205">
          <a:extLst>
            <a:ext uri="{FF2B5EF4-FFF2-40B4-BE49-F238E27FC236}">
              <a16:creationId xmlns:a16="http://schemas.microsoft.com/office/drawing/2014/main" xmlns="" id="{00000000-0008-0000-0700-0000CE000000}"/>
            </a:ext>
          </a:extLst>
        </xdr:cNvPr>
        <xdr:cNvSpPr txBox="1"/>
      </xdr:nvSpPr>
      <xdr:spPr>
        <a:xfrm>
          <a:off x="863111" y="1363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xmlns=""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xmlns=""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xmlns=""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xmlns=""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xmlns=""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xmlns=""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32193</xdr:rowOff>
    </xdr:from>
    <xdr:to>
      <xdr:col>24</xdr:col>
      <xdr:colOff>62865</xdr:colOff>
      <xdr:row>98</xdr:row>
      <xdr:rowOff>54008</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flipV="1">
          <a:off x="4633595" y="15634143"/>
          <a:ext cx="1270" cy="1221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57835</xdr:rowOff>
    </xdr:from>
    <xdr:ext cx="534377" cy="259045"/>
    <xdr:sp macro="" textlink="">
      <xdr:nvSpPr>
        <xdr:cNvPr id="233" name="衛生費最小値テキスト">
          <a:extLst>
            <a:ext uri="{FF2B5EF4-FFF2-40B4-BE49-F238E27FC236}">
              <a16:creationId xmlns:a16="http://schemas.microsoft.com/office/drawing/2014/main" xmlns="" id="{00000000-0008-0000-0700-0000E9000000}"/>
            </a:ext>
          </a:extLst>
        </xdr:cNvPr>
        <xdr:cNvSpPr txBox="1"/>
      </xdr:nvSpPr>
      <xdr:spPr>
        <a:xfrm>
          <a:off x="4686300" y="1685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54008</xdr:rowOff>
    </xdr:from>
    <xdr:to>
      <xdr:col>24</xdr:col>
      <xdr:colOff>152400</xdr:colOff>
      <xdr:row>98</xdr:row>
      <xdr:rowOff>54008</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4546600" y="16856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150320</xdr:rowOff>
    </xdr:from>
    <xdr:ext cx="599010" cy="259045"/>
    <xdr:sp macro="" textlink="">
      <xdr:nvSpPr>
        <xdr:cNvPr id="235" name="衛生費最大値テキスト">
          <a:extLst>
            <a:ext uri="{FF2B5EF4-FFF2-40B4-BE49-F238E27FC236}">
              <a16:creationId xmlns:a16="http://schemas.microsoft.com/office/drawing/2014/main" xmlns="" id="{00000000-0008-0000-0700-0000EB000000}"/>
            </a:ext>
          </a:extLst>
        </xdr:cNvPr>
        <xdr:cNvSpPr txBox="1"/>
      </xdr:nvSpPr>
      <xdr:spPr>
        <a:xfrm>
          <a:off x="4686300" y="1540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132,126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32193</xdr:rowOff>
    </xdr:from>
    <xdr:to>
      <xdr:col>24</xdr:col>
      <xdr:colOff>152400</xdr:colOff>
      <xdr:row>91</xdr:row>
      <xdr:rowOff>32193</xdr:rowOff>
    </xdr:to>
    <xdr:cxnSp macro="">
      <xdr:nvCxnSpPr>
        <xdr:cNvPr id="236" name="直線コネクタ 235">
          <a:extLst>
            <a:ext uri="{FF2B5EF4-FFF2-40B4-BE49-F238E27FC236}">
              <a16:creationId xmlns:a16="http://schemas.microsoft.com/office/drawing/2014/main" xmlns="" id="{00000000-0008-0000-0700-0000EC000000}"/>
            </a:ext>
          </a:extLst>
        </xdr:cNvPr>
        <xdr:cNvCxnSpPr/>
      </xdr:nvCxnSpPr>
      <xdr:spPr>
        <a:xfrm>
          <a:off x="4546600" y="1563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4620</xdr:rowOff>
    </xdr:from>
    <xdr:to>
      <xdr:col>24</xdr:col>
      <xdr:colOff>63500</xdr:colOff>
      <xdr:row>98</xdr:row>
      <xdr:rowOff>11009</xdr:rowOff>
    </xdr:to>
    <xdr:cxnSp macro="">
      <xdr:nvCxnSpPr>
        <xdr:cNvPr id="237" name="直線コネクタ 236">
          <a:extLst>
            <a:ext uri="{FF2B5EF4-FFF2-40B4-BE49-F238E27FC236}">
              <a16:creationId xmlns:a16="http://schemas.microsoft.com/office/drawing/2014/main" xmlns="" id="{00000000-0008-0000-0700-0000ED000000}"/>
            </a:ext>
          </a:extLst>
        </xdr:cNvPr>
        <xdr:cNvCxnSpPr/>
      </xdr:nvCxnSpPr>
      <xdr:spPr>
        <a:xfrm>
          <a:off x="3797300" y="16806720"/>
          <a:ext cx="838200" cy="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77770</xdr:rowOff>
    </xdr:from>
    <xdr:ext cx="534377" cy="259045"/>
    <xdr:sp macro="" textlink="">
      <xdr:nvSpPr>
        <xdr:cNvPr id="238" name="衛生費平均値テキスト">
          <a:extLst>
            <a:ext uri="{FF2B5EF4-FFF2-40B4-BE49-F238E27FC236}">
              <a16:creationId xmlns:a16="http://schemas.microsoft.com/office/drawing/2014/main" xmlns="" id="{00000000-0008-0000-0700-0000EE000000}"/>
            </a:ext>
          </a:extLst>
        </xdr:cNvPr>
        <xdr:cNvSpPr txBox="1"/>
      </xdr:nvSpPr>
      <xdr:spPr>
        <a:xfrm>
          <a:off x="4686300" y="16365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54893</xdr:rowOff>
    </xdr:from>
    <xdr:to>
      <xdr:col>24</xdr:col>
      <xdr:colOff>114300</xdr:colOff>
      <xdr:row>96</xdr:row>
      <xdr:rowOff>156493</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4584700" y="1651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166239</xdr:rowOff>
    </xdr:from>
    <xdr:to>
      <xdr:col>19</xdr:col>
      <xdr:colOff>177800</xdr:colOff>
      <xdr:row>98</xdr:row>
      <xdr:rowOff>4620</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a:off x="2908300" y="16796889"/>
          <a:ext cx="8890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44639</xdr:rowOff>
    </xdr:from>
    <xdr:to>
      <xdr:col>20</xdr:col>
      <xdr:colOff>38100</xdr:colOff>
      <xdr:row>96</xdr:row>
      <xdr:rowOff>146239</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3746500" y="1650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162766</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3530111" y="1627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166239</xdr:rowOff>
    </xdr:from>
    <xdr:to>
      <xdr:col>15</xdr:col>
      <xdr:colOff>50800</xdr:colOff>
      <xdr:row>98</xdr:row>
      <xdr:rowOff>24268</xdr:rowOff>
    </xdr:to>
    <xdr:cxnSp macro="">
      <xdr:nvCxnSpPr>
        <xdr:cNvPr id="243" name="直線コネクタ 242">
          <a:extLst>
            <a:ext uri="{FF2B5EF4-FFF2-40B4-BE49-F238E27FC236}">
              <a16:creationId xmlns:a16="http://schemas.microsoft.com/office/drawing/2014/main" xmlns="" id="{00000000-0008-0000-0700-0000F3000000}"/>
            </a:ext>
          </a:extLst>
        </xdr:cNvPr>
        <xdr:cNvCxnSpPr/>
      </xdr:nvCxnSpPr>
      <xdr:spPr>
        <a:xfrm flipV="1">
          <a:off x="2019300" y="16796889"/>
          <a:ext cx="889000" cy="2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65517</xdr:rowOff>
    </xdr:from>
    <xdr:to>
      <xdr:col>15</xdr:col>
      <xdr:colOff>101600</xdr:colOff>
      <xdr:row>96</xdr:row>
      <xdr:rowOff>167117</xdr:rowOff>
    </xdr:to>
    <xdr:sp macro="" textlink="">
      <xdr:nvSpPr>
        <xdr:cNvPr id="244" name="フローチャート: 判断 243">
          <a:extLst>
            <a:ext uri="{FF2B5EF4-FFF2-40B4-BE49-F238E27FC236}">
              <a16:creationId xmlns:a16="http://schemas.microsoft.com/office/drawing/2014/main" xmlns="" id="{00000000-0008-0000-0700-0000F4000000}"/>
            </a:ext>
          </a:extLst>
        </xdr:cNvPr>
        <xdr:cNvSpPr/>
      </xdr:nvSpPr>
      <xdr:spPr>
        <a:xfrm>
          <a:off x="2857500" y="165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12194</xdr:rowOff>
    </xdr:from>
    <xdr:ext cx="534377"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2641111" y="162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17594</xdr:rowOff>
    </xdr:from>
    <xdr:to>
      <xdr:col>10</xdr:col>
      <xdr:colOff>114300</xdr:colOff>
      <xdr:row>98</xdr:row>
      <xdr:rowOff>24268</xdr:rowOff>
    </xdr:to>
    <xdr:cxnSp macro="">
      <xdr:nvCxnSpPr>
        <xdr:cNvPr id="246" name="直線コネクタ 245">
          <a:extLst>
            <a:ext uri="{FF2B5EF4-FFF2-40B4-BE49-F238E27FC236}">
              <a16:creationId xmlns:a16="http://schemas.microsoft.com/office/drawing/2014/main" xmlns="" id="{00000000-0008-0000-0700-0000F6000000}"/>
            </a:ext>
          </a:extLst>
        </xdr:cNvPr>
        <xdr:cNvCxnSpPr/>
      </xdr:nvCxnSpPr>
      <xdr:spPr>
        <a:xfrm>
          <a:off x="1130300" y="16819694"/>
          <a:ext cx="889000" cy="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110367</xdr:rowOff>
    </xdr:from>
    <xdr:to>
      <xdr:col>10</xdr:col>
      <xdr:colOff>165100</xdr:colOff>
      <xdr:row>97</xdr:row>
      <xdr:rowOff>40517</xdr:rowOff>
    </xdr:to>
    <xdr:sp macro="" textlink="">
      <xdr:nvSpPr>
        <xdr:cNvPr id="247" name="フローチャート: 判断 246">
          <a:extLst>
            <a:ext uri="{FF2B5EF4-FFF2-40B4-BE49-F238E27FC236}">
              <a16:creationId xmlns:a16="http://schemas.microsoft.com/office/drawing/2014/main" xmlns="" id="{00000000-0008-0000-0700-0000F7000000}"/>
            </a:ext>
          </a:extLst>
        </xdr:cNvPr>
        <xdr:cNvSpPr/>
      </xdr:nvSpPr>
      <xdr:spPr>
        <a:xfrm>
          <a:off x="1968500" y="16569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57044</xdr:rowOff>
    </xdr:from>
    <xdr:ext cx="534377"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1752111" y="16344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92949</xdr:rowOff>
    </xdr:from>
    <xdr:to>
      <xdr:col>6</xdr:col>
      <xdr:colOff>38100</xdr:colOff>
      <xdr:row>97</xdr:row>
      <xdr:rowOff>23099</xdr:rowOff>
    </xdr:to>
    <xdr:sp macro="" textlink="">
      <xdr:nvSpPr>
        <xdr:cNvPr id="249" name="フローチャート: 判断 248">
          <a:extLst>
            <a:ext uri="{FF2B5EF4-FFF2-40B4-BE49-F238E27FC236}">
              <a16:creationId xmlns:a16="http://schemas.microsoft.com/office/drawing/2014/main" xmlns="" id="{00000000-0008-0000-0700-0000F9000000}"/>
            </a:ext>
          </a:extLst>
        </xdr:cNvPr>
        <xdr:cNvSpPr/>
      </xdr:nvSpPr>
      <xdr:spPr>
        <a:xfrm>
          <a:off x="1079500" y="16552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39626</xdr:rowOff>
    </xdr:from>
    <xdr:ext cx="534377"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863111" y="1632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131659</xdr:rowOff>
    </xdr:from>
    <xdr:to>
      <xdr:col>24</xdr:col>
      <xdr:colOff>114300</xdr:colOff>
      <xdr:row>98</xdr:row>
      <xdr:rowOff>61809</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4584700" y="1676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46586</xdr:rowOff>
    </xdr:from>
    <xdr:ext cx="534377" cy="259045"/>
    <xdr:sp macro="" textlink="">
      <xdr:nvSpPr>
        <xdr:cNvPr id="257" name="衛生費該当値テキスト">
          <a:extLst>
            <a:ext uri="{FF2B5EF4-FFF2-40B4-BE49-F238E27FC236}">
              <a16:creationId xmlns:a16="http://schemas.microsoft.com/office/drawing/2014/main" xmlns="" id="{00000000-0008-0000-0700-000001010000}"/>
            </a:ext>
          </a:extLst>
        </xdr:cNvPr>
        <xdr:cNvSpPr txBox="1"/>
      </xdr:nvSpPr>
      <xdr:spPr>
        <a:xfrm>
          <a:off x="4686300" y="1667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125270</xdr:rowOff>
    </xdr:from>
    <xdr:to>
      <xdr:col>20</xdr:col>
      <xdr:colOff>38100</xdr:colOff>
      <xdr:row>98</xdr:row>
      <xdr:rowOff>55420</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3746500" y="167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46547</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3530111" y="1684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115439</xdr:rowOff>
    </xdr:from>
    <xdr:to>
      <xdr:col>15</xdr:col>
      <xdr:colOff>101600</xdr:colOff>
      <xdr:row>98</xdr:row>
      <xdr:rowOff>45589</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2857500" y="1674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36716</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2641111" y="1683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144918</xdr:rowOff>
    </xdr:from>
    <xdr:to>
      <xdr:col>10</xdr:col>
      <xdr:colOff>165100</xdr:colOff>
      <xdr:row>98</xdr:row>
      <xdr:rowOff>75068</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1968500" y="1677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66195</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1752111" y="1686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138244</xdr:rowOff>
    </xdr:from>
    <xdr:to>
      <xdr:col>6</xdr:col>
      <xdr:colOff>38100</xdr:colOff>
      <xdr:row>98</xdr:row>
      <xdr:rowOff>68394</xdr:rowOff>
    </xdr:to>
    <xdr:sp macro="" textlink="">
      <xdr:nvSpPr>
        <xdr:cNvPr id="264" name="楕円 263">
          <a:extLst>
            <a:ext uri="{FF2B5EF4-FFF2-40B4-BE49-F238E27FC236}">
              <a16:creationId xmlns:a16="http://schemas.microsoft.com/office/drawing/2014/main" xmlns="" id="{00000000-0008-0000-0700-000008010000}"/>
            </a:ext>
          </a:extLst>
        </xdr:cNvPr>
        <xdr:cNvSpPr/>
      </xdr:nvSpPr>
      <xdr:spPr>
        <a:xfrm>
          <a:off x="1079500" y="1676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59521</xdr:rowOff>
    </xdr:from>
    <xdr:ext cx="534377" cy="259045"/>
    <xdr:sp macro="" textlink="">
      <xdr:nvSpPr>
        <xdr:cNvPr id="265" name="テキスト ボックス 264">
          <a:extLst>
            <a:ext uri="{FF2B5EF4-FFF2-40B4-BE49-F238E27FC236}">
              <a16:creationId xmlns:a16="http://schemas.microsoft.com/office/drawing/2014/main" xmlns="" id="{00000000-0008-0000-0700-000009010000}"/>
            </a:ext>
          </a:extLst>
        </xdr:cNvPr>
        <xdr:cNvSpPr txBox="1"/>
      </xdr:nvSpPr>
      <xdr:spPr>
        <a:xfrm>
          <a:off x="863111" y="1686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xmlns=""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xmlns=""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xmlns=""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xmlns=""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xmlns=""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51689</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flipV="1">
          <a:off x="10475595" y="6052439"/>
          <a:ext cx="1270" cy="602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xmlns=""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169816</xdr:rowOff>
    </xdr:from>
    <xdr:ext cx="469744" cy="259045"/>
    <xdr:sp macro="" textlink="">
      <xdr:nvSpPr>
        <xdr:cNvPr id="290" name="労働費最大値テキスト">
          <a:extLst>
            <a:ext uri="{FF2B5EF4-FFF2-40B4-BE49-F238E27FC236}">
              <a16:creationId xmlns:a16="http://schemas.microsoft.com/office/drawing/2014/main" xmlns="" id="{00000000-0008-0000-0700-000022010000}"/>
            </a:ext>
          </a:extLst>
        </xdr:cNvPr>
        <xdr:cNvSpPr txBox="1"/>
      </xdr:nvSpPr>
      <xdr:spPr>
        <a:xfrm>
          <a:off x="10528300" y="58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35</xdr:row>
      <xdr:rowOff>51689</xdr:rowOff>
    </xdr:from>
    <xdr:to>
      <xdr:col>55</xdr:col>
      <xdr:colOff>88900</xdr:colOff>
      <xdr:row>35</xdr:row>
      <xdr:rowOff>51689</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10388600" y="6052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39802</xdr:rowOff>
    </xdr:from>
    <xdr:to>
      <xdr:col>55</xdr:col>
      <xdr:colOff>0</xdr:colOff>
      <xdr:row>37</xdr:row>
      <xdr:rowOff>90551</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a:off x="9639300" y="5869102"/>
          <a:ext cx="838200" cy="56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114190</xdr:rowOff>
    </xdr:from>
    <xdr:ext cx="378565" cy="259045"/>
    <xdr:sp macro="" textlink="">
      <xdr:nvSpPr>
        <xdr:cNvPr id="293" name="労働費平均値テキスト">
          <a:extLst>
            <a:ext uri="{FF2B5EF4-FFF2-40B4-BE49-F238E27FC236}">
              <a16:creationId xmlns:a16="http://schemas.microsoft.com/office/drawing/2014/main" xmlns="" id="{00000000-0008-0000-0700-000025010000}"/>
            </a:ext>
          </a:extLst>
        </xdr:cNvPr>
        <xdr:cNvSpPr txBox="1"/>
      </xdr:nvSpPr>
      <xdr:spPr>
        <a:xfrm>
          <a:off x="10528300" y="645784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135763</xdr:rowOff>
    </xdr:from>
    <xdr:to>
      <xdr:col>55</xdr:col>
      <xdr:colOff>50800</xdr:colOff>
      <xdr:row>38</xdr:row>
      <xdr:rowOff>65913</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10426700" y="64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39802</xdr:rowOff>
    </xdr:from>
    <xdr:to>
      <xdr:col>50</xdr:col>
      <xdr:colOff>114300</xdr:colOff>
      <xdr:row>37</xdr:row>
      <xdr:rowOff>52603</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8750300" y="5869102"/>
          <a:ext cx="889000" cy="52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77241</xdr:rowOff>
    </xdr:from>
    <xdr:to>
      <xdr:col>50</xdr:col>
      <xdr:colOff>165100</xdr:colOff>
      <xdr:row>38</xdr:row>
      <xdr:rowOff>7392</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9588500" y="64208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169968</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9450017" y="6513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36373</xdr:rowOff>
    </xdr:from>
    <xdr:to>
      <xdr:col>45</xdr:col>
      <xdr:colOff>177800</xdr:colOff>
      <xdr:row>37</xdr:row>
      <xdr:rowOff>52603</xdr:rowOff>
    </xdr:to>
    <xdr:cxnSp macro="">
      <xdr:nvCxnSpPr>
        <xdr:cNvPr id="298" name="直線コネクタ 297">
          <a:extLst>
            <a:ext uri="{FF2B5EF4-FFF2-40B4-BE49-F238E27FC236}">
              <a16:creationId xmlns:a16="http://schemas.microsoft.com/office/drawing/2014/main" xmlns="" id="{00000000-0008-0000-0700-00002A010000}"/>
            </a:ext>
          </a:extLst>
        </xdr:cNvPr>
        <xdr:cNvCxnSpPr/>
      </xdr:nvCxnSpPr>
      <xdr:spPr>
        <a:xfrm>
          <a:off x="7861300" y="6208573"/>
          <a:ext cx="889000" cy="18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46837</xdr:rowOff>
    </xdr:from>
    <xdr:to>
      <xdr:col>46</xdr:col>
      <xdr:colOff>38100</xdr:colOff>
      <xdr:row>37</xdr:row>
      <xdr:rowOff>148437</xdr:rowOff>
    </xdr:to>
    <xdr:sp macro="" textlink="">
      <xdr:nvSpPr>
        <xdr:cNvPr id="299" name="フローチャート: 判断 298">
          <a:extLst>
            <a:ext uri="{FF2B5EF4-FFF2-40B4-BE49-F238E27FC236}">
              <a16:creationId xmlns:a16="http://schemas.microsoft.com/office/drawing/2014/main" xmlns="" id="{00000000-0008-0000-0700-00002B010000}"/>
            </a:ext>
          </a:extLst>
        </xdr:cNvPr>
        <xdr:cNvSpPr/>
      </xdr:nvSpPr>
      <xdr:spPr>
        <a:xfrm>
          <a:off x="8699500" y="639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139564</xdr:rowOff>
    </xdr:from>
    <xdr:ext cx="378565"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8561017" y="6483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83922</xdr:rowOff>
    </xdr:from>
    <xdr:to>
      <xdr:col>41</xdr:col>
      <xdr:colOff>50800</xdr:colOff>
      <xdr:row>36</xdr:row>
      <xdr:rowOff>36373</xdr:rowOff>
    </xdr:to>
    <xdr:cxnSp macro="">
      <xdr:nvCxnSpPr>
        <xdr:cNvPr id="301" name="直線コネクタ 300">
          <a:extLst>
            <a:ext uri="{FF2B5EF4-FFF2-40B4-BE49-F238E27FC236}">
              <a16:creationId xmlns:a16="http://schemas.microsoft.com/office/drawing/2014/main" xmlns="" id="{00000000-0008-0000-0700-00002D010000}"/>
            </a:ext>
          </a:extLst>
        </xdr:cNvPr>
        <xdr:cNvCxnSpPr/>
      </xdr:nvCxnSpPr>
      <xdr:spPr>
        <a:xfrm>
          <a:off x="6972300" y="5398872"/>
          <a:ext cx="889000" cy="809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114046</xdr:rowOff>
    </xdr:from>
    <xdr:to>
      <xdr:col>41</xdr:col>
      <xdr:colOff>101600</xdr:colOff>
      <xdr:row>37</xdr:row>
      <xdr:rowOff>44196</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7810500" y="628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35323</xdr:rowOff>
    </xdr:from>
    <xdr:ext cx="469744"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7626428"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19863</xdr:rowOff>
    </xdr:from>
    <xdr:to>
      <xdr:col>36</xdr:col>
      <xdr:colOff>165100</xdr:colOff>
      <xdr:row>36</xdr:row>
      <xdr:rowOff>121463</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6921500" y="619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112590</xdr:rowOff>
    </xdr:from>
    <xdr:ext cx="469744"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6737428" y="628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39751</xdr:rowOff>
    </xdr:from>
    <xdr:to>
      <xdr:col>55</xdr:col>
      <xdr:colOff>50800</xdr:colOff>
      <xdr:row>37</xdr:row>
      <xdr:rowOff>141351</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10426700" y="638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62628</xdr:rowOff>
    </xdr:from>
    <xdr:ext cx="378565" cy="259045"/>
    <xdr:sp macro="" textlink="">
      <xdr:nvSpPr>
        <xdr:cNvPr id="312" name="労働費該当値テキスト">
          <a:extLst>
            <a:ext uri="{FF2B5EF4-FFF2-40B4-BE49-F238E27FC236}">
              <a16:creationId xmlns:a16="http://schemas.microsoft.com/office/drawing/2014/main" xmlns="" id="{00000000-0008-0000-0700-000038010000}"/>
            </a:ext>
          </a:extLst>
        </xdr:cNvPr>
        <xdr:cNvSpPr txBox="1"/>
      </xdr:nvSpPr>
      <xdr:spPr>
        <a:xfrm>
          <a:off x="10528300" y="6234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160452</xdr:rowOff>
    </xdr:from>
    <xdr:to>
      <xdr:col>50</xdr:col>
      <xdr:colOff>165100</xdr:colOff>
      <xdr:row>34</xdr:row>
      <xdr:rowOff>90602</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9588500" y="581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107129</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9404428" y="559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1803</xdr:rowOff>
    </xdr:from>
    <xdr:to>
      <xdr:col>46</xdr:col>
      <xdr:colOff>38100</xdr:colOff>
      <xdr:row>37</xdr:row>
      <xdr:rowOff>103403</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8699500" y="634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119930</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8515428" y="612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157023</xdr:rowOff>
    </xdr:from>
    <xdr:to>
      <xdr:col>41</xdr:col>
      <xdr:colOff>101600</xdr:colOff>
      <xdr:row>36</xdr:row>
      <xdr:rowOff>87173</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7810500" y="615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103700</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7626428" y="5933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33122</xdr:rowOff>
    </xdr:from>
    <xdr:to>
      <xdr:col>36</xdr:col>
      <xdr:colOff>165100</xdr:colOff>
      <xdr:row>31</xdr:row>
      <xdr:rowOff>134722</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6921500" y="534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151249</xdr:rowOff>
    </xdr:from>
    <xdr:ext cx="469744" cy="259045"/>
    <xdr:sp macro="" textlink="">
      <xdr:nvSpPr>
        <xdr:cNvPr id="320" name="テキスト ボックス 319">
          <a:extLst>
            <a:ext uri="{FF2B5EF4-FFF2-40B4-BE49-F238E27FC236}">
              <a16:creationId xmlns:a16="http://schemas.microsoft.com/office/drawing/2014/main" xmlns="" id="{00000000-0008-0000-0700-000040010000}"/>
            </a:ext>
          </a:extLst>
        </xdr:cNvPr>
        <xdr:cNvSpPr txBox="1"/>
      </xdr:nvSpPr>
      <xdr:spPr>
        <a:xfrm>
          <a:off x="6737428" y="512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xmlns=""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xmlns=""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xmlns=""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162148</xdr:rowOff>
    </xdr:from>
    <xdr:to>
      <xdr:col>54</xdr:col>
      <xdr:colOff>189865</xdr:colOff>
      <xdr:row>57</xdr:row>
      <xdr:rowOff>144060</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flipV="1">
          <a:off x="10475595" y="8734648"/>
          <a:ext cx="1270" cy="118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147887</xdr:rowOff>
    </xdr:from>
    <xdr:ext cx="469744" cy="259045"/>
    <xdr:sp macro="" textlink="">
      <xdr:nvSpPr>
        <xdr:cNvPr id="341" name="農林水産業費最小値テキスト">
          <a:extLst>
            <a:ext uri="{FF2B5EF4-FFF2-40B4-BE49-F238E27FC236}">
              <a16:creationId xmlns:a16="http://schemas.microsoft.com/office/drawing/2014/main" xmlns="" id="{00000000-0008-0000-0700-000055010000}"/>
            </a:ext>
          </a:extLst>
        </xdr:cNvPr>
        <xdr:cNvSpPr txBox="1"/>
      </xdr:nvSpPr>
      <xdr:spPr>
        <a:xfrm>
          <a:off x="10528300" y="992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144060</xdr:rowOff>
    </xdr:from>
    <xdr:to>
      <xdr:col>55</xdr:col>
      <xdr:colOff>88900</xdr:colOff>
      <xdr:row>57</xdr:row>
      <xdr:rowOff>144060</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a:off x="10388600" y="9916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108825</xdr:rowOff>
    </xdr:from>
    <xdr:ext cx="599010" cy="259045"/>
    <xdr:sp macro="" textlink="">
      <xdr:nvSpPr>
        <xdr:cNvPr id="343" name="農林水産業費最大値テキスト">
          <a:extLst>
            <a:ext uri="{FF2B5EF4-FFF2-40B4-BE49-F238E27FC236}">
              <a16:creationId xmlns:a16="http://schemas.microsoft.com/office/drawing/2014/main" xmlns="" id="{00000000-0008-0000-0700-000057010000}"/>
            </a:ext>
          </a:extLst>
        </xdr:cNvPr>
        <xdr:cNvSpPr txBox="1"/>
      </xdr:nvSpPr>
      <xdr:spPr>
        <a:xfrm>
          <a:off x="10528300" y="850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216,072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162148</xdr:rowOff>
    </xdr:from>
    <xdr:to>
      <xdr:col>55</xdr:col>
      <xdr:colOff>88900</xdr:colOff>
      <xdr:row>50</xdr:row>
      <xdr:rowOff>162148</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10388600" y="8734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38750</xdr:rowOff>
    </xdr:from>
    <xdr:to>
      <xdr:col>55</xdr:col>
      <xdr:colOff>0</xdr:colOff>
      <xdr:row>57</xdr:row>
      <xdr:rowOff>121481</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flipV="1">
          <a:off x="9639300" y="9811400"/>
          <a:ext cx="8382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143741</xdr:rowOff>
    </xdr:from>
    <xdr:ext cx="534377" cy="259045"/>
    <xdr:sp macro="" textlink="">
      <xdr:nvSpPr>
        <xdr:cNvPr id="346" name="農林水産業費平均値テキスト">
          <a:extLst>
            <a:ext uri="{FF2B5EF4-FFF2-40B4-BE49-F238E27FC236}">
              <a16:creationId xmlns:a16="http://schemas.microsoft.com/office/drawing/2014/main" xmlns="" id="{00000000-0008-0000-0700-00005A010000}"/>
            </a:ext>
          </a:extLst>
        </xdr:cNvPr>
        <xdr:cNvSpPr txBox="1"/>
      </xdr:nvSpPr>
      <xdr:spPr>
        <a:xfrm>
          <a:off x="10528300" y="95734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120864</xdr:rowOff>
    </xdr:from>
    <xdr:to>
      <xdr:col>55</xdr:col>
      <xdr:colOff>50800</xdr:colOff>
      <xdr:row>57</xdr:row>
      <xdr:rowOff>51014</xdr:rowOff>
    </xdr:to>
    <xdr:sp macro="" textlink="">
      <xdr:nvSpPr>
        <xdr:cNvPr id="347" name="フローチャート: 判断 346">
          <a:extLst>
            <a:ext uri="{FF2B5EF4-FFF2-40B4-BE49-F238E27FC236}">
              <a16:creationId xmlns:a16="http://schemas.microsoft.com/office/drawing/2014/main" xmlns="" id="{00000000-0008-0000-0700-00005B010000}"/>
            </a:ext>
          </a:extLst>
        </xdr:cNvPr>
        <xdr:cNvSpPr/>
      </xdr:nvSpPr>
      <xdr:spPr>
        <a:xfrm>
          <a:off x="10426700" y="9722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70286</xdr:rowOff>
    </xdr:from>
    <xdr:to>
      <xdr:col>50</xdr:col>
      <xdr:colOff>114300</xdr:colOff>
      <xdr:row>57</xdr:row>
      <xdr:rowOff>121481</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8750300" y="9842936"/>
          <a:ext cx="889000" cy="51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122979</xdr:rowOff>
    </xdr:from>
    <xdr:to>
      <xdr:col>50</xdr:col>
      <xdr:colOff>165100</xdr:colOff>
      <xdr:row>57</xdr:row>
      <xdr:rowOff>53129</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9588500" y="972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69656</xdr:rowOff>
    </xdr:from>
    <xdr:ext cx="534377" cy="259045"/>
    <xdr:sp macro="" textlink="">
      <xdr:nvSpPr>
        <xdr:cNvPr id="350" name="テキスト ボックス 349">
          <a:extLst>
            <a:ext uri="{FF2B5EF4-FFF2-40B4-BE49-F238E27FC236}">
              <a16:creationId xmlns:a16="http://schemas.microsoft.com/office/drawing/2014/main" xmlns="" id="{00000000-0008-0000-0700-00005E010000}"/>
            </a:ext>
          </a:extLst>
        </xdr:cNvPr>
        <xdr:cNvSpPr txBox="1"/>
      </xdr:nvSpPr>
      <xdr:spPr>
        <a:xfrm>
          <a:off x="9372111" y="949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70286</xdr:rowOff>
    </xdr:from>
    <xdr:to>
      <xdr:col>45</xdr:col>
      <xdr:colOff>177800</xdr:colOff>
      <xdr:row>57</xdr:row>
      <xdr:rowOff>126475</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flipV="1">
          <a:off x="7861300" y="9842936"/>
          <a:ext cx="889000" cy="5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93489</xdr:rowOff>
    </xdr:from>
    <xdr:to>
      <xdr:col>46</xdr:col>
      <xdr:colOff>38100</xdr:colOff>
      <xdr:row>57</xdr:row>
      <xdr:rowOff>23639</xdr:rowOff>
    </xdr:to>
    <xdr:sp macro="" textlink="">
      <xdr:nvSpPr>
        <xdr:cNvPr id="352" name="フローチャート: 判断 351">
          <a:extLst>
            <a:ext uri="{FF2B5EF4-FFF2-40B4-BE49-F238E27FC236}">
              <a16:creationId xmlns:a16="http://schemas.microsoft.com/office/drawing/2014/main" xmlns="" id="{00000000-0008-0000-0700-000060010000}"/>
            </a:ext>
          </a:extLst>
        </xdr:cNvPr>
        <xdr:cNvSpPr/>
      </xdr:nvSpPr>
      <xdr:spPr>
        <a:xfrm>
          <a:off x="8699500" y="9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40166</xdr:rowOff>
    </xdr:from>
    <xdr:ext cx="534377" cy="259045"/>
    <xdr:sp macro="" textlink="">
      <xdr:nvSpPr>
        <xdr:cNvPr id="353" name="テキスト ボックス 352">
          <a:extLst>
            <a:ext uri="{FF2B5EF4-FFF2-40B4-BE49-F238E27FC236}">
              <a16:creationId xmlns:a16="http://schemas.microsoft.com/office/drawing/2014/main" xmlns="" id="{00000000-0008-0000-0700-000061010000}"/>
            </a:ext>
          </a:extLst>
        </xdr:cNvPr>
        <xdr:cNvSpPr txBox="1"/>
      </xdr:nvSpPr>
      <xdr:spPr>
        <a:xfrm>
          <a:off x="8483111" y="946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126475</xdr:rowOff>
    </xdr:from>
    <xdr:to>
      <xdr:col>41</xdr:col>
      <xdr:colOff>50800</xdr:colOff>
      <xdr:row>57</xdr:row>
      <xdr:rowOff>135374</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flipV="1">
          <a:off x="6972300" y="9899125"/>
          <a:ext cx="889000" cy="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14125</xdr:rowOff>
    </xdr:from>
    <xdr:to>
      <xdr:col>41</xdr:col>
      <xdr:colOff>101600</xdr:colOff>
      <xdr:row>57</xdr:row>
      <xdr:rowOff>115725</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7810500" y="978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132252</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7594111" y="956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16571</xdr:rowOff>
    </xdr:from>
    <xdr:to>
      <xdr:col>36</xdr:col>
      <xdr:colOff>165100</xdr:colOff>
      <xdr:row>57</xdr:row>
      <xdr:rowOff>118171</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6921500" y="9789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134698</xdr:rowOff>
    </xdr:from>
    <xdr:ext cx="534377"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6705111" y="956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159400</xdr:rowOff>
    </xdr:from>
    <xdr:to>
      <xdr:col>55</xdr:col>
      <xdr:colOff>50800</xdr:colOff>
      <xdr:row>57</xdr:row>
      <xdr:rowOff>89550</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10426700" y="976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99291</xdr:rowOff>
    </xdr:from>
    <xdr:ext cx="534377" cy="259045"/>
    <xdr:sp macro="" textlink="">
      <xdr:nvSpPr>
        <xdr:cNvPr id="365" name="農林水産業費該当値テキスト">
          <a:extLst>
            <a:ext uri="{FF2B5EF4-FFF2-40B4-BE49-F238E27FC236}">
              <a16:creationId xmlns:a16="http://schemas.microsoft.com/office/drawing/2014/main" xmlns="" id="{00000000-0008-0000-0700-00006D010000}"/>
            </a:ext>
          </a:extLst>
        </xdr:cNvPr>
        <xdr:cNvSpPr txBox="1"/>
      </xdr:nvSpPr>
      <xdr:spPr>
        <a:xfrm>
          <a:off x="10528300" y="970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70681</xdr:rowOff>
    </xdr:from>
    <xdr:to>
      <xdr:col>50</xdr:col>
      <xdr:colOff>165100</xdr:colOff>
      <xdr:row>58</xdr:row>
      <xdr:rowOff>831</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9588500" y="984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163408</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9372111" y="993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19486</xdr:rowOff>
    </xdr:from>
    <xdr:to>
      <xdr:col>46</xdr:col>
      <xdr:colOff>38100</xdr:colOff>
      <xdr:row>57</xdr:row>
      <xdr:rowOff>121086</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8699500" y="979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112213</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8483111" y="988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75675</xdr:rowOff>
    </xdr:from>
    <xdr:to>
      <xdr:col>41</xdr:col>
      <xdr:colOff>101600</xdr:colOff>
      <xdr:row>58</xdr:row>
      <xdr:rowOff>5825</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7810500" y="984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168402</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7594111" y="994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84574</xdr:rowOff>
    </xdr:from>
    <xdr:to>
      <xdr:col>36</xdr:col>
      <xdr:colOff>165100</xdr:colOff>
      <xdr:row>58</xdr:row>
      <xdr:rowOff>14724</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6921500" y="98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5851</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6705111" y="994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xmlns=""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13919</xdr:rowOff>
    </xdr:from>
    <xdr:to>
      <xdr:col>54</xdr:col>
      <xdr:colOff>189865</xdr:colOff>
      <xdr:row>79</xdr:row>
      <xdr:rowOff>23558</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flipV="1">
          <a:off x="10475595" y="12186869"/>
          <a:ext cx="1270" cy="1381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27385</xdr:rowOff>
    </xdr:from>
    <xdr:ext cx="469744" cy="259045"/>
    <xdr:sp macro="" textlink="">
      <xdr:nvSpPr>
        <xdr:cNvPr id="398" name="商工費最小値テキスト">
          <a:extLst>
            <a:ext uri="{FF2B5EF4-FFF2-40B4-BE49-F238E27FC236}">
              <a16:creationId xmlns:a16="http://schemas.microsoft.com/office/drawing/2014/main" xmlns="" id="{00000000-0008-0000-0700-00008E010000}"/>
            </a:ext>
          </a:extLst>
        </xdr:cNvPr>
        <xdr:cNvSpPr txBox="1"/>
      </xdr:nvSpPr>
      <xdr:spPr>
        <a:xfrm>
          <a:off x="10528300" y="1357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23558</xdr:rowOff>
    </xdr:from>
    <xdr:to>
      <xdr:col>55</xdr:col>
      <xdr:colOff>88900</xdr:colOff>
      <xdr:row>79</xdr:row>
      <xdr:rowOff>23558</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10388600" y="13568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132046</xdr:rowOff>
    </xdr:from>
    <xdr:ext cx="599010" cy="259045"/>
    <xdr:sp macro="" textlink="">
      <xdr:nvSpPr>
        <xdr:cNvPr id="400" name="商工費最大値テキスト">
          <a:extLst>
            <a:ext uri="{FF2B5EF4-FFF2-40B4-BE49-F238E27FC236}">
              <a16:creationId xmlns:a16="http://schemas.microsoft.com/office/drawing/2014/main" xmlns="" id="{00000000-0008-0000-0700-000090010000}"/>
            </a:ext>
          </a:extLst>
        </xdr:cNvPr>
        <xdr:cNvSpPr txBox="1"/>
      </xdr:nvSpPr>
      <xdr:spPr>
        <a:xfrm>
          <a:off x="10528300" y="11962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110,404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13919</xdr:rowOff>
    </xdr:from>
    <xdr:to>
      <xdr:col>55</xdr:col>
      <xdr:colOff>88900</xdr:colOff>
      <xdr:row>71</xdr:row>
      <xdr:rowOff>13919</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2186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75845</xdr:rowOff>
    </xdr:from>
    <xdr:to>
      <xdr:col>55</xdr:col>
      <xdr:colOff>0</xdr:colOff>
      <xdr:row>78</xdr:row>
      <xdr:rowOff>121259</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a:off x="9639300" y="13448945"/>
          <a:ext cx="838200" cy="4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121721</xdr:rowOff>
    </xdr:from>
    <xdr:ext cx="534377" cy="259045"/>
    <xdr:sp macro="" textlink="">
      <xdr:nvSpPr>
        <xdr:cNvPr id="403" name="商工費平均値テキスト">
          <a:extLst>
            <a:ext uri="{FF2B5EF4-FFF2-40B4-BE49-F238E27FC236}">
              <a16:creationId xmlns:a16="http://schemas.microsoft.com/office/drawing/2014/main" xmlns="" id="{00000000-0008-0000-0700-000093010000}"/>
            </a:ext>
          </a:extLst>
        </xdr:cNvPr>
        <xdr:cNvSpPr txBox="1"/>
      </xdr:nvSpPr>
      <xdr:spPr>
        <a:xfrm>
          <a:off x="10528300" y="13151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98844</xdr:rowOff>
    </xdr:from>
    <xdr:to>
      <xdr:col>55</xdr:col>
      <xdr:colOff>50800</xdr:colOff>
      <xdr:row>78</xdr:row>
      <xdr:rowOff>28994</xdr:rowOff>
    </xdr:to>
    <xdr:sp macro="" textlink="">
      <xdr:nvSpPr>
        <xdr:cNvPr id="404" name="フローチャート: 判断 403">
          <a:extLst>
            <a:ext uri="{FF2B5EF4-FFF2-40B4-BE49-F238E27FC236}">
              <a16:creationId xmlns:a16="http://schemas.microsoft.com/office/drawing/2014/main" xmlns="" id="{00000000-0008-0000-0700-000094010000}"/>
            </a:ext>
          </a:extLst>
        </xdr:cNvPr>
        <xdr:cNvSpPr/>
      </xdr:nvSpPr>
      <xdr:spPr>
        <a:xfrm>
          <a:off x="10426700" y="133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61582</xdr:rowOff>
    </xdr:from>
    <xdr:to>
      <xdr:col>50</xdr:col>
      <xdr:colOff>114300</xdr:colOff>
      <xdr:row>78</xdr:row>
      <xdr:rowOff>75845</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8750300" y="13434682"/>
          <a:ext cx="889000" cy="14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119748</xdr:rowOff>
    </xdr:from>
    <xdr:to>
      <xdr:col>50</xdr:col>
      <xdr:colOff>165100</xdr:colOff>
      <xdr:row>78</xdr:row>
      <xdr:rowOff>49898</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9588500" y="1332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66425</xdr:rowOff>
    </xdr:from>
    <xdr:ext cx="534377"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9372111" y="1309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61582</xdr:rowOff>
    </xdr:from>
    <xdr:to>
      <xdr:col>45</xdr:col>
      <xdr:colOff>177800</xdr:colOff>
      <xdr:row>78</xdr:row>
      <xdr:rowOff>76098</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flipV="1">
          <a:off x="7861300" y="13434682"/>
          <a:ext cx="889000" cy="1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86043</xdr:rowOff>
    </xdr:from>
    <xdr:to>
      <xdr:col>46</xdr:col>
      <xdr:colOff>38100</xdr:colOff>
      <xdr:row>78</xdr:row>
      <xdr:rowOff>16193</xdr:rowOff>
    </xdr:to>
    <xdr:sp macro="" textlink="">
      <xdr:nvSpPr>
        <xdr:cNvPr id="409" name="フローチャート: 判断 408">
          <a:extLst>
            <a:ext uri="{FF2B5EF4-FFF2-40B4-BE49-F238E27FC236}">
              <a16:creationId xmlns:a16="http://schemas.microsoft.com/office/drawing/2014/main" xmlns="" id="{00000000-0008-0000-0700-000099010000}"/>
            </a:ext>
          </a:extLst>
        </xdr:cNvPr>
        <xdr:cNvSpPr/>
      </xdr:nvSpPr>
      <xdr:spPr>
        <a:xfrm>
          <a:off x="8699500" y="1328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32720</xdr:rowOff>
    </xdr:from>
    <xdr:ext cx="534377"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8483111" y="1306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76098</xdr:rowOff>
    </xdr:from>
    <xdr:to>
      <xdr:col>41</xdr:col>
      <xdr:colOff>50800</xdr:colOff>
      <xdr:row>78</xdr:row>
      <xdr:rowOff>85725</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flipV="1">
          <a:off x="6972300" y="13449198"/>
          <a:ext cx="889000" cy="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47549</xdr:rowOff>
    </xdr:from>
    <xdr:to>
      <xdr:col>41</xdr:col>
      <xdr:colOff>101600</xdr:colOff>
      <xdr:row>78</xdr:row>
      <xdr:rowOff>149149</xdr:rowOff>
    </xdr:to>
    <xdr:sp macro="" textlink="">
      <xdr:nvSpPr>
        <xdr:cNvPr id="412" name="フローチャート: 判断 411">
          <a:extLst>
            <a:ext uri="{FF2B5EF4-FFF2-40B4-BE49-F238E27FC236}">
              <a16:creationId xmlns:a16="http://schemas.microsoft.com/office/drawing/2014/main" xmlns="" id="{00000000-0008-0000-0700-00009C010000}"/>
            </a:ext>
          </a:extLst>
        </xdr:cNvPr>
        <xdr:cNvSpPr/>
      </xdr:nvSpPr>
      <xdr:spPr>
        <a:xfrm>
          <a:off x="7810500" y="13420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140276</xdr:rowOff>
    </xdr:from>
    <xdr:ext cx="469744"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7626428" y="13513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49771</xdr:rowOff>
    </xdr:from>
    <xdr:to>
      <xdr:col>36</xdr:col>
      <xdr:colOff>165100</xdr:colOff>
      <xdr:row>78</xdr:row>
      <xdr:rowOff>151371</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6921500" y="1342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142498</xdr:rowOff>
    </xdr:from>
    <xdr:ext cx="469744"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6737428" y="135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70459</xdr:rowOff>
    </xdr:from>
    <xdr:to>
      <xdr:col>55</xdr:col>
      <xdr:colOff>50800</xdr:colOff>
      <xdr:row>79</xdr:row>
      <xdr:rowOff>609</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10426700" y="1344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156836</xdr:rowOff>
    </xdr:from>
    <xdr:ext cx="469744" cy="259045"/>
    <xdr:sp macro="" textlink="">
      <xdr:nvSpPr>
        <xdr:cNvPr id="422" name="商工費該当値テキスト">
          <a:extLst>
            <a:ext uri="{FF2B5EF4-FFF2-40B4-BE49-F238E27FC236}">
              <a16:creationId xmlns:a16="http://schemas.microsoft.com/office/drawing/2014/main" xmlns="" id="{00000000-0008-0000-0700-0000A6010000}"/>
            </a:ext>
          </a:extLst>
        </xdr:cNvPr>
        <xdr:cNvSpPr txBox="1"/>
      </xdr:nvSpPr>
      <xdr:spPr>
        <a:xfrm>
          <a:off x="10528300" y="1335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25045</xdr:rowOff>
    </xdr:from>
    <xdr:to>
      <xdr:col>50</xdr:col>
      <xdr:colOff>165100</xdr:colOff>
      <xdr:row>78</xdr:row>
      <xdr:rowOff>126645</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9588500" y="1339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117772</xdr:rowOff>
    </xdr:from>
    <xdr:ext cx="534377"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9372111" y="1349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10782</xdr:rowOff>
    </xdr:from>
    <xdr:to>
      <xdr:col>46</xdr:col>
      <xdr:colOff>38100</xdr:colOff>
      <xdr:row>78</xdr:row>
      <xdr:rowOff>112382</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8699500" y="1338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103509</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8483111" y="1347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25298</xdr:rowOff>
    </xdr:from>
    <xdr:to>
      <xdr:col>41</xdr:col>
      <xdr:colOff>101600</xdr:colOff>
      <xdr:row>78</xdr:row>
      <xdr:rowOff>126898</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7810500" y="1339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143425</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7594111" y="1317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34925</xdr:rowOff>
    </xdr:from>
    <xdr:to>
      <xdr:col>36</xdr:col>
      <xdr:colOff>165100</xdr:colOff>
      <xdr:row>78</xdr:row>
      <xdr:rowOff>136525</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6921500" y="134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153052</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6705111" y="131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1" name="直線コネクタ 440">
          <a:extLst>
            <a:ext uri="{FF2B5EF4-FFF2-40B4-BE49-F238E27FC236}">
              <a16:creationId xmlns:a16="http://schemas.microsoft.com/office/drawing/2014/main" xmlns="" id="{00000000-0008-0000-0700-0000B9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xmlns=""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12547</xdr:rowOff>
    </xdr:from>
    <xdr:to>
      <xdr:col>54</xdr:col>
      <xdr:colOff>189865</xdr:colOff>
      <xdr:row>98</xdr:row>
      <xdr:rowOff>12443</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flipV="1">
          <a:off x="10475595" y="15614497"/>
          <a:ext cx="1270" cy="120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43951</xdr:rowOff>
    </xdr:from>
    <xdr:ext cx="534377" cy="259045"/>
    <xdr:sp macro="" textlink="">
      <xdr:nvSpPr>
        <xdr:cNvPr id="451" name="土木費最小値テキスト">
          <a:extLst>
            <a:ext uri="{FF2B5EF4-FFF2-40B4-BE49-F238E27FC236}">
              <a16:creationId xmlns:a16="http://schemas.microsoft.com/office/drawing/2014/main" xmlns="" id="{00000000-0008-0000-0700-0000C3010000}"/>
            </a:ext>
          </a:extLst>
        </xdr:cNvPr>
        <xdr:cNvSpPr txBox="1"/>
      </xdr:nvSpPr>
      <xdr:spPr>
        <a:xfrm>
          <a:off x="10528300" y="1684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12443</xdr:rowOff>
    </xdr:from>
    <xdr:to>
      <xdr:col>55</xdr:col>
      <xdr:colOff>88900</xdr:colOff>
      <xdr:row>98</xdr:row>
      <xdr:rowOff>12443</xdr:rowOff>
    </xdr:to>
    <xdr:cxnSp macro="">
      <xdr:nvCxnSpPr>
        <xdr:cNvPr id="452" name="直線コネクタ 451">
          <a:extLst>
            <a:ext uri="{FF2B5EF4-FFF2-40B4-BE49-F238E27FC236}">
              <a16:creationId xmlns:a16="http://schemas.microsoft.com/office/drawing/2014/main" xmlns="" id="{00000000-0008-0000-0700-0000C4010000}"/>
            </a:ext>
          </a:extLst>
        </xdr:cNvPr>
        <xdr:cNvCxnSpPr/>
      </xdr:nvCxnSpPr>
      <xdr:spPr>
        <a:xfrm>
          <a:off x="10388600" y="16814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130674</xdr:rowOff>
    </xdr:from>
    <xdr:ext cx="690189" cy="259045"/>
    <xdr:sp macro="" textlink="">
      <xdr:nvSpPr>
        <xdr:cNvPr id="453" name="土木費最大値テキスト">
          <a:extLst>
            <a:ext uri="{FF2B5EF4-FFF2-40B4-BE49-F238E27FC236}">
              <a16:creationId xmlns:a16="http://schemas.microsoft.com/office/drawing/2014/main" xmlns="" id="{00000000-0008-0000-0700-0000C5010000}"/>
            </a:ext>
          </a:extLst>
        </xdr:cNvPr>
        <xdr:cNvSpPr txBox="1"/>
      </xdr:nvSpPr>
      <xdr:spPr>
        <a:xfrm>
          <a:off x="10528300" y="153897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2,122,491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12547</xdr:rowOff>
    </xdr:from>
    <xdr:to>
      <xdr:col>55</xdr:col>
      <xdr:colOff>88900</xdr:colOff>
      <xdr:row>91</xdr:row>
      <xdr:rowOff>12547</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a:off x="10388600" y="1561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166401</xdr:rowOff>
    </xdr:from>
    <xdr:to>
      <xdr:col>55</xdr:col>
      <xdr:colOff>0</xdr:colOff>
      <xdr:row>98</xdr:row>
      <xdr:rowOff>1642</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9639300" y="16797051"/>
          <a:ext cx="838200" cy="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132852</xdr:rowOff>
    </xdr:from>
    <xdr:ext cx="534377" cy="259045"/>
    <xdr:sp macro="" textlink="">
      <xdr:nvSpPr>
        <xdr:cNvPr id="456" name="土木費平均値テキスト">
          <a:extLst>
            <a:ext uri="{FF2B5EF4-FFF2-40B4-BE49-F238E27FC236}">
              <a16:creationId xmlns:a16="http://schemas.microsoft.com/office/drawing/2014/main" xmlns="" id="{00000000-0008-0000-0700-0000C8010000}"/>
            </a:ext>
          </a:extLst>
        </xdr:cNvPr>
        <xdr:cNvSpPr txBox="1"/>
      </xdr:nvSpPr>
      <xdr:spPr>
        <a:xfrm>
          <a:off x="10528300" y="16592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109975</xdr:rowOff>
    </xdr:from>
    <xdr:to>
      <xdr:col>55</xdr:col>
      <xdr:colOff>50800</xdr:colOff>
      <xdr:row>98</xdr:row>
      <xdr:rowOff>40125</xdr:rowOff>
    </xdr:to>
    <xdr:sp macro="" textlink="">
      <xdr:nvSpPr>
        <xdr:cNvPr id="457" name="フローチャート: 判断 456">
          <a:extLst>
            <a:ext uri="{FF2B5EF4-FFF2-40B4-BE49-F238E27FC236}">
              <a16:creationId xmlns:a16="http://schemas.microsoft.com/office/drawing/2014/main" xmlns="" id="{00000000-0008-0000-0700-0000C9010000}"/>
            </a:ext>
          </a:extLst>
        </xdr:cNvPr>
        <xdr:cNvSpPr/>
      </xdr:nvSpPr>
      <xdr:spPr>
        <a:xfrm>
          <a:off x="10426700" y="1674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166401</xdr:rowOff>
    </xdr:from>
    <xdr:to>
      <xdr:col>50</xdr:col>
      <xdr:colOff>114300</xdr:colOff>
      <xdr:row>98</xdr:row>
      <xdr:rowOff>2950</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flipV="1">
          <a:off x="8750300" y="16797051"/>
          <a:ext cx="889000" cy="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111297</xdr:rowOff>
    </xdr:from>
    <xdr:to>
      <xdr:col>50</xdr:col>
      <xdr:colOff>165100</xdr:colOff>
      <xdr:row>98</xdr:row>
      <xdr:rowOff>41447</xdr:rowOff>
    </xdr:to>
    <xdr:sp macro="" textlink="">
      <xdr:nvSpPr>
        <xdr:cNvPr id="459" name="フローチャート: 判断 458">
          <a:extLst>
            <a:ext uri="{FF2B5EF4-FFF2-40B4-BE49-F238E27FC236}">
              <a16:creationId xmlns:a16="http://schemas.microsoft.com/office/drawing/2014/main" xmlns="" id="{00000000-0008-0000-0700-0000CB010000}"/>
            </a:ext>
          </a:extLst>
        </xdr:cNvPr>
        <xdr:cNvSpPr/>
      </xdr:nvSpPr>
      <xdr:spPr>
        <a:xfrm>
          <a:off x="9588500" y="1674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57974</xdr:rowOff>
    </xdr:from>
    <xdr:ext cx="534377" cy="259045"/>
    <xdr:sp macro="" textlink="">
      <xdr:nvSpPr>
        <xdr:cNvPr id="460" name="テキスト ボックス 459">
          <a:extLst>
            <a:ext uri="{FF2B5EF4-FFF2-40B4-BE49-F238E27FC236}">
              <a16:creationId xmlns:a16="http://schemas.microsoft.com/office/drawing/2014/main" xmlns="" id="{00000000-0008-0000-0700-0000CC010000}"/>
            </a:ext>
          </a:extLst>
        </xdr:cNvPr>
        <xdr:cNvSpPr txBox="1"/>
      </xdr:nvSpPr>
      <xdr:spPr>
        <a:xfrm>
          <a:off x="9372111" y="1651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167753</xdr:rowOff>
    </xdr:from>
    <xdr:to>
      <xdr:col>45</xdr:col>
      <xdr:colOff>177800</xdr:colOff>
      <xdr:row>98</xdr:row>
      <xdr:rowOff>2950</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7861300" y="16798403"/>
          <a:ext cx="889000" cy="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102115</xdr:rowOff>
    </xdr:from>
    <xdr:to>
      <xdr:col>46</xdr:col>
      <xdr:colOff>38100</xdr:colOff>
      <xdr:row>98</xdr:row>
      <xdr:rowOff>32265</xdr:rowOff>
    </xdr:to>
    <xdr:sp macro="" textlink="">
      <xdr:nvSpPr>
        <xdr:cNvPr id="462" name="フローチャート: 判断 461">
          <a:extLst>
            <a:ext uri="{FF2B5EF4-FFF2-40B4-BE49-F238E27FC236}">
              <a16:creationId xmlns:a16="http://schemas.microsoft.com/office/drawing/2014/main" xmlns="" id="{00000000-0008-0000-0700-0000CE010000}"/>
            </a:ext>
          </a:extLst>
        </xdr:cNvPr>
        <xdr:cNvSpPr/>
      </xdr:nvSpPr>
      <xdr:spPr>
        <a:xfrm>
          <a:off x="8699500" y="1673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48792</xdr:rowOff>
    </xdr:from>
    <xdr:ext cx="534377" cy="259045"/>
    <xdr:sp macro="" textlink="">
      <xdr:nvSpPr>
        <xdr:cNvPr id="463" name="テキスト ボックス 462">
          <a:extLst>
            <a:ext uri="{FF2B5EF4-FFF2-40B4-BE49-F238E27FC236}">
              <a16:creationId xmlns:a16="http://schemas.microsoft.com/office/drawing/2014/main" xmlns="" id="{00000000-0008-0000-0700-0000CF010000}"/>
            </a:ext>
          </a:extLst>
        </xdr:cNvPr>
        <xdr:cNvSpPr txBox="1"/>
      </xdr:nvSpPr>
      <xdr:spPr>
        <a:xfrm>
          <a:off x="8483111" y="1650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167753</xdr:rowOff>
    </xdr:from>
    <xdr:to>
      <xdr:col>41</xdr:col>
      <xdr:colOff>50800</xdr:colOff>
      <xdr:row>98</xdr:row>
      <xdr:rowOff>4873</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flipV="1">
          <a:off x="6972300" y="16798403"/>
          <a:ext cx="889000" cy="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111142</xdr:rowOff>
    </xdr:from>
    <xdr:to>
      <xdr:col>41</xdr:col>
      <xdr:colOff>101600</xdr:colOff>
      <xdr:row>98</xdr:row>
      <xdr:rowOff>41292</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7810500" y="16741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57819</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7594111" y="16517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115672</xdr:rowOff>
    </xdr:from>
    <xdr:to>
      <xdr:col>36</xdr:col>
      <xdr:colOff>165100</xdr:colOff>
      <xdr:row>98</xdr:row>
      <xdr:rowOff>45822</xdr:rowOff>
    </xdr:to>
    <xdr:sp macro="" textlink="">
      <xdr:nvSpPr>
        <xdr:cNvPr id="467" name="フローチャート: 判断 466">
          <a:extLst>
            <a:ext uri="{FF2B5EF4-FFF2-40B4-BE49-F238E27FC236}">
              <a16:creationId xmlns:a16="http://schemas.microsoft.com/office/drawing/2014/main" xmlns="" id="{00000000-0008-0000-0700-0000D3010000}"/>
            </a:ext>
          </a:extLst>
        </xdr:cNvPr>
        <xdr:cNvSpPr/>
      </xdr:nvSpPr>
      <xdr:spPr>
        <a:xfrm>
          <a:off x="6921500" y="16746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62349</xdr:rowOff>
    </xdr:from>
    <xdr:ext cx="534377" cy="259045"/>
    <xdr:sp macro="" textlink="">
      <xdr:nvSpPr>
        <xdr:cNvPr id="468" name="テキスト ボックス 467">
          <a:extLst>
            <a:ext uri="{FF2B5EF4-FFF2-40B4-BE49-F238E27FC236}">
              <a16:creationId xmlns:a16="http://schemas.microsoft.com/office/drawing/2014/main" xmlns="" id="{00000000-0008-0000-0700-0000D4010000}"/>
            </a:ext>
          </a:extLst>
        </xdr:cNvPr>
        <xdr:cNvSpPr txBox="1"/>
      </xdr:nvSpPr>
      <xdr:spPr>
        <a:xfrm>
          <a:off x="6705111" y="165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xmlns=""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122292</xdr:rowOff>
    </xdr:from>
    <xdr:to>
      <xdr:col>55</xdr:col>
      <xdr:colOff>50800</xdr:colOff>
      <xdr:row>98</xdr:row>
      <xdr:rowOff>52442</xdr:rowOff>
    </xdr:to>
    <xdr:sp macro="" textlink="">
      <xdr:nvSpPr>
        <xdr:cNvPr id="474" name="楕円 473">
          <a:extLst>
            <a:ext uri="{FF2B5EF4-FFF2-40B4-BE49-F238E27FC236}">
              <a16:creationId xmlns:a16="http://schemas.microsoft.com/office/drawing/2014/main" xmlns="" id="{00000000-0008-0000-0700-0000DA010000}"/>
            </a:ext>
          </a:extLst>
        </xdr:cNvPr>
        <xdr:cNvSpPr/>
      </xdr:nvSpPr>
      <xdr:spPr>
        <a:xfrm>
          <a:off x="10426700" y="1675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88401</xdr:rowOff>
    </xdr:from>
    <xdr:ext cx="534377" cy="259045"/>
    <xdr:sp macro="" textlink="">
      <xdr:nvSpPr>
        <xdr:cNvPr id="475" name="土木費該当値テキスト">
          <a:extLst>
            <a:ext uri="{FF2B5EF4-FFF2-40B4-BE49-F238E27FC236}">
              <a16:creationId xmlns:a16="http://schemas.microsoft.com/office/drawing/2014/main" xmlns="" id="{00000000-0008-0000-0700-0000DB010000}"/>
            </a:ext>
          </a:extLst>
        </xdr:cNvPr>
        <xdr:cNvSpPr txBox="1"/>
      </xdr:nvSpPr>
      <xdr:spPr>
        <a:xfrm>
          <a:off x="10528300" y="1671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115601</xdr:rowOff>
    </xdr:from>
    <xdr:to>
      <xdr:col>50</xdr:col>
      <xdr:colOff>165100</xdr:colOff>
      <xdr:row>98</xdr:row>
      <xdr:rowOff>45751</xdr:rowOff>
    </xdr:to>
    <xdr:sp macro="" textlink="">
      <xdr:nvSpPr>
        <xdr:cNvPr id="476" name="楕円 475">
          <a:extLst>
            <a:ext uri="{FF2B5EF4-FFF2-40B4-BE49-F238E27FC236}">
              <a16:creationId xmlns:a16="http://schemas.microsoft.com/office/drawing/2014/main" xmlns="" id="{00000000-0008-0000-0700-0000DC010000}"/>
            </a:ext>
          </a:extLst>
        </xdr:cNvPr>
        <xdr:cNvSpPr/>
      </xdr:nvSpPr>
      <xdr:spPr>
        <a:xfrm>
          <a:off x="9588500" y="1674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36878</xdr:rowOff>
    </xdr:from>
    <xdr:ext cx="534377"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9372111" y="1683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123600</xdr:rowOff>
    </xdr:from>
    <xdr:to>
      <xdr:col>46</xdr:col>
      <xdr:colOff>38100</xdr:colOff>
      <xdr:row>98</xdr:row>
      <xdr:rowOff>53750</xdr:rowOff>
    </xdr:to>
    <xdr:sp macro="" textlink="">
      <xdr:nvSpPr>
        <xdr:cNvPr id="478" name="楕円 477">
          <a:extLst>
            <a:ext uri="{FF2B5EF4-FFF2-40B4-BE49-F238E27FC236}">
              <a16:creationId xmlns:a16="http://schemas.microsoft.com/office/drawing/2014/main" xmlns="" id="{00000000-0008-0000-0700-0000DE010000}"/>
            </a:ext>
          </a:extLst>
        </xdr:cNvPr>
        <xdr:cNvSpPr/>
      </xdr:nvSpPr>
      <xdr:spPr>
        <a:xfrm>
          <a:off x="8699500" y="1675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44877</xdr:rowOff>
    </xdr:from>
    <xdr:ext cx="534377"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8483111" y="1684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116953</xdr:rowOff>
    </xdr:from>
    <xdr:to>
      <xdr:col>41</xdr:col>
      <xdr:colOff>101600</xdr:colOff>
      <xdr:row>98</xdr:row>
      <xdr:rowOff>47103</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7810500" y="1674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38230</xdr:rowOff>
    </xdr:from>
    <xdr:ext cx="534377"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7594111" y="1684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125523</xdr:rowOff>
    </xdr:from>
    <xdr:to>
      <xdr:col>36</xdr:col>
      <xdr:colOff>165100</xdr:colOff>
      <xdr:row>98</xdr:row>
      <xdr:rowOff>55673</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6921500" y="1675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46800</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6705111" y="1684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xmlns=""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xmlns=""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xmlns=""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xmlns=""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xmlns=""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xmlns=""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xmlns=""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xmlns=""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xmlns=""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xmlns=""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xmlns=""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xmlns=""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3" name="テキスト ボックス 502">
          <a:extLst>
            <a:ext uri="{FF2B5EF4-FFF2-40B4-BE49-F238E27FC236}">
              <a16:creationId xmlns:a16="http://schemas.microsoft.com/office/drawing/2014/main" xmlns="" id="{00000000-0008-0000-0700-0000F7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xmlns=""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166430</xdr:rowOff>
    </xdr:from>
    <xdr:to>
      <xdr:col>85</xdr:col>
      <xdr:colOff>126364</xdr:colOff>
      <xdr:row>38</xdr:row>
      <xdr:rowOff>33254</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flipV="1">
          <a:off x="16317595" y="5309930"/>
          <a:ext cx="1269" cy="1238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37081</xdr:rowOff>
    </xdr:from>
    <xdr:ext cx="534377" cy="259045"/>
    <xdr:sp macro="" textlink="">
      <xdr:nvSpPr>
        <xdr:cNvPr id="510" name="消防費最小値テキスト">
          <a:extLst>
            <a:ext uri="{FF2B5EF4-FFF2-40B4-BE49-F238E27FC236}">
              <a16:creationId xmlns:a16="http://schemas.microsoft.com/office/drawing/2014/main" xmlns="" id="{00000000-0008-0000-0700-0000FE010000}"/>
            </a:ext>
          </a:extLst>
        </xdr:cNvPr>
        <xdr:cNvSpPr txBox="1"/>
      </xdr:nvSpPr>
      <xdr:spPr>
        <a:xfrm>
          <a:off x="16370300" y="655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33254</xdr:rowOff>
    </xdr:from>
    <xdr:to>
      <xdr:col>86</xdr:col>
      <xdr:colOff>25400</xdr:colOff>
      <xdr:row>38</xdr:row>
      <xdr:rowOff>33254</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6230600" y="6548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113107</xdr:rowOff>
    </xdr:from>
    <xdr:ext cx="534377" cy="259045"/>
    <xdr:sp macro="" textlink="">
      <xdr:nvSpPr>
        <xdr:cNvPr id="512" name="消防費最大値テキスト">
          <a:extLst>
            <a:ext uri="{FF2B5EF4-FFF2-40B4-BE49-F238E27FC236}">
              <a16:creationId xmlns:a16="http://schemas.microsoft.com/office/drawing/2014/main" xmlns="" id="{00000000-0008-0000-0700-000000020000}"/>
            </a:ext>
          </a:extLst>
        </xdr:cNvPr>
        <xdr:cNvSpPr txBox="1"/>
      </xdr:nvSpPr>
      <xdr:spPr>
        <a:xfrm>
          <a:off x="16370300" y="508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166430</xdr:rowOff>
    </xdr:from>
    <xdr:to>
      <xdr:col>86</xdr:col>
      <xdr:colOff>25400</xdr:colOff>
      <xdr:row>30</xdr:row>
      <xdr:rowOff>166430</xdr:rowOff>
    </xdr:to>
    <xdr:cxnSp macro="">
      <xdr:nvCxnSpPr>
        <xdr:cNvPr id="513" name="直線コネクタ 512">
          <a:extLst>
            <a:ext uri="{FF2B5EF4-FFF2-40B4-BE49-F238E27FC236}">
              <a16:creationId xmlns:a16="http://schemas.microsoft.com/office/drawing/2014/main" xmlns="" id="{00000000-0008-0000-0700-000001020000}"/>
            </a:ext>
          </a:extLst>
        </xdr:cNvPr>
        <xdr:cNvCxnSpPr/>
      </xdr:nvCxnSpPr>
      <xdr:spPr>
        <a:xfrm>
          <a:off x="16230600" y="530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77619</xdr:rowOff>
    </xdr:from>
    <xdr:to>
      <xdr:col>85</xdr:col>
      <xdr:colOff>127000</xdr:colOff>
      <xdr:row>37</xdr:row>
      <xdr:rowOff>103663</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5481300" y="6421269"/>
          <a:ext cx="838200" cy="2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152549</xdr:rowOff>
    </xdr:from>
    <xdr:ext cx="534377" cy="259045"/>
    <xdr:sp macro="" textlink="">
      <xdr:nvSpPr>
        <xdr:cNvPr id="515" name="消防費平均値テキスト">
          <a:extLst>
            <a:ext uri="{FF2B5EF4-FFF2-40B4-BE49-F238E27FC236}">
              <a16:creationId xmlns:a16="http://schemas.microsoft.com/office/drawing/2014/main" xmlns="" id="{00000000-0008-0000-0700-000003020000}"/>
            </a:ext>
          </a:extLst>
        </xdr:cNvPr>
        <xdr:cNvSpPr txBox="1"/>
      </xdr:nvSpPr>
      <xdr:spPr>
        <a:xfrm>
          <a:off x="16370300" y="6153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129672</xdr:rowOff>
    </xdr:from>
    <xdr:to>
      <xdr:col>85</xdr:col>
      <xdr:colOff>177800</xdr:colOff>
      <xdr:row>37</xdr:row>
      <xdr:rowOff>59822</xdr:rowOff>
    </xdr:to>
    <xdr:sp macro="" textlink="">
      <xdr:nvSpPr>
        <xdr:cNvPr id="516" name="フローチャート: 判断 515">
          <a:extLst>
            <a:ext uri="{FF2B5EF4-FFF2-40B4-BE49-F238E27FC236}">
              <a16:creationId xmlns:a16="http://schemas.microsoft.com/office/drawing/2014/main" xmlns="" id="{00000000-0008-0000-0700-000004020000}"/>
            </a:ext>
          </a:extLst>
        </xdr:cNvPr>
        <xdr:cNvSpPr/>
      </xdr:nvSpPr>
      <xdr:spPr>
        <a:xfrm>
          <a:off x="16268700" y="6301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66417</xdr:rowOff>
    </xdr:from>
    <xdr:to>
      <xdr:col>81</xdr:col>
      <xdr:colOff>50800</xdr:colOff>
      <xdr:row>37</xdr:row>
      <xdr:rowOff>77619</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4592300" y="6410067"/>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144874</xdr:rowOff>
    </xdr:from>
    <xdr:to>
      <xdr:col>81</xdr:col>
      <xdr:colOff>101600</xdr:colOff>
      <xdr:row>37</xdr:row>
      <xdr:rowOff>75024</xdr:rowOff>
    </xdr:to>
    <xdr:sp macro="" textlink="">
      <xdr:nvSpPr>
        <xdr:cNvPr id="518" name="フローチャート: 判断 517">
          <a:extLst>
            <a:ext uri="{FF2B5EF4-FFF2-40B4-BE49-F238E27FC236}">
              <a16:creationId xmlns:a16="http://schemas.microsoft.com/office/drawing/2014/main" xmlns="" id="{00000000-0008-0000-0700-000006020000}"/>
            </a:ext>
          </a:extLst>
        </xdr:cNvPr>
        <xdr:cNvSpPr/>
      </xdr:nvSpPr>
      <xdr:spPr>
        <a:xfrm>
          <a:off x="15430500" y="631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91551</xdr:rowOff>
    </xdr:from>
    <xdr:ext cx="534377"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5214111" y="609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66417</xdr:rowOff>
    </xdr:from>
    <xdr:to>
      <xdr:col>76</xdr:col>
      <xdr:colOff>114300</xdr:colOff>
      <xdr:row>37</xdr:row>
      <xdr:rowOff>92249</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flipV="1">
          <a:off x="13703300" y="6410067"/>
          <a:ext cx="889000" cy="2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164077</xdr:rowOff>
    </xdr:from>
    <xdr:to>
      <xdr:col>76</xdr:col>
      <xdr:colOff>165100</xdr:colOff>
      <xdr:row>37</xdr:row>
      <xdr:rowOff>94227</xdr:rowOff>
    </xdr:to>
    <xdr:sp macro="" textlink="">
      <xdr:nvSpPr>
        <xdr:cNvPr id="521" name="フローチャート: 判断 520">
          <a:extLst>
            <a:ext uri="{FF2B5EF4-FFF2-40B4-BE49-F238E27FC236}">
              <a16:creationId xmlns:a16="http://schemas.microsoft.com/office/drawing/2014/main" xmlns="" id="{00000000-0008-0000-0700-000009020000}"/>
            </a:ext>
          </a:extLst>
        </xdr:cNvPr>
        <xdr:cNvSpPr/>
      </xdr:nvSpPr>
      <xdr:spPr>
        <a:xfrm>
          <a:off x="14541500" y="633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110754</xdr:rowOff>
    </xdr:from>
    <xdr:ext cx="534377"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4325111" y="611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92249</xdr:rowOff>
    </xdr:from>
    <xdr:to>
      <xdr:col>71</xdr:col>
      <xdr:colOff>177800</xdr:colOff>
      <xdr:row>37</xdr:row>
      <xdr:rowOff>131862</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flipV="1">
          <a:off x="12814300" y="6435899"/>
          <a:ext cx="889000" cy="3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2571</xdr:rowOff>
    </xdr:from>
    <xdr:to>
      <xdr:col>72</xdr:col>
      <xdr:colOff>38100</xdr:colOff>
      <xdr:row>37</xdr:row>
      <xdr:rowOff>104171</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3652500" y="6346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120698</xdr:rowOff>
    </xdr:from>
    <xdr:ext cx="534377" cy="259045"/>
    <xdr:sp macro="" textlink="">
      <xdr:nvSpPr>
        <xdr:cNvPr id="525" name="テキスト ボックス 524">
          <a:extLst>
            <a:ext uri="{FF2B5EF4-FFF2-40B4-BE49-F238E27FC236}">
              <a16:creationId xmlns:a16="http://schemas.microsoft.com/office/drawing/2014/main" xmlns="" id="{00000000-0008-0000-0700-00000D020000}"/>
            </a:ext>
          </a:extLst>
        </xdr:cNvPr>
        <xdr:cNvSpPr txBox="1"/>
      </xdr:nvSpPr>
      <xdr:spPr>
        <a:xfrm>
          <a:off x="13436111" y="612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19193</xdr:rowOff>
    </xdr:from>
    <xdr:to>
      <xdr:col>67</xdr:col>
      <xdr:colOff>101600</xdr:colOff>
      <xdr:row>37</xdr:row>
      <xdr:rowOff>120793</xdr:rowOff>
    </xdr:to>
    <xdr:sp macro="" textlink="">
      <xdr:nvSpPr>
        <xdr:cNvPr id="526" name="フローチャート: 判断 525">
          <a:extLst>
            <a:ext uri="{FF2B5EF4-FFF2-40B4-BE49-F238E27FC236}">
              <a16:creationId xmlns:a16="http://schemas.microsoft.com/office/drawing/2014/main" xmlns="" id="{00000000-0008-0000-0700-00000E020000}"/>
            </a:ext>
          </a:extLst>
        </xdr:cNvPr>
        <xdr:cNvSpPr/>
      </xdr:nvSpPr>
      <xdr:spPr>
        <a:xfrm>
          <a:off x="12763500" y="636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137320</xdr:rowOff>
    </xdr:from>
    <xdr:ext cx="534377"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2547111" y="613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xmlns=""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52863</xdr:rowOff>
    </xdr:from>
    <xdr:to>
      <xdr:col>85</xdr:col>
      <xdr:colOff>177800</xdr:colOff>
      <xdr:row>37</xdr:row>
      <xdr:rowOff>154463</xdr:rowOff>
    </xdr:to>
    <xdr:sp macro="" textlink="">
      <xdr:nvSpPr>
        <xdr:cNvPr id="533" name="楕円 532">
          <a:extLst>
            <a:ext uri="{FF2B5EF4-FFF2-40B4-BE49-F238E27FC236}">
              <a16:creationId xmlns:a16="http://schemas.microsoft.com/office/drawing/2014/main" xmlns="" id="{00000000-0008-0000-0700-000015020000}"/>
            </a:ext>
          </a:extLst>
        </xdr:cNvPr>
        <xdr:cNvSpPr/>
      </xdr:nvSpPr>
      <xdr:spPr>
        <a:xfrm>
          <a:off x="16268700" y="639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139240</xdr:rowOff>
    </xdr:from>
    <xdr:ext cx="534377" cy="259045"/>
    <xdr:sp macro="" textlink="">
      <xdr:nvSpPr>
        <xdr:cNvPr id="534" name="消防費該当値テキスト">
          <a:extLst>
            <a:ext uri="{FF2B5EF4-FFF2-40B4-BE49-F238E27FC236}">
              <a16:creationId xmlns:a16="http://schemas.microsoft.com/office/drawing/2014/main" xmlns="" id="{00000000-0008-0000-0700-000016020000}"/>
            </a:ext>
          </a:extLst>
        </xdr:cNvPr>
        <xdr:cNvSpPr txBox="1"/>
      </xdr:nvSpPr>
      <xdr:spPr>
        <a:xfrm>
          <a:off x="16370300" y="631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26819</xdr:rowOff>
    </xdr:from>
    <xdr:to>
      <xdr:col>81</xdr:col>
      <xdr:colOff>101600</xdr:colOff>
      <xdr:row>37</xdr:row>
      <xdr:rowOff>128419</xdr:rowOff>
    </xdr:to>
    <xdr:sp macro="" textlink="">
      <xdr:nvSpPr>
        <xdr:cNvPr id="535" name="楕円 534">
          <a:extLst>
            <a:ext uri="{FF2B5EF4-FFF2-40B4-BE49-F238E27FC236}">
              <a16:creationId xmlns:a16="http://schemas.microsoft.com/office/drawing/2014/main" xmlns="" id="{00000000-0008-0000-0700-000017020000}"/>
            </a:ext>
          </a:extLst>
        </xdr:cNvPr>
        <xdr:cNvSpPr/>
      </xdr:nvSpPr>
      <xdr:spPr>
        <a:xfrm>
          <a:off x="15430500" y="637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119546</xdr:rowOff>
    </xdr:from>
    <xdr:ext cx="534377"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5214111" y="646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15617</xdr:rowOff>
    </xdr:from>
    <xdr:to>
      <xdr:col>76</xdr:col>
      <xdr:colOff>165100</xdr:colOff>
      <xdr:row>37</xdr:row>
      <xdr:rowOff>117217</xdr:rowOff>
    </xdr:to>
    <xdr:sp macro="" textlink="">
      <xdr:nvSpPr>
        <xdr:cNvPr id="537" name="楕円 536">
          <a:extLst>
            <a:ext uri="{FF2B5EF4-FFF2-40B4-BE49-F238E27FC236}">
              <a16:creationId xmlns:a16="http://schemas.microsoft.com/office/drawing/2014/main" xmlns="" id="{00000000-0008-0000-0700-000019020000}"/>
            </a:ext>
          </a:extLst>
        </xdr:cNvPr>
        <xdr:cNvSpPr/>
      </xdr:nvSpPr>
      <xdr:spPr>
        <a:xfrm>
          <a:off x="14541500" y="635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108344</xdr:rowOff>
    </xdr:from>
    <xdr:ext cx="534377"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4325111" y="645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41449</xdr:rowOff>
    </xdr:from>
    <xdr:to>
      <xdr:col>72</xdr:col>
      <xdr:colOff>38100</xdr:colOff>
      <xdr:row>37</xdr:row>
      <xdr:rowOff>143049</xdr:rowOff>
    </xdr:to>
    <xdr:sp macro="" textlink="">
      <xdr:nvSpPr>
        <xdr:cNvPr id="539" name="楕円 538">
          <a:extLst>
            <a:ext uri="{FF2B5EF4-FFF2-40B4-BE49-F238E27FC236}">
              <a16:creationId xmlns:a16="http://schemas.microsoft.com/office/drawing/2014/main" xmlns="" id="{00000000-0008-0000-0700-00001B020000}"/>
            </a:ext>
          </a:extLst>
        </xdr:cNvPr>
        <xdr:cNvSpPr/>
      </xdr:nvSpPr>
      <xdr:spPr>
        <a:xfrm>
          <a:off x="13652500" y="638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134176</xdr:rowOff>
    </xdr:from>
    <xdr:ext cx="534377"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3436111" y="647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81062</xdr:rowOff>
    </xdr:from>
    <xdr:to>
      <xdr:col>67</xdr:col>
      <xdr:colOff>101600</xdr:colOff>
      <xdr:row>38</xdr:row>
      <xdr:rowOff>11212</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2763500" y="642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2339</xdr:rowOff>
    </xdr:from>
    <xdr:ext cx="534377"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2547111" y="651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xmlns=""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xmlns=""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xmlns=""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xmlns=""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xmlns=""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xmlns=""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xmlns=""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xmlns=""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0" name="テキスト ボックス 559">
          <a:extLst>
            <a:ext uri="{FF2B5EF4-FFF2-40B4-BE49-F238E27FC236}">
              <a16:creationId xmlns:a16="http://schemas.microsoft.com/office/drawing/2014/main" xmlns="" id="{00000000-0008-0000-0700-000030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xmlns=""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69604</xdr:rowOff>
    </xdr:from>
    <xdr:to>
      <xdr:col>85</xdr:col>
      <xdr:colOff>126364</xdr:colOff>
      <xdr:row>58</xdr:row>
      <xdr:rowOff>29568</xdr:rowOff>
    </xdr:to>
    <xdr:cxnSp macro="">
      <xdr:nvCxnSpPr>
        <xdr:cNvPr id="566" name="直線コネクタ 565">
          <a:extLst>
            <a:ext uri="{FF2B5EF4-FFF2-40B4-BE49-F238E27FC236}">
              <a16:creationId xmlns:a16="http://schemas.microsoft.com/office/drawing/2014/main" xmlns="" id="{00000000-0008-0000-0700-000036020000}"/>
            </a:ext>
          </a:extLst>
        </xdr:cNvPr>
        <xdr:cNvCxnSpPr/>
      </xdr:nvCxnSpPr>
      <xdr:spPr>
        <a:xfrm flipV="1">
          <a:off x="16317595" y="9156454"/>
          <a:ext cx="1269" cy="817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33395</xdr:rowOff>
    </xdr:from>
    <xdr:ext cx="534377" cy="259045"/>
    <xdr:sp macro="" textlink="">
      <xdr:nvSpPr>
        <xdr:cNvPr id="567" name="教育費最小値テキスト">
          <a:extLst>
            <a:ext uri="{FF2B5EF4-FFF2-40B4-BE49-F238E27FC236}">
              <a16:creationId xmlns:a16="http://schemas.microsoft.com/office/drawing/2014/main" xmlns="" id="{00000000-0008-0000-0700-000037020000}"/>
            </a:ext>
          </a:extLst>
        </xdr:cNvPr>
        <xdr:cNvSpPr txBox="1"/>
      </xdr:nvSpPr>
      <xdr:spPr>
        <a:xfrm>
          <a:off x="16370300" y="997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29568</xdr:rowOff>
    </xdr:from>
    <xdr:to>
      <xdr:col>86</xdr:col>
      <xdr:colOff>25400</xdr:colOff>
      <xdr:row>58</xdr:row>
      <xdr:rowOff>29568</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a:off x="16230600" y="997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16281</xdr:rowOff>
    </xdr:from>
    <xdr:ext cx="599010" cy="259045"/>
    <xdr:sp macro="" textlink="">
      <xdr:nvSpPr>
        <xdr:cNvPr id="569" name="教育費最大値テキスト">
          <a:extLst>
            <a:ext uri="{FF2B5EF4-FFF2-40B4-BE49-F238E27FC236}">
              <a16:creationId xmlns:a16="http://schemas.microsoft.com/office/drawing/2014/main" xmlns="" id="{00000000-0008-0000-0700-000039020000}"/>
            </a:ext>
          </a:extLst>
        </xdr:cNvPr>
        <xdr:cNvSpPr txBox="1"/>
      </xdr:nvSpPr>
      <xdr:spPr>
        <a:xfrm>
          <a:off x="16370300" y="893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131,699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69604</xdr:rowOff>
    </xdr:from>
    <xdr:to>
      <xdr:col>86</xdr:col>
      <xdr:colOff>25400</xdr:colOff>
      <xdr:row>53</xdr:row>
      <xdr:rowOff>69604</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a:off x="16230600" y="915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75753</xdr:rowOff>
    </xdr:from>
    <xdr:to>
      <xdr:col>85</xdr:col>
      <xdr:colOff>127000</xdr:colOff>
      <xdr:row>57</xdr:row>
      <xdr:rowOff>116322</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5481300" y="9848403"/>
          <a:ext cx="838200" cy="4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93656</xdr:rowOff>
    </xdr:from>
    <xdr:ext cx="534377" cy="259045"/>
    <xdr:sp macro="" textlink="">
      <xdr:nvSpPr>
        <xdr:cNvPr id="572" name="教育費平均値テキスト">
          <a:extLst>
            <a:ext uri="{FF2B5EF4-FFF2-40B4-BE49-F238E27FC236}">
              <a16:creationId xmlns:a16="http://schemas.microsoft.com/office/drawing/2014/main" xmlns="" id="{00000000-0008-0000-0700-00003C020000}"/>
            </a:ext>
          </a:extLst>
        </xdr:cNvPr>
        <xdr:cNvSpPr txBox="1"/>
      </xdr:nvSpPr>
      <xdr:spPr>
        <a:xfrm>
          <a:off x="16370300" y="95234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70779</xdr:rowOff>
    </xdr:from>
    <xdr:to>
      <xdr:col>85</xdr:col>
      <xdr:colOff>177800</xdr:colOff>
      <xdr:row>57</xdr:row>
      <xdr:rowOff>929</xdr:rowOff>
    </xdr:to>
    <xdr:sp macro="" textlink="">
      <xdr:nvSpPr>
        <xdr:cNvPr id="573" name="フローチャート: 判断 572">
          <a:extLst>
            <a:ext uri="{FF2B5EF4-FFF2-40B4-BE49-F238E27FC236}">
              <a16:creationId xmlns:a16="http://schemas.microsoft.com/office/drawing/2014/main" xmlns="" id="{00000000-0008-0000-0700-00003D020000}"/>
            </a:ext>
          </a:extLst>
        </xdr:cNvPr>
        <xdr:cNvSpPr/>
      </xdr:nvSpPr>
      <xdr:spPr>
        <a:xfrm>
          <a:off x="16268700" y="96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95855</xdr:rowOff>
    </xdr:from>
    <xdr:to>
      <xdr:col>81</xdr:col>
      <xdr:colOff>50800</xdr:colOff>
      <xdr:row>57</xdr:row>
      <xdr:rowOff>75753</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a:off x="14592300" y="9697055"/>
          <a:ext cx="889000" cy="15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40429</xdr:rowOff>
    </xdr:from>
    <xdr:to>
      <xdr:col>81</xdr:col>
      <xdr:colOff>101600</xdr:colOff>
      <xdr:row>56</xdr:row>
      <xdr:rowOff>142029</xdr:rowOff>
    </xdr:to>
    <xdr:sp macro="" textlink="">
      <xdr:nvSpPr>
        <xdr:cNvPr id="575" name="フローチャート: 判断 574">
          <a:extLst>
            <a:ext uri="{FF2B5EF4-FFF2-40B4-BE49-F238E27FC236}">
              <a16:creationId xmlns:a16="http://schemas.microsoft.com/office/drawing/2014/main" xmlns="" id="{00000000-0008-0000-0700-00003F020000}"/>
            </a:ext>
          </a:extLst>
        </xdr:cNvPr>
        <xdr:cNvSpPr/>
      </xdr:nvSpPr>
      <xdr:spPr>
        <a:xfrm>
          <a:off x="15430500" y="96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158556</xdr:rowOff>
    </xdr:from>
    <xdr:ext cx="534377" cy="259045"/>
    <xdr:sp macro="" textlink="">
      <xdr:nvSpPr>
        <xdr:cNvPr id="576" name="テキスト ボックス 575">
          <a:extLst>
            <a:ext uri="{FF2B5EF4-FFF2-40B4-BE49-F238E27FC236}">
              <a16:creationId xmlns:a16="http://schemas.microsoft.com/office/drawing/2014/main" xmlns="" id="{00000000-0008-0000-0700-000040020000}"/>
            </a:ext>
          </a:extLst>
        </xdr:cNvPr>
        <xdr:cNvSpPr txBox="1"/>
      </xdr:nvSpPr>
      <xdr:spPr>
        <a:xfrm>
          <a:off x="15214111" y="941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168435</xdr:rowOff>
    </xdr:from>
    <xdr:to>
      <xdr:col>76</xdr:col>
      <xdr:colOff>114300</xdr:colOff>
      <xdr:row>56</xdr:row>
      <xdr:rowOff>95855</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a:off x="13703300" y="8740935"/>
          <a:ext cx="889000" cy="95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15656</xdr:rowOff>
    </xdr:from>
    <xdr:to>
      <xdr:col>76</xdr:col>
      <xdr:colOff>165100</xdr:colOff>
      <xdr:row>56</xdr:row>
      <xdr:rowOff>117256</xdr:rowOff>
    </xdr:to>
    <xdr:sp macro="" textlink="">
      <xdr:nvSpPr>
        <xdr:cNvPr id="578" name="フローチャート: 判断 577">
          <a:extLst>
            <a:ext uri="{FF2B5EF4-FFF2-40B4-BE49-F238E27FC236}">
              <a16:creationId xmlns:a16="http://schemas.microsoft.com/office/drawing/2014/main" xmlns="" id="{00000000-0008-0000-0700-000042020000}"/>
            </a:ext>
          </a:extLst>
        </xdr:cNvPr>
        <xdr:cNvSpPr/>
      </xdr:nvSpPr>
      <xdr:spPr>
        <a:xfrm>
          <a:off x="14541500" y="961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133783</xdr:rowOff>
    </xdr:from>
    <xdr:ext cx="534377" cy="259045"/>
    <xdr:sp macro="" textlink="">
      <xdr:nvSpPr>
        <xdr:cNvPr id="579" name="テキスト ボックス 578">
          <a:extLst>
            <a:ext uri="{FF2B5EF4-FFF2-40B4-BE49-F238E27FC236}">
              <a16:creationId xmlns:a16="http://schemas.microsoft.com/office/drawing/2014/main" xmlns="" id="{00000000-0008-0000-0700-000043020000}"/>
            </a:ext>
          </a:extLst>
        </xdr:cNvPr>
        <xdr:cNvSpPr txBox="1"/>
      </xdr:nvSpPr>
      <xdr:spPr>
        <a:xfrm>
          <a:off x="14325111" y="939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168435</xdr:rowOff>
    </xdr:from>
    <xdr:to>
      <xdr:col>71</xdr:col>
      <xdr:colOff>177800</xdr:colOff>
      <xdr:row>54</xdr:row>
      <xdr:rowOff>95512</xdr:rowOff>
    </xdr:to>
    <xdr:cxnSp macro="">
      <xdr:nvCxnSpPr>
        <xdr:cNvPr id="580" name="直線コネクタ 579">
          <a:extLst>
            <a:ext uri="{FF2B5EF4-FFF2-40B4-BE49-F238E27FC236}">
              <a16:creationId xmlns:a16="http://schemas.microsoft.com/office/drawing/2014/main" xmlns="" id="{00000000-0008-0000-0700-000044020000}"/>
            </a:ext>
          </a:extLst>
        </xdr:cNvPr>
        <xdr:cNvCxnSpPr/>
      </xdr:nvCxnSpPr>
      <xdr:spPr>
        <a:xfrm flipV="1">
          <a:off x="12814300" y="8740935"/>
          <a:ext cx="889000" cy="61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53422</xdr:rowOff>
    </xdr:from>
    <xdr:to>
      <xdr:col>72</xdr:col>
      <xdr:colOff>38100</xdr:colOff>
      <xdr:row>56</xdr:row>
      <xdr:rowOff>155022</xdr:rowOff>
    </xdr:to>
    <xdr:sp macro="" textlink="">
      <xdr:nvSpPr>
        <xdr:cNvPr id="581" name="フローチャート: 判断 580">
          <a:extLst>
            <a:ext uri="{FF2B5EF4-FFF2-40B4-BE49-F238E27FC236}">
              <a16:creationId xmlns:a16="http://schemas.microsoft.com/office/drawing/2014/main" xmlns="" id="{00000000-0008-0000-0700-000045020000}"/>
            </a:ext>
          </a:extLst>
        </xdr:cNvPr>
        <xdr:cNvSpPr/>
      </xdr:nvSpPr>
      <xdr:spPr>
        <a:xfrm>
          <a:off x="13652500" y="965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146149</xdr:rowOff>
    </xdr:from>
    <xdr:ext cx="534377"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3436111" y="974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89952</xdr:rowOff>
    </xdr:from>
    <xdr:to>
      <xdr:col>67</xdr:col>
      <xdr:colOff>101600</xdr:colOff>
      <xdr:row>57</xdr:row>
      <xdr:rowOff>20102</xdr:rowOff>
    </xdr:to>
    <xdr:sp macro="" textlink="">
      <xdr:nvSpPr>
        <xdr:cNvPr id="583" name="フローチャート: 判断 582">
          <a:extLst>
            <a:ext uri="{FF2B5EF4-FFF2-40B4-BE49-F238E27FC236}">
              <a16:creationId xmlns:a16="http://schemas.microsoft.com/office/drawing/2014/main" xmlns="" id="{00000000-0008-0000-0700-000047020000}"/>
            </a:ext>
          </a:extLst>
        </xdr:cNvPr>
        <xdr:cNvSpPr/>
      </xdr:nvSpPr>
      <xdr:spPr>
        <a:xfrm>
          <a:off x="12763500" y="969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11229</xdr:rowOff>
    </xdr:from>
    <xdr:ext cx="534377" cy="259045"/>
    <xdr:sp macro="" textlink="">
      <xdr:nvSpPr>
        <xdr:cNvPr id="584" name="テキスト ボックス 583">
          <a:extLst>
            <a:ext uri="{FF2B5EF4-FFF2-40B4-BE49-F238E27FC236}">
              <a16:creationId xmlns:a16="http://schemas.microsoft.com/office/drawing/2014/main" xmlns="" id="{00000000-0008-0000-0700-000048020000}"/>
            </a:ext>
          </a:extLst>
        </xdr:cNvPr>
        <xdr:cNvSpPr txBox="1"/>
      </xdr:nvSpPr>
      <xdr:spPr>
        <a:xfrm>
          <a:off x="12547111" y="9783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65522</xdr:rowOff>
    </xdr:from>
    <xdr:to>
      <xdr:col>85</xdr:col>
      <xdr:colOff>177800</xdr:colOff>
      <xdr:row>57</xdr:row>
      <xdr:rowOff>167122</xdr:rowOff>
    </xdr:to>
    <xdr:sp macro="" textlink="">
      <xdr:nvSpPr>
        <xdr:cNvPr id="590" name="楕円 589">
          <a:extLst>
            <a:ext uri="{FF2B5EF4-FFF2-40B4-BE49-F238E27FC236}">
              <a16:creationId xmlns:a16="http://schemas.microsoft.com/office/drawing/2014/main" xmlns="" id="{00000000-0008-0000-0700-00004E020000}"/>
            </a:ext>
          </a:extLst>
        </xdr:cNvPr>
        <xdr:cNvSpPr/>
      </xdr:nvSpPr>
      <xdr:spPr>
        <a:xfrm>
          <a:off x="16268700" y="983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151899</xdr:rowOff>
    </xdr:from>
    <xdr:ext cx="534377" cy="259045"/>
    <xdr:sp macro="" textlink="">
      <xdr:nvSpPr>
        <xdr:cNvPr id="591" name="教育費該当値テキスト">
          <a:extLst>
            <a:ext uri="{FF2B5EF4-FFF2-40B4-BE49-F238E27FC236}">
              <a16:creationId xmlns:a16="http://schemas.microsoft.com/office/drawing/2014/main" xmlns="" id="{00000000-0008-0000-0700-00004F020000}"/>
            </a:ext>
          </a:extLst>
        </xdr:cNvPr>
        <xdr:cNvSpPr txBox="1"/>
      </xdr:nvSpPr>
      <xdr:spPr>
        <a:xfrm>
          <a:off x="16370300" y="975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24953</xdr:rowOff>
    </xdr:from>
    <xdr:to>
      <xdr:col>81</xdr:col>
      <xdr:colOff>101600</xdr:colOff>
      <xdr:row>57</xdr:row>
      <xdr:rowOff>126553</xdr:rowOff>
    </xdr:to>
    <xdr:sp macro="" textlink="">
      <xdr:nvSpPr>
        <xdr:cNvPr id="592" name="楕円 591">
          <a:extLst>
            <a:ext uri="{FF2B5EF4-FFF2-40B4-BE49-F238E27FC236}">
              <a16:creationId xmlns:a16="http://schemas.microsoft.com/office/drawing/2014/main" xmlns="" id="{00000000-0008-0000-0700-000050020000}"/>
            </a:ext>
          </a:extLst>
        </xdr:cNvPr>
        <xdr:cNvSpPr/>
      </xdr:nvSpPr>
      <xdr:spPr>
        <a:xfrm>
          <a:off x="15430500" y="979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117680</xdr:rowOff>
    </xdr:from>
    <xdr:ext cx="534377"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5214111" y="989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45055</xdr:rowOff>
    </xdr:from>
    <xdr:to>
      <xdr:col>76</xdr:col>
      <xdr:colOff>165100</xdr:colOff>
      <xdr:row>56</xdr:row>
      <xdr:rowOff>146655</xdr:rowOff>
    </xdr:to>
    <xdr:sp macro="" textlink="">
      <xdr:nvSpPr>
        <xdr:cNvPr id="594" name="楕円 593">
          <a:extLst>
            <a:ext uri="{FF2B5EF4-FFF2-40B4-BE49-F238E27FC236}">
              <a16:creationId xmlns:a16="http://schemas.microsoft.com/office/drawing/2014/main" xmlns="" id="{00000000-0008-0000-0700-000052020000}"/>
            </a:ext>
          </a:extLst>
        </xdr:cNvPr>
        <xdr:cNvSpPr/>
      </xdr:nvSpPr>
      <xdr:spPr>
        <a:xfrm>
          <a:off x="14541500" y="964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137782</xdr:rowOff>
    </xdr:from>
    <xdr:ext cx="534377"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4325111" y="973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50</xdr:row>
      <xdr:rowOff>117635</xdr:rowOff>
    </xdr:from>
    <xdr:to>
      <xdr:col>72</xdr:col>
      <xdr:colOff>38100</xdr:colOff>
      <xdr:row>51</xdr:row>
      <xdr:rowOff>47785</xdr:rowOff>
    </xdr:to>
    <xdr:sp macro="" textlink="">
      <xdr:nvSpPr>
        <xdr:cNvPr id="596" name="楕円 595">
          <a:extLst>
            <a:ext uri="{FF2B5EF4-FFF2-40B4-BE49-F238E27FC236}">
              <a16:creationId xmlns:a16="http://schemas.microsoft.com/office/drawing/2014/main" xmlns="" id="{00000000-0008-0000-0700-000054020000}"/>
            </a:ext>
          </a:extLst>
        </xdr:cNvPr>
        <xdr:cNvSpPr/>
      </xdr:nvSpPr>
      <xdr:spPr>
        <a:xfrm>
          <a:off x="13652500" y="869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49</xdr:row>
      <xdr:rowOff>64312</xdr:rowOff>
    </xdr:from>
    <xdr:ext cx="599010"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3403795" y="8465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44712</xdr:rowOff>
    </xdr:from>
    <xdr:to>
      <xdr:col>67</xdr:col>
      <xdr:colOff>101600</xdr:colOff>
      <xdr:row>54</xdr:row>
      <xdr:rowOff>146312</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2763500" y="930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162839</xdr:rowOff>
    </xdr:from>
    <xdr:ext cx="599010" cy="259045"/>
    <xdr:sp macro="" textlink="">
      <xdr:nvSpPr>
        <xdr:cNvPr id="599" name="テキスト ボックス 598">
          <a:extLst>
            <a:ext uri="{FF2B5EF4-FFF2-40B4-BE49-F238E27FC236}">
              <a16:creationId xmlns:a16="http://schemas.microsoft.com/office/drawing/2014/main" xmlns="" id="{00000000-0008-0000-0700-000057020000}"/>
            </a:ext>
          </a:extLst>
        </xdr:cNvPr>
        <xdr:cNvSpPr txBox="1"/>
      </xdr:nvSpPr>
      <xdr:spPr>
        <a:xfrm>
          <a:off x="12514795" y="9078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xmlns=""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xmlns=""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xmlns=""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xmlns=""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xmlns=""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xmlns=""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xmlns=""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1" name="テキスト ボックス 610">
          <a:extLst>
            <a:ext uri="{FF2B5EF4-FFF2-40B4-BE49-F238E27FC236}">
              <a16:creationId xmlns:a16="http://schemas.microsoft.com/office/drawing/2014/main" xmlns="" id="{00000000-0008-0000-0700-00006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xmlns="" id="{00000000-0008-0000-07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xmlns="" id="{00000000-0008-0000-07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xmlns="" id="{00000000-0008-0000-07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xmlns=""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58547</xdr:rowOff>
    </xdr:from>
    <xdr:to>
      <xdr:col>85</xdr:col>
      <xdr:colOff>126364</xdr:colOff>
      <xdr:row>79</xdr:row>
      <xdr:rowOff>98879</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flipV="1">
          <a:off x="16317595" y="12231497"/>
          <a:ext cx="1269" cy="141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6" name="災害復旧費最小値テキスト">
          <a:extLst>
            <a:ext uri="{FF2B5EF4-FFF2-40B4-BE49-F238E27FC236}">
              <a16:creationId xmlns:a16="http://schemas.microsoft.com/office/drawing/2014/main" xmlns="" id="{00000000-0008-0000-0700-000072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5224</xdr:rowOff>
    </xdr:from>
    <xdr:ext cx="599010" cy="259045"/>
    <xdr:sp macro="" textlink="">
      <xdr:nvSpPr>
        <xdr:cNvPr id="628" name="災害復旧費最大値テキスト">
          <a:extLst>
            <a:ext uri="{FF2B5EF4-FFF2-40B4-BE49-F238E27FC236}">
              <a16:creationId xmlns:a16="http://schemas.microsoft.com/office/drawing/2014/main" xmlns="" id="{00000000-0008-0000-0700-000074020000}"/>
            </a:ext>
          </a:extLst>
        </xdr:cNvPr>
        <xdr:cNvSpPr txBox="1"/>
      </xdr:nvSpPr>
      <xdr:spPr>
        <a:xfrm>
          <a:off x="16370300" y="1200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129,705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58547</xdr:rowOff>
    </xdr:from>
    <xdr:to>
      <xdr:col>86</xdr:col>
      <xdr:colOff>25400</xdr:colOff>
      <xdr:row>71</xdr:row>
      <xdr:rowOff>58547</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a:off x="16230600" y="12231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98682</xdr:rowOff>
    </xdr:from>
    <xdr:to>
      <xdr:col>85</xdr:col>
      <xdr:colOff>127000</xdr:colOff>
      <xdr:row>79</xdr:row>
      <xdr:rowOff>98682</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5481300" y="136432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18530</xdr:rowOff>
    </xdr:from>
    <xdr:ext cx="469744" cy="259045"/>
    <xdr:sp macro="" textlink="">
      <xdr:nvSpPr>
        <xdr:cNvPr id="631" name="災害復旧費平均値テキスト">
          <a:extLst>
            <a:ext uri="{FF2B5EF4-FFF2-40B4-BE49-F238E27FC236}">
              <a16:creationId xmlns:a16="http://schemas.microsoft.com/office/drawing/2014/main" xmlns="" id="{00000000-0008-0000-0700-000077020000}"/>
            </a:ext>
          </a:extLst>
        </xdr:cNvPr>
        <xdr:cNvSpPr txBox="1"/>
      </xdr:nvSpPr>
      <xdr:spPr>
        <a:xfrm>
          <a:off x="16370300" y="13391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167103</xdr:rowOff>
    </xdr:from>
    <xdr:to>
      <xdr:col>85</xdr:col>
      <xdr:colOff>177800</xdr:colOff>
      <xdr:row>79</xdr:row>
      <xdr:rowOff>97253</xdr:rowOff>
    </xdr:to>
    <xdr:sp macro="" textlink="">
      <xdr:nvSpPr>
        <xdr:cNvPr id="632" name="フローチャート: 判断 631">
          <a:extLst>
            <a:ext uri="{FF2B5EF4-FFF2-40B4-BE49-F238E27FC236}">
              <a16:creationId xmlns:a16="http://schemas.microsoft.com/office/drawing/2014/main" xmlns="" id="{00000000-0008-0000-0700-000078020000}"/>
            </a:ext>
          </a:extLst>
        </xdr:cNvPr>
        <xdr:cNvSpPr/>
      </xdr:nvSpPr>
      <xdr:spPr>
        <a:xfrm>
          <a:off x="16268700" y="1354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98682</xdr:rowOff>
    </xdr:from>
    <xdr:to>
      <xdr:col>81</xdr:col>
      <xdr:colOff>50800</xdr:colOff>
      <xdr:row>79</xdr:row>
      <xdr:rowOff>98847</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flipV="1">
          <a:off x="14592300" y="13643232"/>
          <a:ext cx="889000"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157251</xdr:rowOff>
    </xdr:from>
    <xdr:to>
      <xdr:col>81</xdr:col>
      <xdr:colOff>101600</xdr:colOff>
      <xdr:row>79</xdr:row>
      <xdr:rowOff>87401</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5430500" y="1353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103928</xdr:rowOff>
    </xdr:from>
    <xdr:ext cx="469744"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5246428" y="1330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39660</xdr:rowOff>
    </xdr:from>
    <xdr:to>
      <xdr:col>76</xdr:col>
      <xdr:colOff>114300</xdr:colOff>
      <xdr:row>79</xdr:row>
      <xdr:rowOff>98847</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a:off x="13703300" y="13584210"/>
          <a:ext cx="889000" cy="5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137700</xdr:rowOff>
    </xdr:from>
    <xdr:to>
      <xdr:col>76</xdr:col>
      <xdr:colOff>165100</xdr:colOff>
      <xdr:row>79</xdr:row>
      <xdr:rowOff>67850</xdr:rowOff>
    </xdr:to>
    <xdr:sp macro="" textlink="">
      <xdr:nvSpPr>
        <xdr:cNvPr id="637" name="フローチャート: 判断 636">
          <a:extLst>
            <a:ext uri="{FF2B5EF4-FFF2-40B4-BE49-F238E27FC236}">
              <a16:creationId xmlns:a16="http://schemas.microsoft.com/office/drawing/2014/main" xmlns="" id="{00000000-0008-0000-0700-00007D020000}"/>
            </a:ext>
          </a:extLst>
        </xdr:cNvPr>
        <xdr:cNvSpPr/>
      </xdr:nvSpPr>
      <xdr:spPr>
        <a:xfrm>
          <a:off x="14541500" y="135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84377</xdr:rowOff>
    </xdr:from>
    <xdr:ext cx="469744"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4357428" y="1328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129282</xdr:rowOff>
    </xdr:from>
    <xdr:to>
      <xdr:col>71</xdr:col>
      <xdr:colOff>177800</xdr:colOff>
      <xdr:row>79</xdr:row>
      <xdr:rowOff>39660</xdr:rowOff>
    </xdr:to>
    <xdr:cxnSp macro="">
      <xdr:nvCxnSpPr>
        <xdr:cNvPr id="639" name="直線コネクタ 638">
          <a:extLst>
            <a:ext uri="{FF2B5EF4-FFF2-40B4-BE49-F238E27FC236}">
              <a16:creationId xmlns:a16="http://schemas.microsoft.com/office/drawing/2014/main" xmlns="" id="{00000000-0008-0000-0700-00007F020000}"/>
            </a:ext>
          </a:extLst>
        </xdr:cNvPr>
        <xdr:cNvCxnSpPr/>
      </xdr:nvCxnSpPr>
      <xdr:spPr>
        <a:xfrm>
          <a:off x="12814300" y="13502382"/>
          <a:ext cx="889000" cy="8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9652</xdr:rowOff>
    </xdr:from>
    <xdr:to>
      <xdr:col>72</xdr:col>
      <xdr:colOff>38100</xdr:colOff>
      <xdr:row>79</xdr:row>
      <xdr:rowOff>111252</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3652500" y="1355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102379</xdr:rowOff>
    </xdr:from>
    <xdr:ext cx="469744"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3468428" y="1364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11688</xdr:rowOff>
    </xdr:from>
    <xdr:to>
      <xdr:col>67</xdr:col>
      <xdr:colOff>101600</xdr:colOff>
      <xdr:row>79</xdr:row>
      <xdr:rowOff>113288</xdr:rowOff>
    </xdr:to>
    <xdr:sp macro="" textlink="">
      <xdr:nvSpPr>
        <xdr:cNvPr id="642" name="フローチャート: 判断 641">
          <a:extLst>
            <a:ext uri="{FF2B5EF4-FFF2-40B4-BE49-F238E27FC236}">
              <a16:creationId xmlns:a16="http://schemas.microsoft.com/office/drawing/2014/main" xmlns="" id="{00000000-0008-0000-0700-000082020000}"/>
            </a:ext>
          </a:extLst>
        </xdr:cNvPr>
        <xdr:cNvSpPr/>
      </xdr:nvSpPr>
      <xdr:spPr>
        <a:xfrm>
          <a:off x="12763500" y="1355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104415</xdr:rowOff>
    </xdr:from>
    <xdr:ext cx="469744"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2579428" y="13648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47882</xdr:rowOff>
    </xdr:from>
    <xdr:to>
      <xdr:col>85</xdr:col>
      <xdr:colOff>177800</xdr:colOff>
      <xdr:row>79</xdr:row>
      <xdr:rowOff>149482</xdr:rowOff>
    </xdr:to>
    <xdr:sp macro="" textlink="">
      <xdr:nvSpPr>
        <xdr:cNvPr id="649" name="楕円 648">
          <a:extLst>
            <a:ext uri="{FF2B5EF4-FFF2-40B4-BE49-F238E27FC236}">
              <a16:creationId xmlns:a16="http://schemas.microsoft.com/office/drawing/2014/main" xmlns="" id="{00000000-0008-0000-0700-000089020000}"/>
            </a:ext>
          </a:extLst>
        </xdr:cNvPr>
        <xdr:cNvSpPr/>
      </xdr:nvSpPr>
      <xdr:spPr>
        <a:xfrm>
          <a:off x="16268700" y="1359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145529</xdr:rowOff>
    </xdr:from>
    <xdr:ext cx="313932" cy="259045"/>
    <xdr:sp macro="" textlink="">
      <xdr:nvSpPr>
        <xdr:cNvPr id="650" name="災害復旧費該当値テキスト">
          <a:extLst>
            <a:ext uri="{FF2B5EF4-FFF2-40B4-BE49-F238E27FC236}">
              <a16:creationId xmlns:a16="http://schemas.microsoft.com/office/drawing/2014/main" xmlns="" id="{00000000-0008-0000-0700-00008A020000}"/>
            </a:ext>
          </a:extLst>
        </xdr:cNvPr>
        <xdr:cNvSpPr txBox="1"/>
      </xdr:nvSpPr>
      <xdr:spPr>
        <a:xfrm>
          <a:off x="16370300" y="135186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47882</xdr:rowOff>
    </xdr:from>
    <xdr:to>
      <xdr:col>81</xdr:col>
      <xdr:colOff>101600</xdr:colOff>
      <xdr:row>79</xdr:row>
      <xdr:rowOff>149482</xdr:rowOff>
    </xdr:to>
    <xdr:sp macro="" textlink="">
      <xdr:nvSpPr>
        <xdr:cNvPr id="651" name="楕円 650">
          <a:extLst>
            <a:ext uri="{FF2B5EF4-FFF2-40B4-BE49-F238E27FC236}">
              <a16:creationId xmlns:a16="http://schemas.microsoft.com/office/drawing/2014/main" xmlns="" id="{00000000-0008-0000-0700-00008B020000}"/>
            </a:ext>
          </a:extLst>
        </xdr:cNvPr>
        <xdr:cNvSpPr/>
      </xdr:nvSpPr>
      <xdr:spPr>
        <a:xfrm>
          <a:off x="15430500" y="1359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140609</xdr:rowOff>
    </xdr:from>
    <xdr:ext cx="313932"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5324333" y="13685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48047</xdr:rowOff>
    </xdr:from>
    <xdr:to>
      <xdr:col>76</xdr:col>
      <xdr:colOff>165100</xdr:colOff>
      <xdr:row>79</xdr:row>
      <xdr:rowOff>149647</xdr:rowOff>
    </xdr:to>
    <xdr:sp macro="" textlink="">
      <xdr:nvSpPr>
        <xdr:cNvPr id="653" name="楕円 652">
          <a:extLst>
            <a:ext uri="{FF2B5EF4-FFF2-40B4-BE49-F238E27FC236}">
              <a16:creationId xmlns:a16="http://schemas.microsoft.com/office/drawing/2014/main" xmlns="" id="{00000000-0008-0000-0700-00008D020000}"/>
            </a:ext>
          </a:extLst>
        </xdr:cNvPr>
        <xdr:cNvSpPr/>
      </xdr:nvSpPr>
      <xdr:spPr>
        <a:xfrm>
          <a:off x="14541500" y="1359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140774</xdr:rowOff>
    </xdr:from>
    <xdr:ext cx="249299"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4467650" y="13685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160310</xdr:rowOff>
    </xdr:from>
    <xdr:to>
      <xdr:col>72</xdr:col>
      <xdr:colOff>38100</xdr:colOff>
      <xdr:row>79</xdr:row>
      <xdr:rowOff>90460</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3652500" y="1353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106987</xdr:rowOff>
    </xdr:from>
    <xdr:ext cx="469744"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3468428" y="13308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78482</xdr:rowOff>
    </xdr:from>
    <xdr:to>
      <xdr:col>67</xdr:col>
      <xdr:colOff>101600</xdr:colOff>
      <xdr:row>79</xdr:row>
      <xdr:rowOff>8632</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2763500" y="1345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25159</xdr:rowOff>
    </xdr:from>
    <xdr:ext cx="534377"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2547111" y="132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xmlns=""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xmlns=""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xmlns=""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xmlns=""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xmlns=""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xmlns=""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xmlns="" id="{00000000-0008-0000-07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xmlns=""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xmlns=""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74335</xdr:rowOff>
    </xdr:from>
    <xdr:to>
      <xdr:col>85</xdr:col>
      <xdr:colOff>126364</xdr:colOff>
      <xdr:row>98</xdr:row>
      <xdr:rowOff>31276</xdr:rowOff>
    </xdr:to>
    <xdr:cxnSp macro="">
      <xdr:nvCxnSpPr>
        <xdr:cNvPr id="682" name="直線コネクタ 681">
          <a:extLst>
            <a:ext uri="{FF2B5EF4-FFF2-40B4-BE49-F238E27FC236}">
              <a16:creationId xmlns:a16="http://schemas.microsoft.com/office/drawing/2014/main" xmlns="" id="{00000000-0008-0000-0700-0000AA020000}"/>
            </a:ext>
          </a:extLst>
        </xdr:cNvPr>
        <xdr:cNvCxnSpPr/>
      </xdr:nvCxnSpPr>
      <xdr:spPr>
        <a:xfrm flipV="1">
          <a:off x="16317595" y="15504835"/>
          <a:ext cx="1269" cy="1328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35103</xdr:rowOff>
    </xdr:from>
    <xdr:ext cx="534377" cy="259045"/>
    <xdr:sp macro="" textlink="">
      <xdr:nvSpPr>
        <xdr:cNvPr id="683" name="公債費最小値テキスト">
          <a:extLst>
            <a:ext uri="{FF2B5EF4-FFF2-40B4-BE49-F238E27FC236}">
              <a16:creationId xmlns:a16="http://schemas.microsoft.com/office/drawing/2014/main" xmlns="" id="{00000000-0008-0000-0700-0000AB020000}"/>
            </a:ext>
          </a:extLst>
        </xdr:cNvPr>
        <xdr:cNvSpPr txBox="1"/>
      </xdr:nvSpPr>
      <xdr:spPr>
        <a:xfrm>
          <a:off x="16370300" y="1683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31276</xdr:rowOff>
    </xdr:from>
    <xdr:to>
      <xdr:col>86</xdr:col>
      <xdr:colOff>25400</xdr:colOff>
      <xdr:row>98</xdr:row>
      <xdr:rowOff>31276</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a:off x="16230600" y="16833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21012</xdr:rowOff>
    </xdr:from>
    <xdr:ext cx="599010" cy="259045"/>
    <xdr:sp macro="" textlink="">
      <xdr:nvSpPr>
        <xdr:cNvPr id="685" name="公債費最大値テキスト">
          <a:extLst>
            <a:ext uri="{FF2B5EF4-FFF2-40B4-BE49-F238E27FC236}">
              <a16:creationId xmlns:a16="http://schemas.microsoft.com/office/drawing/2014/main" xmlns="" id="{00000000-0008-0000-0700-0000AD020000}"/>
            </a:ext>
          </a:extLst>
        </xdr:cNvPr>
        <xdr:cNvSpPr txBox="1"/>
      </xdr:nvSpPr>
      <xdr:spPr>
        <a:xfrm>
          <a:off x="16370300" y="1528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198,578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74335</xdr:rowOff>
    </xdr:from>
    <xdr:to>
      <xdr:col>86</xdr:col>
      <xdr:colOff>25400</xdr:colOff>
      <xdr:row>90</xdr:row>
      <xdr:rowOff>74335</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a:off x="16230600" y="15504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49288</xdr:rowOff>
    </xdr:from>
    <xdr:to>
      <xdr:col>85</xdr:col>
      <xdr:colOff>127000</xdr:colOff>
      <xdr:row>97</xdr:row>
      <xdr:rowOff>81803</xdr:rowOff>
    </xdr:to>
    <xdr:cxnSp macro="">
      <xdr:nvCxnSpPr>
        <xdr:cNvPr id="687" name="直線コネクタ 686">
          <a:extLst>
            <a:ext uri="{FF2B5EF4-FFF2-40B4-BE49-F238E27FC236}">
              <a16:creationId xmlns:a16="http://schemas.microsoft.com/office/drawing/2014/main" xmlns="" id="{00000000-0008-0000-0700-0000AF020000}"/>
            </a:ext>
          </a:extLst>
        </xdr:cNvPr>
        <xdr:cNvCxnSpPr/>
      </xdr:nvCxnSpPr>
      <xdr:spPr>
        <a:xfrm flipV="1">
          <a:off x="15481300" y="16679938"/>
          <a:ext cx="838200" cy="3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87896</xdr:rowOff>
    </xdr:from>
    <xdr:ext cx="534377" cy="259045"/>
    <xdr:sp macro="" textlink="">
      <xdr:nvSpPr>
        <xdr:cNvPr id="688" name="公債費平均値テキスト">
          <a:extLst>
            <a:ext uri="{FF2B5EF4-FFF2-40B4-BE49-F238E27FC236}">
              <a16:creationId xmlns:a16="http://schemas.microsoft.com/office/drawing/2014/main" xmlns="" id="{00000000-0008-0000-0700-0000B0020000}"/>
            </a:ext>
          </a:extLst>
        </xdr:cNvPr>
        <xdr:cNvSpPr txBox="1"/>
      </xdr:nvSpPr>
      <xdr:spPr>
        <a:xfrm>
          <a:off x="16370300" y="16375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65019</xdr:rowOff>
    </xdr:from>
    <xdr:to>
      <xdr:col>85</xdr:col>
      <xdr:colOff>177800</xdr:colOff>
      <xdr:row>96</xdr:row>
      <xdr:rowOff>166619</xdr:rowOff>
    </xdr:to>
    <xdr:sp macro="" textlink="">
      <xdr:nvSpPr>
        <xdr:cNvPr id="689" name="フローチャート: 判断 688">
          <a:extLst>
            <a:ext uri="{FF2B5EF4-FFF2-40B4-BE49-F238E27FC236}">
              <a16:creationId xmlns:a16="http://schemas.microsoft.com/office/drawing/2014/main" xmlns="" id="{00000000-0008-0000-0700-0000B1020000}"/>
            </a:ext>
          </a:extLst>
        </xdr:cNvPr>
        <xdr:cNvSpPr/>
      </xdr:nvSpPr>
      <xdr:spPr>
        <a:xfrm>
          <a:off x="162687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68354</xdr:rowOff>
    </xdr:from>
    <xdr:to>
      <xdr:col>81</xdr:col>
      <xdr:colOff>50800</xdr:colOff>
      <xdr:row>97</xdr:row>
      <xdr:rowOff>81803</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4592300" y="16699004"/>
          <a:ext cx="8890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46351</xdr:rowOff>
    </xdr:from>
    <xdr:to>
      <xdr:col>81</xdr:col>
      <xdr:colOff>101600</xdr:colOff>
      <xdr:row>96</xdr:row>
      <xdr:rowOff>147951</xdr:rowOff>
    </xdr:to>
    <xdr:sp macro="" textlink="">
      <xdr:nvSpPr>
        <xdr:cNvPr id="691" name="フローチャート: 判断 690">
          <a:extLst>
            <a:ext uri="{FF2B5EF4-FFF2-40B4-BE49-F238E27FC236}">
              <a16:creationId xmlns:a16="http://schemas.microsoft.com/office/drawing/2014/main" xmlns="" id="{00000000-0008-0000-0700-0000B3020000}"/>
            </a:ext>
          </a:extLst>
        </xdr:cNvPr>
        <xdr:cNvSpPr/>
      </xdr:nvSpPr>
      <xdr:spPr>
        <a:xfrm>
          <a:off x="15430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164478</xdr:rowOff>
    </xdr:from>
    <xdr:ext cx="534377" cy="259045"/>
    <xdr:sp macro="" textlink="">
      <xdr:nvSpPr>
        <xdr:cNvPr id="692" name="テキスト ボックス 691">
          <a:extLst>
            <a:ext uri="{FF2B5EF4-FFF2-40B4-BE49-F238E27FC236}">
              <a16:creationId xmlns:a16="http://schemas.microsoft.com/office/drawing/2014/main" xmlns="" id="{00000000-0008-0000-0700-0000B4020000}"/>
            </a:ext>
          </a:extLst>
        </xdr:cNvPr>
        <xdr:cNvSpPr txBox="1"/>
      </xdr:nvSpPr>
      <xdr:spPr>
        <a:xfrm>
          <a:off x="15214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54730</xdr:rowOff>
    </xdr:from>
    <xdr:to>
      <xdr:col>76</xdr:col>
      <xdr:colOff>114300</xdr:colOff>
      <xdr:row>97</xdr:row>
      <xdr:rowOff>68354</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a:off x="13703300" y="16685380"/>
          <a:ext cx="8890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75961</xdr:rowOff>
    </xdr:from>
    <xdr:to>
      <xdr:col>76</xdr:col>
      <xdr:colOff>165100</xdr:colOff>
      <xdr:row>97</xdr:row>
      <xdr:rowOff>6111</xdr:rowOff>
    </xdr:to>
    <xdr:sp macro="" textlink="">
      <xdr:nvSpPr>
        <xdr:cNvPr id="694" name="フローチャート: 判断 693">
          <a:extLst>
            <a:ext uri="{FF2B5EF4-FFF2-40B4-BE49-F238E27FC236}">
              <a16:creationId xmlns:a16="http://schemas.microsoft.com/office/drawing/2014/main" xmlns="" id="{00000000-0008-0000-0700-0000B6020000}"/>
            </a:ext>
          </a:extLst>
        </xdr:cNvPr>
        <xdr:cNvSpPr/>
      </xdr:nvSpPr>
      <xdr:spPr>
        <a:xfrm>
          <a:off x="14541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22638</xdr:rowOff>
    </xdr:from>
    <xdr:ext cx="534377" cy="259045"/>
    <xdr:sp macro="" textlink="">
      <xdr:nvSpPr>
        <xdr:cNvPr id="695" name="テキスト ボックス 694">
          <a:extLst>
            <a:ext uri="{FF2B5EF4-FFF2-40B4-BE49-F238E27FC236}">
              <a16:creationId xmlns:a16="http://schemas.microsoft.com/office/drawing/2014/main" xmlns="" id="{00000000-0008-0000-0700-0000B7020000}"/>
            </a:ext>
          </a:extLst>
        </xdr:cNvPr>
        <xdr:cNvSpPr txBox="1"/>
      </xdr:nvSpPr>
      <xdr:spPr>
        <a:xfrm>
          <a:off x="14325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50836</xdr:rowOff>
    </xdr:from>
    <xdr:to>
      <xdr:col>71</xdr:col>
      <xdr:colOff>177800</xdr:colOff>
      <xdr:row>97</xdr:row>
      <xdr:rowOff>54730</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a:off x="12814300" y="16681486"/>
          <a:ext cx="889000" cy="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91156</xdr:rowOff>
    </xdr:from>
    <xdr:to>
      <xdr:col>72</xdr:col>
      <xdr:colOff>38100</xdr:colOff>
      <xdr:row>97</xdr:row>
      <xdr:rowOff>21306</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3652500" y="1655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37833</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3436111" y="1632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74223</xdr:rowOff>
    </xdr:from>
    <xdr:to>
      <xdr:col>67</xdr:col>
      <xdr:colOff>101600</xdr:colOff>
      <xdr:row>97</xdr:row>
      <xdr:rowOff>4373</xdr:rowOff>
    </xdr:to>
    <xdr:sp macro="" textlink="">
      <xdr:nvSpPr>
        <xdr:cNvPr id="699" name="フローチャート: 判断 698">
          <a:extLst>
            <a:ext uri="{FF2B5EF4-FFF2-40B4-BE49-F238E27FC236}">
              <a16:creationId xmlns:a16="http://schemas.microsoft.com/office/drawing/2014/main" xmlns="" id="{00000000-0008-0000-0700-0000BB020000}"/>
            </a:ext>
          </a:extLst>
        </xdr:cNvPr>
        <xdr:cNvSpPr/>
      </xdr:nvSpPr>
      <xdr:spPr>
        <a:xfrm>
          <a:off x="12763500" y="1653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20900</xdr:rowOff>
    </xdr:from>
    <xdr:ext cx="534377" cy="259045"/>
    <xdr:sp macro="" textlink="">
      <xdr:nvSpPr>
        <xdr:cNvPr id="700" name="テキスト ボックス 699">
          <a:extLst>
            <a:ext uri="{FF2B5EF4-FFF2-40B4-BE49-F238E27FC236}">
              <a16:creationId xmlns:a16="http://schemas.microsoft.com/office/drawing/2014/main" xmlns="" id="{00000000-0008-0000-0700-0000BC020000}"/>
            </a:ext>
          </a:extLst>
        </xdr:cNvPr>
        <xdr:cNvSpPr txBox="1"/>
      </xdr:nvSpPr>
      <xdr:spPr>
        <a:xfrm>
          <a:off x="12547111" y="1630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169938</xdr:rowOff>
    </xdr:from>
    <xdr:to>
      <xdr:col>85</xdr:col>
      <xdr:colOff>177800</xdr:colOff>
      <xdr:row>97</xdr:row>
      <xdr:rowOff>100088</xdr:rowOff>
    </xdr:to>
    <xdr:sp macro="" textlink="">
      <xdr:nvSpPr>
        <xdr:cNvPr id="706" name="楕円 705">
          <a:extLst>
            <a:ext uri="{FF2B5EF4-FFF2-40B4-BE49-F238E27FC236}">
              <a16:creationId xmlns:a16="http://schemas.microsoft.com/office/drawing/2014/main" xmlns="" id="{00000000-0008-0000-0700-0000C2020000}"/>
            </a:ext>
          </a:extLst>
        </xdr:cNvPr>
        <xdr:cNvSpPr/>
      </xdr:nvSpPr>
      <xdr:spPr>
        <a:xfrm>
          <a:off x="16268700" y="1662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148365</xdr:rowOff>
    </xdr:from>
    <xdr:ext cx="534377" cy="259045"/>
    <xdr:sp macro="" textlink="">
      <xdr:nvSpPr>
        <xdr:cNvPr id="707" name="公債費該当値テキスト">
          <a:extLst>
            <a:ext uri="{FF2B5EF4-FFF2-40B4-BE49-F238E27FC236}">
              <a16:creationId xmlns:a16="http://schemas.microsoft.com/office/drawing/2014/main" xmlns="" id="{00000000-0008-0000-0700-0000C3020000}"/>
            </a:ext>
          </a:extLst>
        </xdr:cNvPr>
        <xdr:cNvSpPr txBox="1"/>
      </xdr:nvSpPr>
      <xdr:spPr>
        <a:xfrm>
          <a:off x="16370300" y="1660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31003</xdr:rowOff>
    </xdr:from>
    <xdr:to>
      <xdr:col>81</xdr:col>
      <xdr:colOff>101600</xdr:colOff>
      <xdr:row>97</xdr:row>
      <xdr:rowOff>132603</xdr:rowOff>
    </xdr:to>
    <xdr:sp macro="" textlink="">
      <xdr:nvSpPr>
        <xdr:cNvPr id="708" name="楕円 707">
          <a:extLst>
            <a:ext uri="{FF2B5EF4-FFF2-40B4-BE49-F238E27FC236}">
              <a16:creationId xmlns:a16="http://schemas.microsoft.com/office/drawing/2014/main" xmlns="" id="{00000000-0008-0000-0700-0000C4020000}"/>
            </a:ext>
          </a:extLst>
        </xdr:cNvPr>
        <xdr:cNvSpPr/>
      </xdr:nvSpPr>
      <xdr:spPr>
        <a:xfrm>
          <a:off x="15430500" y="1666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123730</xdr:rowOff>
    </xdr:from>
    <xdr:ext cx="534377"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5214111" y="1675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17554</xdr:rowOff>
    </xdr:from>
    <xdr:to>
      <xdr:col>76</xdr:col>
      <xdr:colOff>165100</xdr:colOff>
      <xdr:row>97</xdr:row>
      <xdr:rowOff>119154</xdr:rowOff>
    </xdr:to>
    <xdr:sp macro="" textlink="">
      <xdr:nvSpPr>
        <xdr:cNvPr id="710" name="楕円 709">
          <a:extLst>
            <a:ext uri="{FF2B5EF4-FFF2-40B4-BE49-F238E27FC236}">
              <a16:creationId xmlns:a16="http://schemas.microsoft.com/office/drawing/2014/main" xmlns="" id="{00000000-0008-0000-0700-0000C6020000}"/>
            </a:ext>
          </a:extLst>
        </xdr:cNvPr>
        <xdr:cNvSpPr/>
      </xdr:nvSpPr>
      <xdr:spPr>
        <a:xfrm>
          <a:off x="14541500" y="1664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110281</xdr:rowOff>
    </xdr:from>
    <xdr:ext cx="534377"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4325111" y="1674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3930</xdr:rowOff>
    </xdr:from>
    <xdr:to>
      <xdr:col>72</xdr:col>
      <xdr:colOff>38100</xdr:colOff>
      <xdr:row>97</xdr:row>
      <xdr:rowOff>105530</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3652500" y="166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96657</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3436111" y="1672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36</xdr:rowOff>
    </xdr:from>
    <xdr:to>
      <xdr:col>67</xdr:col>
      <xdr:colOff>101600</xdr:colOff>
      <xdr:row>97</xdr:row>
      <xdr:rowOff>101636</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2763500" y="1663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92763</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2547111" y="1672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xmlns=""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xmlns=""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xmlns=""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xmlns=""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xmlns=""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xmlns=""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xmlns=""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xmlns=""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xmlns=""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xmlns=""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xmlns=""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xmlns=""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xmlns=""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30299</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flipV="1">
          <a:off x="22159595" y="5173799"/>
          <a:ext cx="1269" cy="1611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152525</xdr:rowOff>
    </xdr:from>
    <xdr:ext cx="249299" cy="259045"/>
    <xdr:sp macro="" textlink="">
      <xdr:nvSpPr>
        <xdr:cNvPr id="742" name="諸支出金最小値テキスト">
          <a:extLst>
            <a:ext uri="{FF2B5EF4-FFF2-40B4-BE49-F238E27FC236}">
              <a16:creationId xmlns:a16="http://schemas.microsoft.com/office/drawing/2014/main" xmlns="" id="{00000000-0008-0000-0700-0000E6020000}"/>
            </a:ext>
          </a:extLst>
        </xdr:cNvPr>
        <xdr:cNvSpPr txBox="1"/>
      </xdr:nvSpPr>
      <xdr:spPr>
        <a:xfrm>
          <a:off x="22212300" y="68390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148426</xdr:rowOff>
    </xdr:from>
    <xdr:ext cx="469744" cy="259045"/>
    <xdr:sp macro="" textlink="">
      <xdr:nvSpPr>
        <xdr:cNvPr id="744" name="諸支出金最大値テキスト">
          <a:extLst>
            <a:ext uri="{FF2B5EF4-FFF2-40B4-BE49-F238E27FC236}">
              <a16:creationId xmlns:a16="http://schemas.microsoft.com/office/drawing/2014/main" xmlns="" id="{00000000-0008-0000-0700-0000E8020000}"/>
            </a:ext>
          </a:extLst>
        </xdr:cNvPr>
        <xdr:cNvSpPr txBox="1"/>
      </xdr:nvSpPr>
      <xdr:spPr>
        <a:xfrm>
          <a:off x="22212300" y="494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4,935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30299</xdr:rowOff>
    </xdr:from>
    <xdr:to>
      <xdr:col>116</xdr:col>
      <xdr:colOff>152400</xdr:colOff>
      <xdr:row>30</xdr:row>
      <xdr:rowOff>30299</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2072600" y="5173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69976</xdr:rowOff>
    </xdr:from>
    <xdr:ext cx="249299" cy="259045"/>
    <xdr:sp macro="" textlink="">
      <xdr:nvSpPr>
        <xdr:cNvPr id="747" name="諸支出金平均値テキスト">
          <a:extLst>
            <a:ext uri="{FF2B5EF4-FFF2-40B4-BE49-F238E27FC236}">
              <a16:creationId xmlns:a16="http://schemas.microsoft.com/office/drawing/2014/main" xmlns="" id="{00000000-0008-0000-0700-0000EB020000}"/>
            </a:ext>
          </a:extLst>
        </xdr:cNvPr>
        <xdr:cNvSpPr txBox="1"/>
      </xdr:nvSpPr>
      <xdr:spPr>
        <a:xfrm>
          <a:off x="22212300" y="6585076"/>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47099</xdr:rowOff>
    </xdr:from>
    <xdr:to>
      <xdr:col>116</xdr:col>
      <xdr:colOff>114300</xdr:colOff>
      <xdr:row>39</xdr:row>
      <xdr:rowOff>148699</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22110700" y="673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154867</xdr:rowOff>
    </xdr:from>
    <xdr:to>
      <xdr:col>112</xdr:col>
      <xdr:colOff>38100</xdr:colOff>
      <xdr:row>39</xdr:row>
      <xdr:rowOff>85017</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21272500" y="666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101544</xdr:rowOff>
    </xdr:from>
    <xdr:ext cx="378565"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21134017" y="6445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xmlns=""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14768</xdr:rowOff>
    </xdr:from>
    <xdr:to>
      <xdr:col>107</xdr:col>
      <xdr:colOff>101600</xdr:colOff>
      <xdr:row>39</xdr:row>
      <xdr:rowOff>116368</xdr:rowOff>
    </xdr:to>
    <xdr:sp macro="" textlink="">
      <xdr:nvSpPr>
        <xdr:cNvPr id="753" name="フローチャート: 判断 752">
          <a:extLst>
            <a:ext uri="{FF2B5EF4-FFF2-40B4-BE49-F238E27FC236}">
              <a16:creationId xmlns:a16="http://schemas.microsoft.com/office/drawing/2014/main" xmlns="" id="{00000000-0008-0000-0700-0000F1020000}"/>
            </a:ext>
          </a:extLst>
        </xdr:cNvPr>
        <xdr:cNvSpPr/>
      </xdr:nvSpPr>
      <xdr:spPr>
        <a:xfrm>
          <a:off x="20383500" y="670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132895</xdr:rowOff>
    </xdr:from>
    <xdr:ext cx="378565"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20245017" y="6476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xmlns=""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148336</xdr:rowOff>
    </xdr:from>
    <xdr:to>
      <xdr:col>102</xdr:col>
      <xdr:colOff>165100</xdr:colOff>
      <xdr:row>39</xdr:row>
      <xdr:rowOff>78486</xdr:rowOff>
    </xdr:to>
    <xdr:sp macro="" textlink="">
      <xdr:nvSpPr>
        <xdr:cNvPr id="756" name="フローチャート: 判断 755">
          <a:extLst>
            <a:ext uri="{FF2B5EF4-FFF2-40B4-BE49-F238E27FC236}">
              <a16:creationId xmlns:a16="http://schemas.microsoft.com/office/drawing/2014/main" xmlns="" id="{00000000-0008-0000-0700-0000F4020000}"/>
            </a:ext>
          </a:extLst>
        </xdr:cNvPr>
        <xdr:cNvSpPr/>
      </xdr:nvSpPr>
      <xdr:spPr>
        <a:xfrm>
          <a:off x="19494500" y="666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95013</xdr:rowOff>
    </xdr:from>
    <xdr:ext cx="378565" cy="259045"/>
    <xdr:sp macro="" textlink="">
      <xdr:nvSpPr>
        <xdr:cNvPr id="757" name="テキスト ボックス 756">
          <a:extLst>
            <a:ext uri="{FF2B5EF4-FFF2-40B4-BE49-F238E27FC236}">
              <a16:creationId xmlns:a16="http://schemas.microsoft.com/office/drawing/2014/main" xmlns="" id="{00000000-0008-0000-0700-0000F5020000}"/>
            </a:ext>
          </a:extLst>
        </xdr:cNvPr>
        <xdr:cNvSpPr txBox="1"/>
      </xdr:nvSpPr>
      <xdr:spPr>
        <a:xfrm>
          <a:off x="19356017" y="6438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21299</xdr:rowOff>
    </xdr:from>
    <xdr:to>
      <xdr:col>98</xdr:col>
      <xdr:colOff>38100</xdr:colOff>
      <xdr:row>39</xdr:row>
      <xdr:rowOff>122899</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8605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139426</xdr:rowOff>
    </xdr:from>
    <xdr:ext cx="313932"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8499333" y="64830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xmlns=""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25525</xdr:rowOff>
    </xdr:from>
    <xdr:ext cx="249299" cy="259045"/>
    <xdr:sp macro="" textlink="">
      <xdr:nvSpPr>
        <xdr:cNvPr id="766" name="諸支出金該当値テキスト">
          <a:extLst>
            <a:ext uri="{FF2B5EF4-FFF2-40B4-BE49-F238E27FC236}">
              <a16:creationId xmlns:a16="http://schemas.microsoft.com/office/drawing/2014/main" xmlns="" id="{00000000-0008-0000-0700-0000FE020000}"/>
            </a:ext>
          </a:extLst>
        </xdr:cNvPr>
        <xdr:cNvSpPr txBox="1"/>
      </xdr:nvSpPr>
      <xdr:spPr>
        <a:xfrm>
          <a:off x="22212300" y="67120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xmlns=""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xmlns=""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xmlns=""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xmlns=""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xmlns=""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xmlns=""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xmlns=""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xmlns=""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xmlns=""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xmlns=""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xmlns=""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xmlns=""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xmlns=""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xmlns=""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xmlns=""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xmlns=""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xmlns=""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xmlns=""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xmlns=""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xmlns=""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xmlns=""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xmlns=""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xmlns=""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教育費が、平成２５年度及び平成２６年度の２ヵ年にわたり極端に高い数値を示しているのは、山辺中学校の改築事業において本校舎建設などの主要事業が実施されたためである。これら教育施設整備事業費等の増が、普通建設事業費や物件費が増加し続けたことの主な要因となっている。しかしながら、主要な普通建設事業が終了したことに伴い、平成２８年度においてはが住民一人当たり４０．９千円となってお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平成２９年度においても</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を下回っている。民生費は、町直営施設がないことなどから類似団体内平均値を大きく下回っているが、毎年度の増加実績に加え、今後も増加することが見込まれることから危惧される。労働費は、平成２８年度の住民一人当た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千円となっている。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に突出しているのは、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地方創生加速化交付金事業の実施によるもので、平成２５年度に</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ついて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は、緊急雇用創出事業として観光振興対策事業及び観光案内所強化事業を実施したことによるものである。消防費は、住民一人当たり２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千円と類似団体内平均値との差が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５．８千円となっている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。近年、全国で災害が発生していることなどにより、特に安全・安心確保のための事業</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強化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に取り組んできたことや消防事務委託の増額に</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伴い、</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増加傾向が続いていることから注視していく必要がある。</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公債費は、住民一人当たり４４．４千円となっており、平成２８年度までは、後年度の大規模事業に備えた起債発行の抑制効果によるものであるが、</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前述した</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山辺中学校改築事業による多額の起債発行などに伴う元金償還等により増加している</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en-US" altLang="ja-JP" sz="1300" b="0" i="0" baseline="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財政調整基金残高については、山辺中学校改築事業等における負担の軽減のため、計画的</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基金積立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実施後、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事業実施に伴う取崩しを行ったことにより減少し、その後は微増となってい</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たが、歳入不足への補てんに伴い減額に転じている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実質収支については、実質単年度収支が５年間のうち４年間がマイナスとなっていることから減少傾向にあり、そのため、なお一層の行財政改革の推進を図り、事務事業の見直しを始めとした施策の展開を図り、後年度に向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財政運営</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可能な自治体の確立が急務である。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一般会計については、</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これまで</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平成２１年度（繰越明許事業）や平成２２年度各種交付金事業等の取組みにより事業量・事業費ともに大きく増となったため、形式収支・実質収支は減とな</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、平成２３年度及び平成２４年度は歳入の伸びや歳出の抑制などにより、実質収支額が増加し、再び増となっている。しかしながら、平成２５年度以降は、山辺中学校建設事業</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等の大規模事業の実施</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に伴い、歳出が増加しているものの、基金の活用も含めた調整の結果、</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平成２５年度から平成２７年度まで</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実質収支額が２００百万円台であったため、６～７％で推移していたが、平成２８年度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及び平成２９年度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に１００万円台となっ</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ことなどから</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、平成２８年度は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、平成２９年度には４．５３％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に低下している。一般会計の黒字の減少が顕著なため、喫緊の対策が必要</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る。その他特別会計については、</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年度毎に多少の増減はあるもの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、一般会計からの繰入金が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増加傾向で</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高い水準にあるため、</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公営企業</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の独立採算制の原則、保険料や使用料金等の</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定期的な</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見直しによ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料金体制の適正化を図り、一般会計の負担軽減に努める。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xmlns=""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xmlns=""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元利償還金については、新規借入抑制を図っ</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ていた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ことにより減少してい</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主に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平成２５年度以降の山辺中学校改築事業等</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借入れに伴</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う元利償還により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公営企業債の元利償還金に対する繰入金については、公共下水道事業特別会計に係るものであるが、減少傾向で推移していたものの、再び増加となっている。独立採算の原則に基づき、今後の公営企業の法適化や借入年度の利率の差額による解消など、さまざまな課題解決を図らなければならない。算入公債費等</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及び</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実質公債費比率</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の分子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について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多額の借り入れに伴い再び増加に転じており、後年度に向け計画的な軽減対策を図る必要がある。</a:t>
          </a:r>
          <a:endParaRPr lang="en-US" altLang="ja-JP" sz="1300" b="0" i="0" baseline="0">
            <a:solidFill>
              <a:srgbClr val="FF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rgbClr val="FF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地方債の現在高については、山辺中学校改築事業などに伴う借入等により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平成２６年度に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大幅な増額となっている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が、以後の借入抑制により平成２８年度以降微減となっている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。公営企業債等繰入見込額は、公共下水道事業特別会計における地方債の元利償還金に対する使用料の充当割合が高くなってきていることなどにより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減少傾向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となっている。退職手当負担見込額は、職員採用の抑制等より職員数が減少していることから</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減少傾向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が、平成２６年度及び平成２８年度は</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大量の定年</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退職者によりさらに減額となっている。充当可能財源等の充当可能基金は、</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前述の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大規模事業における一時負担を軽減するため、計画的に基金積立を実施してきたが、平成２３</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から</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２６年度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まで</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財源確保のため</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取り崩したことにより減となっている。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結果、</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将来負担額</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が２４３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百万円、充当可能財源等が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１８９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とそれぞれ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り、将来負担率は前年度と比較し、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地域福祉基金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微減</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傾向はあるものの、平成２９年度の</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歳入不足に伴う財源補てんへの対応に</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伴う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９０百万円の取り崩し及びふるさと応援寄付金の増額に伴うふるさと応援基金への積み立ての増額が主な増減要因となっている。基金全体の３分の１以上をふるさとづくり基金が占めているが、長期にわたり増減はなく利息のみの積み立てとなっている。全国及び山形県内自治体と比較しても基金残高は低い状況が続い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今後、さらに財政状況が厳しくなることが予想されるため、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各基金の設立目的に沿った適切な管理・活用を図</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、必要に応じて新たな基金の設立及び廃止等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検討</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・実施、余剰資金の運用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これまで以上に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有効活用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積極的に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検討し、計画的な財源確保に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努め、安定的で持続可能な財政運営を図る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全体の３分の２をふるさとづくり基金が占める状況が続いている。当該基金は、文化会館建設に向け平成初期に設立されたが、その後の当町を取り巻く環境、必要性及び財政状況の変化に伴い、事業実施には至っていない。ふるさと応援基金については、ふるさと応援寄付金に基づき設立されているが、町単独事業、地場産品による返礼品及び業務委託への支出に活用されている。その他の基金についても、各基金の目的に沿い各事業の事業実施に常時適切な活用が図られ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山辺温泉基金及び地域福祉基金が微増減で推移しているものの、その他特定目的基金全体としては増額傾向となっている。これは平成２８年度、平成２９年度ともに、周知拡大及び返礼品の種類増加等による主にふるさと応援基金の増額によるものであり、他の基金については大きな増減は見られ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ふるさと納税制度の変更等に伴うその影響により、平成３０年度以降の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基金の減額が危惧される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基金については、大きな事業等の実施も予定されていないことから大きな増減は見込まれていない。今後も各基金の設立目的に沿った適切な管理・活用を図るとともに、必要に応じて新たな基金の設立及び廃止等を検討するなど、今後さらに基金の有効活用を検討し、計画的な財源確保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２２年度の７６２百万円以降平成２６年度まで、山辺中学校改築事業を始めとした大規模事業への充当により減少している。平成２７年度及び平成２８年度に歳出抑制効果により積み立てを実施することができたものの、平成２９年度には歳入不足への対応により９０百万円の取り崩しを実施しており、結果、平成２９年度においては、平成２６年度と同程度の４１３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主に</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年度間の財源の不均衡</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調整</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や繰替運用</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に活用を図っているものの、歳入不足に伴う財源補てんへの対応により減少傾向にあるため、これまで以上の歳入歳出の精査により、継続的な一定額の確保を図る。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平成２３年度までは２５０百万円程度であったが、平成２４年度の取り崩し実施以降、特段の積み立て及び取り崩しともに実施していないことから、利息のみの積み立てのため増減はない。また、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現在、当初予算では取り崩しにより歳入予算計上してはいるものの、前年度からの繰越金などにより、未実施の状況が続いている。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各年度の予算編成にあたり、適宜、歳入歳出の動向並びに公債費を踏まえた柔軟な活用を図るとともに、継続的に一定額（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０百万円程度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）の確保を図る。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14,521
14,477
61.45
5,683,727
5,492,877
163,200
3,600,778
6,574,037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239712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298132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・平成２８年度に</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公共施設等総合管理計画</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策定されているものの、町有施設等のすべてにおいて個別施設計画が策定されているわけではなく、また、策定後も財源不足や</a:t>
          </a:r>
          <a:r>
            <a:rPr lang="ja-JP" altLang="en-US" sz="1100" b="0" i="0" u="none" strike="noStrike" baseline="0">
              <a:solidFill>
                <a:schemeClr val="dk1"/>
              </a:solidFill>
              <a:effectLst/>
              <a:latin typeface="ＭＳ Ｐゴシック" panose="020B0600070205080204" pitchFamily="50" charset="-128"/>
              <a:ea typeface="ＭＳ Ｐゴシック" panose="020B0600070205080204" pitchFamily="50" charset="-128"/>
              <a:cs typeface="+mn-cs"/>
            </a:rPr>
            <a:t>事業</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遂行</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に苦慮</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する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など</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他の自治体と比較し施設の集約化・複合化や除去が進んでいない。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上昇傾向にあ</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内</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平均</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値を０．９ポイント及び山形県平均値を２．５ポイント上回るなど高い水準にある。</a:t>
          </a:r>
          <a:endParaRPr lang="en-US" altLang="ja-JP"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36195</xdr:rowOff>
    </xdr:to>
    <xdr:cxnSp macro="">
      <xdr:nvCxnSpPr>
        <xdr:cNvPr id="64" name="直線コネクタ 63"/>
        <xdr:cNvCxnSpPr/>
      </xdr:nvCxnSpPr>
      <xdr:spPr>
        <a:xfrm flipV="1">
          <a:off x="4760595" y="4699635"/>
          <a:ext cx="127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40022</xdr:rowOff>
    </xdr:from>
    <xdr:ext cx="405111" cy="259045"/>
    <xdr:sp macro="" textlink="">
      <xdr:nvSpPr>
        <xdr:cNvPr id="65" name="有形固定資産減価償却率最小値テキスト"/>
        <xdr:cNvSpPr txBox="1"/>
      </xdr:nvSpPr>
      <xdr:spPr>
        <a:xfrm>
          <a:off x="4813300" y="5869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36195</xdr:rowOff>
    </xdr:from>
    <xdr:to>
      <xdr:col>23</xdr:col>
      <xdr:colOff>174625</xdr:colOff>
      <xdr:row>34</xdr:row>
      <xdr:rowOff>36195</xdr:rowOff>
    </xdr:to>
    <xdr:cxnSp macro="">
      <xdr:nvCxnSpPr>
        <xdr:cNvPr id="66" name="直線コネクタ 65"/>
        <xdr:cNvCxnSpPr/>
      </xdr:nvCxnSpPr>
      <xdr:spPr>
        <a:xfrm>
          <a:off x="4673600" y="586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67" name="有形固定資産減価償却率最大値テキスト"/>
        <xdr:cNvSpPr txBox="1"/>
      </xdr:nvSpPr>
      <xdr:spPr>
        <a:xfrm>
          <a:off x="4813300" y="4474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68" name="直線コネクタ 67"/>
        <xdr:cNvCxnSpPr/>
      </xdr:nvCxnSpPr>
      <xdr:spPr>
        <a:xfrm>
          <a:off x="4673600" y="4699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70290</xdr:rowOff>
    </xdr:from>
    <xdr:ext cx="405111" cy="259045"/>
    <xdr:sp macro="" textlink="">
      <xdr:nvSpPr>
        <xdr:cNvPr id="69" name="有形固定資産減価償却率平均値テキスト"/>
        <xdr:cNvSpPr txBox="1"/>
      </xdr:nvSpPr>
      <xdr:spPr>
        <a:xfrm>
          <a:off x="4813300" y="5213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91863</xdr:rowOff>
    </xdr:from>
    <xdr:to>
      <xdr:col>23</xdr:col>
      <xdr:colOff>136525</xdr:colOff>
      <xdr:row>31</xdr:row>
      <xdr:rowOff>22013</xdr:rowOff>
    </xdr:to>
    <xdr:sp macro="" textlink="">
      <xdr:nvSpPr>
        <xdr:cNvPr id="70" name="フローチャート: 判断 69"/>
        <xdr:cNvSpPr/>
      </xdr:nvSpPr>
      <xdr:spPr>
        <a:xfrm>
          <a:off x="4711700" y="523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153035</xdr:rowOff>
    </xdr:from>
    <xdr:to>
      <xdr:col>19</xdr:col>
      <xdr:colOff>187325</xdr:colOff>
      <xdr:row>31</xdr:row>
      <xdr:rowOff>83185</xdr:rowOff>
    </xdr:to>
    <xdr:sp macro="" textlink="">
      <xdr:nvSpPr>
        <xdr:cNvPr id="71" name="フローチャート: 判断 70"/>
        <xdr:cNvSpPr/>
      </xdr:nvSpPr>
      <xdr:spPr>
        <a:xfrm>
          <a:off x="4000500" y="529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2" name="フローチャート: 判断 71"/>
        <xdr:cNvSpPr/>
      </xdr:nvSpPr>
      <xdr:spPr>
        <a:xfrm>
          <a:off x="3238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59478</xdr:rowOff>
    </xdr:from>
    <xdr:to>
      <xdr:col>23</xdr:col>
      <xdr:colOff>136525</xdr:colOff>
      <xdr:row>30</xdr:row>
      <xdr:rowOff>161078</xdr:rowOff>
    </xdr:to>
    <xdr:sp macro="" textlink="">
      <xdr:nvSpPr>
        <xdr:cNvPr id="78" name="楕円 77"/>
        <xdr:cNvSpPr/>
      </xdr:nvSpPr>
      <xdr:spPr>
        <a:xfrm>
          <a:off x="4711700" y="52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82355</xdr:rowOff>
    </xdr:from>
    <xdr:ext cx="405111" cy="259045"/>
    <xdr:sp macro="" textlink="">
      <xdr:nvSpPr>
        <xdr:cNvPr id="79" name="有形固定資産減価償却率該当値テキスト"/>
        <xdr:cNvSpPr txBox="1"/>
      </xdr:nvSpPr>
      <xdr:spPr>
        <a:xfrm>
          <a:off x="4813300" y="505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macro="" textlink="">
      <xdr:nvSpPr>
        <xdr:cNvPr id="80" name="楕円 79"/>
        <xdr:cNvSpPr/>
      </xdr:nvSpPr>
      <xdr:spPr>
        <a:xfrm>
          <a:off x="4000500" y="52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110278</xdr:rowOff>
    </xdr:from>
    <xdr:to>
      <xdr:col>23</xdr:col>
      <xdr:colOff>85725</xdr:colOff>
      <xdr:row>30</xdr:row>
      <xdr:rowOff>160655</xdr:rowOff>
    </xdr:to>
    <xdr:cxnSp macro="">
      <xdr:nvCxnSpPr>
        <xdr:cNvPr id="81" name="直線コネクタ 80"/>
        <xdr:cNvCxnSpPr/>
      </xdr:nvCxnSpPr>
      <xdr:spPr>
        <a:xfrm flipV="1">
          <a:off x="4051300" y="5253778"/>
          <a:ext cx="7112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74312</xdr:rowOff>
    </xdr:from>
    <xdr:ext cx="405111" cy="259045"/>
    <xdr:sp macro="" textlink="">
      <xdr:nvSpPr>
        <xdr:cNvPr id="82" name="n_1aveValue有形固定資産減価償却率"/>
        <xdr:cNvSpPr txBox="1"/>
      </xdr:nvSpPr>
      <xdr:spPr>
        <a:xfrm>
          <a:off x="3836044" y="538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83" name="n_2aveValue有形固定資産減価償却率"/>
        <xdr:cNvSpPr txBox="1"/>
      </xdr:nvSpPr>
      <xdr:spPr>
        <a:xfrm>
          <a:off x="3086744"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56532</xdr:rowOff>
    </xdr:from>
    <xdr:ext cx="405111" cy="259045"/>
    <xdr:sp macro="" textlink="">
      <xdr:nvSpPr>
        <xdr:cNvPr id="84" name="n_1mainValue有形固定資産減価償却率"/>
        <xdr:cNvSpPr txBox="1"/>
      </xdr:nvSpPr>
      <xdr:spPr>
        <a:xfrm>
          <a:off x="3836044" y="502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5" name="正方形/長方形 84"/>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6" name="正方形/長方形 85"/>
        <xdr:cNvSpPr/>
      </xdr:nvSpPr>
      <xdr:spPr>
        <a:xfrm>
          <a:off x="12231601" y="3853117"/>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7" name="正方形/長方形 86"/>
        <xdr:cNvSpPr/>
      </xdr:nvSpPr>
      <xdr:spPr>
        <a:xfrm>
          <a:off x="13902138" y="3836446"/>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8" name="正方形/長方形 87"/>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9" name="正方形/長方形 88"/>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0" name="正方形/長方形 89"/>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1" name="正方形/長方形 90"/>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2" name="正方形/長方形 91"/>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3" name="正方形/長方形 92"/>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4" name="正方形/長方形 93"/>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5" name="正方形/長方形 94"/>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6" name="正方形/長方形 95"/>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7" name="テキスト ボックス 96"/>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主に平成２５年度から２７年度にかけて実施された山辺中学校改築事業に係る起債の多額な発行が終了し、将来負担額は減少傾向にあるものの、税収の伸び悩みや類似団体と比較して充当可能基金残高が低い水準にあるため、債務償還可能年数も類似団体５．４年と比べると３．８年長くなっている。新規発行の抑制及び人件費の削減に努めている。</a:t>
          </a:r>
          <a:endParaRPr lang="en-US" altLang="ja-JP"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98" name="テキスト ボックス 97"/>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9" name="直線コネクタ 98"/>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0" name="直線コネクタ 99"/>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1" name="テキスト ボックス 100"/>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2" name="直線コネクタ 101"/>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3" name="テキスト ボックス 102"/>
        <xdr:cNvSpPr txBox="1"/>
      </xdr:nvSpPr>
      <xdr:spPr>
        <a:xfrm>
          <a:off x="10931403" y="55270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4" name="直線コネクタ 103"/>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5" name="テキスト ボックス 104"/>
        <xdr:cNvSpPr txBox="1"/>
      </xdr:nvSpPr>
      <xdr:spPr>
        <a:xfrm>
          <a:off x="10931403" y="51671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6" name="直線コネクタ 105"/>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7" name="テキスト ボックス 106"/>
        <xdr:cNvSpPr txBox="1"/>
      </xdr:nvSpPr>
      <xdr:spPr>
        <a:xfrm>
          <a:off x="10931403" y="48073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8" name="直線コネクタ 107"/>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9" name="テキスト ボックス 108"/>
        <xdr:cNvSpPr txBox="1"/>
      </xdr:nvSpPr>
      <xdr:spPr>
        <a:xfrm>
          <a:off x="10880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0" name="直線コネクタ 109"/>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1" name="テキスト ボックス 110"/>
        <xdr:cNvSpPr txBox="1"/>
      </xdr:nvSpPr>
      <xdr:spPr>
        <a:xfrm>
          <a:off x="10880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2" name="債務償還可能年数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131586</xdr:rowOff>
    </xdr:from>
    <xdr:to>
      <xdr:col>76</xdr:col>
      <xdr:colOff>21589</xdr:colOff>
      <xdr:row>34</xdr:row>
      <xdr:rowOff>151342</xdr:rowOff>
    </xdr:to>
    <xdr:cxnSp macro="">
      <xdr:nvCxnSpPr>
        <xdr:cNvPr id="113" name="直線コネクタ 112"/>
        <xdr:cNvCxnSpPr/>
      </xdr:nvCxnSpPr>
      <xdr:spPr>
        <a:xfrm flipV="1">
          <a:off x="14793595" y="4589286"/>
          <a:ext cx="1269" cy="1391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4" name="債務償還可能年数最小値テキスト"/>
        <xdr:cNvSpPr txBox="1"/>
      </xdr:nvSpPr>
      <xdr:spPr>
        <a:xfrm>
          <a:off x="14846300" y="59844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5" name="直線コネクタ 114"/>
        <xdr:cNvCxnSpPr/>
      </xdr:nvCxnSpPr>
      <xdr:spPr>
        <a:xfrm>
          <a:off x="14706600" y="5980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78263</xdr:rowOff>
    </xdr:from>
    <xdr:ext cx="405111" cy="259045"/>
    <xdr:sp macro="" textlink="">
      <xdr:nvSpPr>
        <xdr:cNvPr id="116" name="債務償還可能年数最大値テキスト"/>
        <xdr:cNvSpPr txBox="1"/>
      </xdr:nvSpPr>
      <xdr:spPr>
        <a:xfrm>
          <a:off x="14846300" y="436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131586</xdr:rowOff>
    </xdr:from>
    <xdr:to>
      <xdr:col>76</xdr:col>
      <xdr:colOff>111125</xdr:colOff>
      <xdr:row>26</xdr:row>
      <xdr:rowOff>131586</xdr:rowOff>
    </xdr:to>
    <xdr:cxnSp macro="">
      <xdr:nvCxnSpPr>
        <xdr:cNvPr id="117" name="直線コネクタ 116"/>
        <xdr:cNvCxnSpPr/>
      </xdr:nvCxnSpPr>
      <xdr:spPr>
        <a:xfrm>
          <a:off x="14706600" y="458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117069</xdr:rowOff>
    </xdr:from>
    <xdr:ext cx="340478" cy="259045"/>
    <xdr:sp macro="" textlink="">
      <xdr:nvSpPr>
        <xdr:cNvPr id="118" name="債務償還可能年数平均値テキスト"/>
        <xdr:cNvSpPr txBox="1"/>
      </xdr:nvSpPr>
      <xdr:spPr>
        <a:xfrm>
          <a:off x="14846300" y="5260569"/>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119" name="フローチャート: 判断 118"/>
        <xdr:cNvSpPr/>
      </xdr:nvSpPr>
      <xdr:spPr>
        <a:xfrm>
          <a:off x="14744700" y="52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0" name="テキスト ボックス 119"/>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1" name="テキスト ボックス 120"/>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2" name="テキスト ボックス 121"/>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3" name="テキスト ボックス 122"/>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4" name="テキスト ボックス 123"/>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25753</xdr:rowOff>
    </xdr:from>
    <xdr:to>
      <xdr:col>76</xdr:col>
      <xdr:colOff>73025</xdr:colOff>
      <xdr:row>28</xdr:row>
      <xdr:rowOff>127353</xdr:rowOff>
    </xdr:to>
    <xdr:sp macro="" textlink="">
      <xdr:nvSpPr>
        <xdr:cNvPr id="125" name="楕円 124"/>
        <xdr:cNvSpPr/>
      </xdr:nvSpPr>
      <xdr:spPr>
        <a:xfrm>
          <a:off x="14744700" y="482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48630</xdr:rowOff>
    </xdr:from>
    <xdr:ext cx="340478" cy="259045"/>
    <xdr:sp macro="" textlink="">
      <xdr:nvSpPr>
        <xdr:cNvPr id="126" name="債務償還可能年数該当値テキスト"/>
        <xdr:cNvSpPr txBox="1"/>
      </xdr:nvSpPr>
      <xdr:spPr>
        <a:xfrm>
          <a:off x="14846300" y="46777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7" name="正方形/長方形 126"/>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8" name="正方形/長方形 127"/>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9" name="テキスト ボックス 128"/>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0" name="テキスト ボックス 129"/>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1" name="テキスト ボックス 130"/>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2" name="テキスト ボックス 131"/>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14,521
14,477
61.45
5,683,727
5,492,877
163,200
3,600,778
6,574,037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125730</xdr:rowOff>
    </xdr:from>
    <xdr:to>
      <xdr:col>24</xdr:col>
      <xdr:colOff>62865</xdr:colOff>
      <xdr:row>41</xdr:row>
      <xdr:rowOff>30480</xdr:rowOff>
    </xdr:to>
    <xdr:cxnSp macro="">
      <xdr:nvCxnSpPr>
        <xdr:cNvPr id="56" name="直線コネクタ 55"/>
        <xdr:cNvCxnSpPr/>
      </xdr:nvCxnSpPr>
      <xdr:spPr>
        <a:xfrm flipV="1">
          <a:off x="4634865" y="578358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34307</xdr:rowOff>
    </xdr:from>
    <xdr:ext cx="405111" cy="259045"/>
    <xdr:sp macro="" textlink="">
      <xdr:nvSpPr>
        <xdr:cNvPr id="57" name="【道路】&#10;有形固定資産減価償却率最小値テキスト"/>
        <xdr:cNvSpPr txBox="1"/>
      </xdr:nvSpPr>
      <xdr:spPr>
        <a:xfrm>
          <a:off x="4673600"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30480</xdr:rowOff>
    </xdr:from>
    <xdr:to>
      <xdr:col>24</xdr:col>
      <xdr:colOff>152400</xdr:colOff>
      <xdr:row>41</xdr:row>
      <xdr:rowOff>30480</xdr:rowOff>
    </xdr:to>
    <xdr:cxnSp macro="">
      <xdr:nvCxnSpPr>
        <xdr:cNvPr id="58" name="直線コネクタ 57"/>
        <xdr:cNvCxnSpPr/>
      </xdr:nvCxnSpPr>
      <xdr:spPr>
        <a:xfrm>
          <a:off x="4546600" y="705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72407</xdr:rowOff>
    </xdr:from>
    <xdr:ext cx="405111" cy="259045"/>
    <xdr:sp macro="" textlink="">
      <xdr:nvSpPr>
        <xdr:cNvPr id="59" name="【道路】&#10;有形固定資産減価償却率最大値テキスト"/>
        <xdr:cNvSpPr txBox="1"/>
      </xdr:nvSpPr>
      <xdr:spPr>
        <a:xfrm>
          <a:off x="4673600" y="555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125730</xdr:rowOff>
    </xdr:from>
    <xdr:to>
      <xdr:col>24</xdr:col>
      <xdr:colOff>152400</xdr:colOff>
      <xdr:row>33</xdr:row>
      <xdr:rowOff>125730</xdr:rowOff>
    </xdr:to>
    <xdr:cxnSp macro="">
      <xdr:nvCxnSpPr>
        <xdr:cNvPr id="60" name="直線コネクタ 59"/>
        <xdr:cNvCxnSpPr/>
      </xdr:nvCxnSpPr>
      <xdr:spPr>
        <a:xfrm>
          <a:off x="4546600" y="578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156227</xdr:rowOff>
    </xdr:from>
    <xdr:ext cx="405111" cy="259045"/>
    <xdr:sp macro="" textlink="">
      <xdr:nvSpPr>
        <xdr:cNvPr id="61" name="【道路】&#10;有形固定資産減価償却率平均値テキスト"/>
        <xdr:cNvSpPr txBox="1"/>
      </xdr:nvSpPr>
      <xdr:spPr>
        <a:xfrm>
          <a:off x="4673600" y="649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xdr:rowOff>
    </xdr:from>
    <xdr:to>
      <xdr:col>24</xdr:col>
      <xdr:colOff>114300</xdr:colOff>
      <xdr:row>38</xdr:row>
      <xdr:rowOff>107950</xdr:rowOff>
    </xdr:to>
    <xdr:sp macro="" textlink="">
      <xdr:nvSpPr>
        <xdr:cNvPr id="62" name="フローチャート: 判断 61"/>
        <xdr:cNvSpPr/>
      </xdr:nvSpPr>
      <xdr:spPr>
        <a:xfrm>
          <a:off x="45847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21590</xdr:rowOff>
    </xdr:from>
    <xdr:to>
      <xdr:col>20</xdr:col>
      <xdr:colOff>38100</xdr:colOff>
      <xdr:row>38</xdr:row>
      <xdr:rowOff>123190</xdr:rowOff>
    </xdr:to>
    <xdr:sp macro="" textlink="">
      <xdr:nvSpPr>
        <xdr:cNvPr id="63" name="フローチャート: 判断 62"/>
        <xdr:cNvSpPr/>
      </xdr:nvSpPr>
      <xdr:spPr>
        <a:xfrm>
          <a:off x="3746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34925</xdr:rowOff>
    </xdr:from>
    <xdr:to>
      <xdr:col>15</xdr:col>
      <xdr:colOff>101600</xdr:colOff>
      <xdr:row>38</xdr:row>
      <xdr:rowOff>136525</xdr:rowOff>
    </xdr:to>
    <xdr:sp macro="" textlink="">
      <xdr:nvSpPr>
        <xdr:cNvPr id="64" name="フローチャート: 判断 63"/>
        <xdr:cNvSpPr/>
      </xdr:nvSpPr>
      <xdr:spPr>
        <a:xfrm>
          <a:off x="2857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70" name="楕円 69"/>
        <xdr:cNvSpPr/>
      </xdr:nvSpPr>
      <xdr:spPr>
        <a:xfrm>
          <a:off x="45847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97807</xdr:rowOff>
    </xdr:from>
    <xdr:ext cx="405111" cy="259045"/>
    <xdr:sp macro="" textlink="">
      <xdr:nvSpPr>
        <xdr:cNvPr id="71" name="【道路】&#10;有形固定資産減価償却率該当値テキスト"/>
        <xdr:cNvSpPr txBox="1"/>
      </xdr:nvSpPr>
      <xdr:spPr>
        <a:xfrm>
          <a:off x="4673600"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111125</xdr:rowOff>
    </xdr:from>
    <xdr:to>
      <xdr:col>20</xdr:col>
      <xdr:colOff>38100</xdr:colOff>
      <xdr:row>38</xdr:row>
      <xdr:rowOff>41275</xdr:rowOff>
    </xdr:to>
    <xdr:sp macro="" textlink="">
      <xdr:nvSpPr>
        <xdr:cNvPr id="72" name="楕円 71"/>
        <xdr:cNvSpPr/>
      </xdr:nvSpPr>
      <xdr:spPr>
        <a:xfrm>
          <a:off x="3746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125730</xdr:rowOff>
    </xdr:from>
    <xdr:to>
      <xdr:col>24</xdr:col>
      <xdr:colOff>63500</xdr:colOff>
      <xdr:row>37</xdr:row>
      <xdr:rowOff>161925</xdr:rowOff>
    </xdr:to>
    <xdr:cxnSp macro="">
      <xdr:nvCxnSpPr>
        <xdr:cNvPr id="73" name="直線コネクタ 72"/>
        <xdr:cNvCxnSpPr/>
      </xdr:nvCxnSpPr>
      <xdr:spPr>
        <a:xfrm flipV="1">
          <a:off x="3797300" y="64693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114317</xdr:rowOff>
    </xdr:from>
    <xdr:ext cx="405111" cy="259045"/>
    <xdr:sp macro="" textlink="">
      <xdr:nvSpPr>
        <xdr:cNvPr id="74" name="n_1aveValue【道路】&#10;有形固定資産減価償却率"/>
        <xdr:cNvSpPr txBox="1"/>
      </xdr:nvSpPr>
      <xdr:spPr>
        <a:xfrm>
          <a:off x="35820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153052</xdr:rowOff>
    </xdr:from>
    <xdr:ext cx="405111" cy="259045"/>
    <xdr:sp macro="" textlink="">
      <xdr:nvSpPr>
        <xdr:cNvPr id="75" name="n_2aveValue【道路】&#10;有形固定資産減価償却率"/>
        <xdr:cNvSpPr txBox="1"/>
      </xdr:nvSpPr>
      <xdr:spPr>
        <a:xfrm>
          <a:off x="27057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57802</xdr:rowOff>
    </xdr:from>
    <xdr:ext cx="405111" cy="259045"/>
    <xdr:sp macro="" textlink="">
      <xdr:nvSpPr>
        <xdr:cNvPr id="76" name="n_1mainValue【道路】&#10;有形固定資産減価償却率"/>
        <xdr:cNvSpPr txBox="1"/>
      </xdr:nvSpPr>
      <xdr:spPr>
        <a:xfrm>
          <a:off x="35820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7" name="直線コネクタ 86"/>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8" name="テキスト ボックス 87"/>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9" name="直線コネクタ 88"/>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0" name="テキスト ボックス 89"/>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1" name="直線コネクタ 90"/>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2" name="テキスト ボックス 91"/>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3" name="直線コネクタ 92"/>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4" name="テキスト ボックス 93"/>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5" name="直線コネクタ 94"/>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6" name="テキスト ボックス 95"/>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7" name="直線コネクタ 9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98" name="テキスト ボックス 97"/>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154896</xdr:rowOff>
    </xdr:from>
    <xdr:to>
      <xdr:col>54</xdr:col>
      <xdr:colOff>189865</xdr:colOff>
      <xdr:row>41</xdr:row>
      <xdr:rowOff>23508</xdr:rowOff>
    </xdr:to>
    <xdr:cxnSp macro="">
      <xdr:nvCxnSpPr>
        <xdr:cNvPr id="100" name="直線コネクタ 99"/>
        <xdr:cNvCxnSpPr/>
      </xdr:nvCxnSpPr>
      <xdr:spPr>
        <a:xfrm flipV="1">
          <a:off x="10476865" y="5641296"/>
          <a:ext cx="0" cy="1411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27335</xdr:rowOff>
    </xdr:from>
    <xdr:ext cx="469744" cy="259045"/>
    <xdr:sp macro="" textlink="">
      <xdr:nvSpPr>
        <xdr:cNvPr id="101" name="【道路】&#10;一人当たり延長最小値テキスト"/>
        <xdr:cNvSpPr txBox="1"/>
      </xdr:nvSpPr>
      <xdr:spPr>
        <a:xfrm>
          <a:off x="10515600" y="705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23508</xdr:rowOff>
    </xdr:from>
    <xdr:to>
      <xdr:col>55</xdr:col>
      <xdr:colOff>88900</xdr:colOff>
      <xdr:row>41</xdr:row>
      <xdr:rowOff>23508</xdr:rowOff>
    </xdr:to>
    <xdr:cxnSp macro="">
      <xdr:nvCxnSpPr>
        <xdr:cNvPr id="102" name="直線コネクタ 101"/>
        <xdr:cNvCxnSpPr/>
      </xdr:nvCxnSpPr>
      <xdr:spPr>
        <a:xfrm>
          <a:off x="10388600" y="7052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101573</xdr:rowOff>
    </xdr:from>
    <xdr:ext cx="534377" cy="259045"/>
    <xdr:sp macro="" textlink="">
      <xdr:nvSpPr>
        <xdr:cNvPr id="103" name="【道路】&#10;一人当たり延長最大値テキスト"/>
        <xdr:cNvSpPr txBox="1"/>
      </xdr:nvSpPr>
      <xdr:spPr>
        <a:xfrm>
          <a:off x="10515600" y="541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154896</xdr:rowOff>
    </xdr:from>
    <xdr:to>
      <xdr:col>55</xdr:col>
      <xdr:colOff>88900</xdr:colOff>
      <xdr:row>32</xdr:row>
      <xdr:rowOff>154896</xdr:rowOff>
    </xdr:to>
    <xdr:cxnSp macro="">
      <xdr:nvCxnSpPr>
        <xdr:cNvPr id="104" name="直線コネクタ 103"/>
        <xdr:cNvCxnSpPr/>
      </xdr:nvCxnSpPr>
      <xdr:spPr>
        <a:xfrm>
          <a:off x="10388600" y="5641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134955</xdr:rowOff>
    </xdr:from>
    <xdr:ext cx="534377" cy="259045"/>
    <xdr:sp macro="" textlink="">
      <xdr:nvSpPr>
        <xdr:cNvPr id="105" name="【道路】&#10;一人当たり延長平均値テキスト"/>
        <xdr:cNvSpPr txBox="1"/>
      </xdr:nvSpPr>
      <xdr:spPr>
        <a:xfrm>
          <a:off x="10515600" y="6478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112078</xdr:rowOff>
    </xdr:from>
    <xdr:to>
      <xdr:col>55</xdr:col>
      <xdr:colOff>50800</xdr:colOff>
      <xdr:row>39</xdr:row>
      <xdr:rowOff>42228</xdr:rowOff>
    </xdr:to>
    <xdr:sp macro="" textlink="">
      <xdr:nvSpPr>
        <xdr:cNvPr id="106" name="フローチャート: 判断 105"/>
        <xdr:cNvSpPr/>
      </xdr:nvSpPr>
      <xdr:spPr>
        <a:xfrm>
          <a:off x="10426700" y="6627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126232</xdr:rowOff>
    </xdr:from>
    <xdr:to>
      <xdr:col>50</xdr:col>
      <xdr:colOff>165100</xdr:colOff>
      <xdr:row>39</xdr:row>
      <xdr:rowOff>56382</xdr:rowOff>
    </xdr:to>
    <xdr:sp macro="" textlink="">
      <xdr:nvSpPr>
        <xdr:cNvPr id="107" name="フローチャート: 判断 106"/>
        <xdr:cNvSpPr/>
      </xdr:nvSpPr>
      <xdr:spPr>
        <a:xfrm>
          <a:off x="9588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15704</xdr:rowOff>
    </xdr:from>
    <xdr:to>
      <xdr:col>46</xdr:col>
      <xdr:colOff>38100</xdr:colOff>
      <xdr:row>39</xdr:row>
      <xdr:rowOff>117304</xdr:rowOff>
    </xdr:to>
    <xdr:sp macro="" textlink="">
      <xdr:nvSpPr>
        <xdr:cNvPr id="108" name="フローチャート: 判断 107"/>
        <xdr:cNvSpPr/>
      </xdr:nvSpPr>
      <xdr:spPr>
        <a:xfrm>
          <a:off x="8699500" y="670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9" name="テキスト ボックス 10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0" name="テキスト ボックス 10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1" name="テキスト ボックス 11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2" name="テキスト ボックス 11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3" name="テキスト ボックス 11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24200</xdr:rowOff>
    </xdr:from>
    <xdr:to>
      <xdr:col>55</xdr:col>
      <xdr:colOff>50800</xdr:colOff>
      <xdr:row>40</xdr:row>
      <xdr:rowOff>125800</xdr:rowOff>
    </xdr:to>
    <xdr:sp macro="" textlink="">
      <xdr:nvSpPr>
        <xdr:cNvPr id="114" name="楕円 113"/>
        <xdr:cNvSpPr/>
      </xdr:nvSpPr>
      <xdr:spPr>
        <a:xfrm>
          <a:off x="10426700" y="68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110577</xdr:rowOff>
    </xdr:from>
    <xdr:ext cx="534377" cy="259045"/>
    <xdr:sp macro="" textlink="">
      <xdr:nvSpPr>
        <xdr:cNvPr id="115" name="【道路】&#10;一人当たり延長該当値テキスト"/>
        <xdr:cNvSpPr txBox="1"/>
      </xdr:nvSpPr>
      <xdr:spPr>
        <a:xfrm>
          <a:off x="10515600" y="679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27000</xdr:rowOff>
    </xdr:from>
    <xdr:to>
      <xdr:col>50</xdr:col>
      <xdr:colOff>165100</xdr:colOff>
      <xdr:row>40</xdr:row>
      <xdr:rowOff>128600</xdr:rowOff>
    </xdr:to>
    <xdr:sp macro="" textlink="">
      <xdr:nvSpPr>
        <xdr:cNvPr id="116" name="楕円 115"/>
        <xdr:cNvSpPr/>
      </xdr:nvSpPr>
      <xdr:spPr>
        <a:xfrm>
          <a:off x="9588500" y="68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75000</xdr:rowOff>
    </xdr:from>
    <xdr:to>
      <xdr:col>55</xdr:col>
      <xdr:colOff>0</xdr:colOff>
      <xdr:row>40</xdr:row>
      <xdr:rowOff>77800</xdr:rowOff>
    </xdr:to>
    <xdr:cxnSp macro="">
      <xdr:nvCxnSpPr>
        <xdr:cNvPr id="117" name="直線コネクタ 116"/>
        <xdr:cNvCxnSpPr/>
      </xdr:nvCxnSpPr>
      <xdr:spPr>
        <a:xfrm flipV="1">
          <a:off x="9639300" y="6933000"/>
          <a:ext cx="8382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72909</xdr:rowOff>
    </xdr:from>
    <xdr:ext cx="534377" cy="259045"/>
    <xdr:sp macro="" textlink="">
      <xdr:nvSpPr>
        <xdr:cNvPr id="118" name="n_1aveValue【道路】&#10;一人当たり延長"/>
        <xdr:cNvSpPr txBox="1"/>
      </xdr:nvSpPr>
      <xdr:spPr>
        <a:xfrm>
          <a:off x="9359411" y="64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133831</xdr:rowOff>
    </xdr:from>
    <xdr:ext cx="534377" cy="259045"/>
    <xdr:sp macro="" textlink="">
      <xdr:nvSpPr>
        <xdr:cNvPr id="119" name="n_2aveValue【道路】&#10;一人当たり延長"/>
        <xdr:cNvSpPr txBox="1"/>
      </xdr:nvSpPr>
      <xdr:spPr>
        <a:xfrm>
          <a:off x="8483111" y="647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119727</xdr:rowOff>
    </xdr:from>
    <xdr:ext cx="534377" cy="259045"/>
    <xdr:sp macro="" textlink="">
      <xdr:nvSpPr>
        <xdr:cNvPr id="120" name="n_1mainValue【道路】&#10;一人当たり延長"/>
        <xdr:cNvSpPr txBox="1"/>
      </xdr:nvSpPr>
      <xdr:spPr>
        <a:xfrm>
          <a:off x="9359411" y="697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1" name="正方形/長方形 12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2" name="正方形/長方形 12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3" name="正方形/長方形 12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4" name="正方形/長方形 12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5" name="正方形/長方形 12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6" name="正方形/長方形 12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7" name="正方形/長方形 12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8" name="正方形/長方形 12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9" name="テキスト ボックス 12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0" name="直線コネクタ 12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31" name="直線コネクタ 13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32" name="テキスト ボックス 131"/>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3" name="直線コネクタ 13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4" name="テキスト ボックス 13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5" name="直線コネクタ 13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36" name="テキスト ボックス 13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37" name="直線コネクタ 13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38" name="テキスト ボックス 13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39" name="直線コネクタ 13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0" name="テキスト ボックス 13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1" name="直線コネクタ 14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42" name="テキスト ボックス 141"/>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3" name="直線コネクタ 14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4" name="テキスト ボックス 14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71846</xdr:rowOff>
    </xdr:to>
    <xdr:cxnSp macro="">
      <xdr:nvCxnSpPr>
        <xdr:cNvPr id="146" name="直線コネクタ 145"/>
        <xdr:cNvCxnSpPr/>
      </xdr:nvCxnSpPr>
      <xdr:spPr>
        <a:xfrm flipV="1">
          <a:off x="4634865" y="9470572"/>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75673</xdr:rowOff>
    </xdr:from>
    <xdr:ext cx="340478" cy="259045"/>
    <xdr:sp macro="" textlink="">
      <xdr:nvSpPr>
        <xdr:cNvPr id="147" name="【橋りょう・トンネル】&#10;有形固定資産減価償却率最小値テキスト"/>
        <xdr:cNvSpPr txBox="1"/>
      </xdr:nvSpPr>
      <xdr:spPr>
        <a:xfrm>
          <a:off x="4673600" y="110484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48" name="直線コネクタ 147"/>
        <xdr:cNvCxnSpPr/>
      </xdr:nvCxnSpPr>
      <xdr:spPr>
        <a:xfrm>
          <a:off x="4546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469744" cy="259045"/>
    <xdr:sp macro="" textlink="">
      <xdr:nvSpPr>
        <xdr:cNvPr id="149" name="【橋りょう・トンネル】&#10;有形固定資産減価償却率最大値テキスト"/>
        <xdr:cNvSpPr txBox="1"/>
      </xdr:nvSpPr>
      <xdr:spPr>
        <a:xfrm>
          <a:off x="4673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50" name="直線コネクタ 149"/>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25961</xdr:rowOff>
    </xdr:from>
    <xdr:ext cx="405111" cy="259045"/>
    <xdr:sp macro="" textlink="">
      <xdr:nvSpPr>
        <xdr:cNvPr id="151" name="【橋りょう・トンネル】&#10;有形固定資産減価償却率平均値テキスト"/>
        <xdr:cNvSpPr txBox="1"/>
      </xdr:nvSpPr>
      <xdr:spPr>
        <a:xfrm>
          <a:off x="4673600" y="9970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3084</xdr:rowOff>
    </xdr:from>
    <xdr:to>
      <xdr:col>24</xdr:col>
      <xdr:colOff>114300</xdr:colOff>
      <xdr:row>59</xdr:row>
      <xdr:rowOff>104684</xdr:rowOff>
    </xdr:to>
    <xdr:sp macro="" textlink="">
      <xdr:nvSpPr>
        <xdr:cNvPr id="152" name="フローチャート: 判断 151"/>
        <xdr:cNvSpPr/>
      </xdr:nvSpPr>
      <xdr:spPr>
        <a:xfrm>
          <a:off x="4584700" y="1011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53" name="フローチャート: 判断 152"/>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11249</xdr:rowOff>
    </xdr:from>
    <xdr:to>
      <xdr:col>15</xdr:col>
      <xdr:colOff>101600</xdr:colOff>
      <xdr:row>59</xdr:row>
      <xdr:rowOff>112849</xdr:rowOff>
    </xdr:to>
    <xdr:sp macro="" textlink="">
      <xdr:nvSpPr>
        <xdr:cNvPr id="154" name="フローチャート: 判断 153"/>
        <xdr:cNvSpPr/>
      </xdr:nvSpPr>
      <xdr:spPr>
        <a:xfrm>
          <a:off x="2857500" y="1012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5" name="テキスト ボックス 15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6" name="テキスト ボックス 15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7" name="テキスト ボックス 15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8" name="テキスト ボックス 15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9" name="テキスト ボックス 15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xdr:rowOff>
    </xdr:from>
    <xdr:to>
      <xdr:col>24</xdr:col>
      <xdr:colOff>114300</xdr:colOff>
      <xdr:row>60</xdr:row>
      <xdr:rowOff>103051</xdr:rowOff>
    </xdr:to>
    <xdr:sp macro="" textlink="">
      <xdr:nvSpPr>
        <xdr:cNvPr id="160" name="楕円 159"/>
        <xdr:cNvSpPr/>
      </xdr:nvSpPr>
      <xdr:spPr>
        <a:xfrm>
          <a:off x="45847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151328</xdr:rowOff>
    </xdr:from>
    <xdr:ext cx="405111" cy="259045"/>
    <xdr:sp macro="" textlink="">
      <xdr:nvSpPr>
        <xdr:cNvPr id="161" name="【橋りょう・トンネル】&#10;有形固定資産減価償却率該当値テキスト"/>
        <xdr:cNvSpPr txBox="1"/>
      </xdr:nvSpPr>
      <xdr:spPr>
        <a:xfrm>
          <a:off x="4673600"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32476</xdr:rowOff>
    </xdr:from>
    <xdr:to>
      <xdr:col>20</xdr:col>
      <xdr:colOff>38100</xdr:colOff>
      <xdr:row>60</xdr:row>
      <xdr:rowOff>134076</xdr:rowOff>
    </xdr:to>
    <xdr:sp macro="" textlink="">
      <xdr:nvSpPr>
        <xdr:cNvPr id="162" name="楕円 161"/>
        <xdr:cNvSpPr/>
      </xdr:nvSpPr>
      <xdr:spPr>
        <a:xfrm>
          <a:off x="37465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52251</xdr:rowOff>
    </xdr:from>
    <xdr:to>
      <xdr:col>24</xdr:col>
      <xdr:colOff>63500</xdr:colOff>
      <xdr:row>60</xdr:row>
      <xdr:rowOff>83276</xdr:rowOff>
    </xdr:to>
    <xdr:cxnSp macro="">
      <xdr:nvCxnSpPr>
        <xdr:cNvPr id="163" name="直線コネクタ 162"/>
        <xdr:cNvCxnSpPr/>
      </xdr:nvCxnSpPr>
      <xdr:spPr>
        <a:xfrm flipV="1">
          <a:off x="3797300" y="10339251"/>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108149</xdr:rowOff>
    </xdr:from>
    <xdr:ext cx="405111" cy="259045"/>
    <xdr:sp macro="" textlink="">
      <xdr:nvSpPr>
        <xdr:cNvPr id="164" name="n_1aveValue【橋りょう・トンネル】&#10;有形固定資産減価償却率"/>
        <xdr:cNvSpPr txBox="1"/>
      </xdr:nvSpPr>
      <xdr:spPr>
        <a:xfrm>
          <a:off x="3582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129376</xdr:rowOff>
    </xdr:from>
    <xdr:ext cx="405111" cy="259045"/>
    <xdr:sp macro="" textlink="">
      <xdr:nvSpPr>
        <xdr:cNvPr id="165" name="n_2aveValue【橋りょう・トンネル】&#10;有形固定資産減価償却率"/>
        <xdr:cNvSpPr txBox="1"/>
      </xdr:nvSpPr>
      <xdr:spPr>
        <a:xfrm>
          <a:off x="2705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125203</xdr:rowOff>
    </xdr:from>
    <xdr:ext cx="405111" cy="259045"/>
    <xdr:sp macro="" textlink="">
      <xdr:nvSpPr>
        <xdr:cNvPr id="166" name="n_1mainValue【橋りょう・トンネル】&#10;有形固定資産減価償却率"/>
        <xdr:cNvSpPr txBox="1"/>
      </xdr:nvSpPr>
      <xdr:spPr>
        <a:xfrm>
          <a:off x="3582044" y="1041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7" name="正方形/長方形 16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8" name="正方形/長方形 16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9" name="正方形/長方形 16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0" name="正方形/長方形 16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1" name="正方形/長方形 17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2" name="正方形/長方形 17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3" name="正方形/長方形 17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4" name="正方形/長方形 17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5" name="テキスト ボックス 17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6" name="直線コネクタ 17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77" name="直線コネクタ 17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78" name="テキスト ボックス 17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79" name="直線コネクタ 17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80" name="テキスト ボックス 17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1" name="直線コネクタ 18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82" name="テキスト ボックス 18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3" name="直線コネクタ 18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84" name="テキスト ボックス 18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85" name="直線コネクタ 18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86" name="テキスト ボックス 18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7" name="直線コネクタ 18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8" name="テキスト ボックス 18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18490</xdr:rowOff>
    </xdr:from>
    <xdr:to>
      <xdr:col>54</xdr:col>
      <xdr:colOff>189865</xdr:colOff>
      <xdr:row>64</xdr:row>
      <xdr:rowOff>73240</xdr:rowOff>
    </xdr:to>
    <xdr:cxnSp macro="">
      <xdr:nvCxnSpPr>
        <xdr:cNvPr id="190" name="直線コネクタ 189"/>
        <xdr:cNvCxnSpPr/>
      </xdr:nvCxnSpPr>
      <xdr:spPr>
        <a:xfrm flipV="1">
          <a:off x="10476865" y="9791140"/>
          <a:ext cx="0" cy="125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77067</xdr:rowOff>
    </xdr:from>
    <xdr:ext cx="469744" cy="259045"/>
    <xdr:sp macro="" textlink="">
      <xdr:nvSpPr>
        <xdr:cNvPr id="191" name="【橋りょう・トンネル】&#10;一人当たり有形固定資産（償却資産）額最小値テキスト"/>
        <xdr:cNvSpPr txBox="1"/>
      </xdr:nvSpPr>
      <xdr:spPr>
        <a:xfrm>
          <a:off x="10515600" y="1104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73240</xdr:rowOff>
    </xdr:from>
    <xdr:to>
      <xdr:col>55</xdr:col>
      <xdr:colOff>88900</xdr:colOff>
      <xdr:row>64</xdr:row>
      <xdr:rowOff>73240</xdr:rowOff>
    </xdr:to>
    <xdr:cxnSp macro="">
      <xdr:nvCxnSpPr>
        <xdr:cNvPr id="192" name="直線コネクタ 191"/>
        <xdr:cNvCxnSpPr/>
      </xdr:nvCxnSpPr>
      <xdr:spPr>
        <a:xfrm>
          <a:off x="10388600" y="11046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136617</xdr:rowOff>
    </xdr:from>
    <xdr:ext cx="690189" cy="259045"/>
    <xdr:sp macro="" textlink="">
      <xdr:nvSpPr>
        <xdr:cNvPr id="193" name="【橋りょう・トンネル】&#10;一人当たり有形固定資産（償却資産）額最大値テキスト"/>
        <xdr:cNvSpPr txBox="1"/>
      </xdr:nvSpPr>
      <xdr:spPr>
        <a:xfrm>
          <a:off x="10515600" y="95663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18490</xdr:rowOff>
    </xdr:from>
    <xdr:to>
      <xdr:col>55</xdr:col>
      <xdr:colOff>88900</xdr:colOff>
      <xdr:row>57</xdr:row>
      <xdr:rowOff>18490</xdr:rowOff>
    </xdr:to>
    <xdr:cxnSp macro="">
      <xdr:nvCxnSpPr>
        <xdr:cNvPr id="194" name="直線コネクタ 193"/>
        <xdr:cNvCxnSpPr/>
      </xdr:nvCxnSpPr>
      <xdr:spPr>
        <a:xfrm>
          <a:off x="10388600" y="97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122206</xdr:rowOff>
    </xdr:from>
    <xdr:ext cx="599010" cy="259045"/>
    <xdr:sp macro="" textlink="">
      <xdr:nvSpPr>
        <xdr:cNvPr id="195" name="【橋りょう・トンネル】&#10;一人当たり有形固定資産（償却資産）額平均値テキスト"/>
        <xdr:cNvSpPr txBox="1"/>
      </xdr:nvSpPr>
      <xdr:spPr>
        <a:xfrm>
          <a:off x="10515600" y="10580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99329</xdr:rowOff>
    </xdr:from>
    <xdr:to>
      <xdr:col>55</xdr:col>
      <xdr:colOff>50800</xdr:colOff>
      <xdr:row>63</xdr:row>
      <xdr:rowOff>29479</xdr:rowOff>
    </xdr:to>
    <xdr:sp macro="" textlink="">
      <xdr:nvSpPr>
        <xdr:cNvPr id="196" name="フローチャート: 判断 195"/>
        <xdr:cNvSpPr/>
      </xdr:nvSpPr>
      <xdr:spPr>
        <a:xfrm>
          <a:off x="10426700" y="107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92158</xdr:rowOff>
    </xdr:from>
    <xdr:to>
      <xdr:col>50</xdr:col>
      <xdr:colOff>165100</xdr:colOff>
      <xdr:row>63</xdr:row>
      <xdr:rowOff>22308</xdr:rowOff>
    </xdr:to>
    <xdr:sp macro="" textlink="">
      <xdr:nvSpPr>
        <xdr:cNvPr id="197" name="フローチャート: 判断 196"/>
        <xdr:cNvSpPr/>
      </xdr:nvSpPr>
      <xdr:spPr>
        <a:xfrm>
          <a:off x="9588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145990</xdr:rowOff>
    </xdr:from>
    <xdr:to>
      <xdr:col>46</xdr:col>
      <xdr:colOff>38100</xdr:colOff>
      <xdr:row>63</xdr:row>
      <xdr:rowOff>76140</xdr:rowOff>
    </xdr:to>
    <xdr:sp macro="" textlink="">
      <xdr:nvSpPr>
        <xdr:cNvPr id="198" name="フローチャート: 判断 197"/>
        <xdr:cNvSpPr/>
      </xdr:nvSpPr>
      <xdr:spPr>
        <a:xfrm>
          <a:off x="8699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9" name="テキスト ボックス 19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0" name="テキスト ボックス 19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1" name="テキスト ボックス 20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2" name="テキスト ボックス 20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3" name="テキスト ボックス 20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78741</xdr:rowOff>
    </xdr:from>
    <xdr:to>
      <xdr:col>55</xdr:col>
      <xdr:colOff>50800</xdr:colOff>
      <xdr:row>64</xdr:row>
      <xdr:rowOff>8891</xdr:rowOff>
    </xdr:to>
    <xdr:sp macro="" textlink="">
      <xdr:nvSpPr>
        <xdr:cNvPr id="204" name="楕円 203"/>
        <xdr:cNvSpPr/>
      </xdr:nvSpPr>
      <xdr:spPr>
        <a:xfrm>
          <a:off x="10426700" y="1088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165118</xdr:rowOff>
    </xdr:from>
    <xdr:ext cx="599010" cy="259045"/>
    <xdr:sp macro="" textlink="">
      <xdr:nvSpPr>
        <xdr:cNvPr id="205" name="【橋りょう・トンネル】&#10;一人当たり有形固定資産（償却資産）額該当値テキスト"/>
        <xdr:cNvSpPr txBox="1"/>
      </xdr:nvSpPr>
      <xdr:spPr>
        <a:xfrm>
          <a:off x="10515600" y="10795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79821</xdr:rowOff>
    </xdr:from>
    <xdr:to>
      <xdr:col>50</xdr:col>
      <xdr:colOff>165100</xdr:colOff>
      <xdr:row>64</xdr:row>
      <xdr:rowOff>9971</xdr:rowOff>
    </xdr:to>
    <xdr:sp macro="" textlink="">
      <xdr:nvSpPr>
        <xdr:cNvPr id="206" name="楕円 205"/>
        <xdr:cNvSpPr/>
      </xdr:nvSpPr>
      <xdr:spPr>
        <a:xfrm>
          <a:off x="9588500" y="1088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129541</xdr:rowOff>
    </xdr:from>
    <xdr:to>
      <xdr:col>55</xdr:col>
      <xdr:colOff>0</xdr:colOff>
      <xdr:row>63</xdr:row>
      <xdr:rowOff>130621</xdr:rowOff>
    </xdr:to>
    <xdr:cxnSp macro="">
      <xdr:nvCxnSpPr>
        <xdr:cNvPr id="207" name="直線コネクタ 206"/>
        <xdr:cNvCxnSpPr/>
      </xdr:nvCxnSpPr>
      <xdr:spPr>
        <a:xfrm flipV="1">
          <a:off x="9639300" y="10930891"/>
          <a:ext cx="838200" cy="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38835</xdr:rowOff>
    </xdr:from>
    <xdr:ext cx="599010" cy="259045"/>
    <xdr:sp macro="" textlink="">
      <xdr:nvSpPr>
        <xdr:cNvPr id="208" name="n_1aveValue【橋りょう・トンネル】&#10;一人当たり有形固定資産（償却資産）額"/>
        <xdr:cNvSpPr txBox="1"/>
      </xdr:nvSpPr>
      <xdr:spPr>
        <a:xfrm>
          <a:off x="9327095" y="1049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92667</xdr:rowOff>
    </xdr:from>
    <xdr:ext cx="599010" cy="259045"/>
    <xdr:sp macro="" textlink="">
      <xdr:nvSpPr>
        <xdr:cNvPr id="209" name="n_2aveValue【橋りょう・トンネル】&#10;一人当たり有形固定資産（償却資産）額"/>
        <xdr:cNvSpPr txBox="1"/>
      </xdr:nvSpPr>
      <xdr:spPr>
        <a:xfrm>
          <a:off x="8450795" y="105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1098</xdr:rowOff>
    </xdr:from>
    <xdr:ext cx="599010" cy="259045"/>
    <xdr:sp macro="" textlink="">
      <xdr:nvSpPr>
        <xdr:cNvPr id="210" name="n_1mainValue【橋りょう・トンネル】&#10;一人当たり有形固定資産（償却資産）額"/>
        <xdr:cNvSpPr txBox="1"/>
      </xdr:nvSpPr>
      <xdr:spPr>
        <a:xfrm>
          <a:off x="9327095" y="1097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1" name="正方形/長方形 21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2" name="正方形/長方形 21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3" name="正方形/長方形 21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4" name="正方形/長方形 21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5" name="正方形/長方形 21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6" name="正方形/長方形 21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7" name="正方形/長方形 21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8" name="正方形/長方形 21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9" name="テキスト ボックス 21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0" name="直線コネクタ 21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21" name="テキスト ボックス 220"/>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2" name="直線コネクタ 22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23" name="テキスト ボックス 222"/>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4" name="直線コネクタ 22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5" name="テキスト ボックス 22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6" name="直線コネクタ 22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7" name="テキスト ボックス 22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8" name="直線コネクタ 22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29" name="テキスト ボックス 22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0" name="直線コネクタ 22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31" name="テキスト ボックス 230"/>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2" name="直線コネクタ 23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33" name="テキスト ボックス 232"/>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129539</xdr:rowOff>
    </xdr:to>
    <xdr:cxnSp macro="">
      <xdr:nvCxnSpPr>
        <xdr:cNvPr id="235" name="直線コネクタ 234"/>
        <xdr:cNvCxnSpPr/>
      </xdr:nvCxnSpPr>
      <xdr:spPr>
        <a:xfrm flipV="1">
          <a:off x="4634865" y="13335000"/>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133366</xdr:rowOff>
    </xdr:from>
    <xdr:ext cx="405111" cy="259045"/>
    <xdr:sp macro="" textlink="">
      <xdr:nvSpPr>
        <xdr:cNvPr id="236" name="【公営住宅】&#10;有形固定資産減価償却率最小値テキスト"/>
        <xdr:cNvSpPr txBox="1"/>
      </xdr:nvSpPr>
      <xdr:spPr>
        <a:xfrm>
          <a:off x="4673600"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129539</xdr:rowOff>
    </xdr:from>
    <xdr:to>
      <xdr:col>24</xdr:col>
      <xdr:colOff>152400</xdr:colOff>
      <xdr:row>85</xdr:row>
      <xdr:rowOff>129539</xdr:rowOff>
    </xdr:to>
    <xdr:cxnSp macro="">
      <xdr:nvCxnSpPr>
        <xdr:cNvPr id="237" name="直線コネクタ 236"/>
        <xdr:cNvCxnSpPr/>
      </xdr:nvCxnSpPr>
      <xdr:spPr>
        <a:xfrm>
          <a:off x="4546600" y="1470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38" name="【公営住宅】&#10;有形固定資産減価償却率最大値テキスト"/>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39" name="直線コネクタ 238"/>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82566</xdr:rowOff>
    </xdr:from>
    <xdr:ext cx="405111" cy="259045"/>
    <xdr:sp macro="" textlink="">
      <xdr:nvSpPr>
        <xdr:cNvPr id="240" name="【公営住宅】&#10;有形固定資産減価償却率平均値テキスト"/>
        <xdr:cNvSpPr txBox="1"/>
      </xdr:nvSpPr>
      <xdr:spPr>
        <a:xfrm>
          <a:off x="4673600" y="13798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59689</xdr:rowOff>
    </xdr:from>
    <xdr:to>
      <xdr:col>24</xdr:col>
      <xdr:colOff>114300</xdr:colOff>
      <xdr:row>81</xdr:row>
      <xdr:rowOff>161289</xdr:rowOff>
    </xdr:to>
    <xdr:sp macro="" textlink="">
      <xdr:nvSpPr>
        <xdr:cNvPr id="241" name="フローチャート: 判断 240"/>
        <xdr:cNvSpPr/>
      </xdr:nvSpPr>
      <xdr:spPr>
        <a:xfrm>
          <a:off x="4584700" y="1394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82550</xdr:rowOff>
    </xdr:from>
    <xdr:to>
      <xdr:col>20</xdr:col>
      <xdr:colOff>38100</xdr:colOff>
      <xdr:row>82</xdr:row>
      <xdr:rowOff>12700</xdr:rowOff>
    </xdr:to>
    <xdr:sp macro="" textlink="">
      <xdr:nvSpPr>
        <xdr:cNvPr id="242" name="フローチャート: 判断 241"/>
        <xdr:cNvSpPr/>
      </xdr:nvSpPr>
      <xdr:spPr>
        <a:xfrm>
          <a:off x="3746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168275</xdr:rowOff>
    </xdr:from>
    <xdr:to>
      <xdr:col>15</xdr:col>
      <xdr:colOff>101600</xdr:colOff>
      <xdr:row>82</xdr:row>
      <xdr:rowOff>98425</xdr:rowOff>
    </xdr:to>
    <xdr:sp macro="" textlink="">
      <xdr:nvSpPr>
        <xdr:cNvPr id="243" name="フローチャート: 判断 242"/>
        <xdr:cNvSpPr/>
      </xdr:nvSpPr>
      <xdr:spPr>
        <a:xfrm>
          <a:off x="2857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4" name="テキスト ボックス 24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5" name="テキスト ボックス 24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6" name="テキスト ボックス 24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7" name="テキスト ボックス 24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8" name="テキスト ボックス 24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126364</xdr:rowOff>
    </xdr:from>
    <xdr:to>
      <xdr:col>24</xdr:col>
      <xdr:colOff>114300</xdr:colOff>
      <xdr:row>82</xdr:row>
      <xdr:rowOff>56514</xdr:rowOff>
    </xdr:to>
    <xdr:sp macro="" textlink="">
      <xdr:nvSpPr>
        <xdr:cNvPr id="249" name="楕円 248"/>
        <xdr:cNvSpPr/>
      </xdr:nvSpPr>
      <xdr:spPr>
        <a:xfrm>
          <a:off x="45847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104791</xdr:rowOff>
    </xdr:from>
    <xdr:ext cx="405111" cy="259045"/>
    <xdr:sp macro="" textlink="">
      <xdr:nvSpPr>
        <xdr:cNvPr id="250" name="【公営住宅】&#10;有形固定資産減価償却率該当値テキスト"/>
        <xdr:cNvSpPr txBox="1"/>
      </xdr:nvSpPr>
      <xdr:spPr>
        <a:xfrm>
          <a:off x="4673600" y="1399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36830</xdr:rowOff>
    </xdr:from>
    <xdr:to>
      <xdr:col>20</xdr:col>
      <xdr:colOff>38100</xdr:colOff>
      <xdr:row>78</xdr:row>
      <xdr:rowOff>138430</xdr:rowOff>
    </xdr:to>
    <xdr:sp macro="" textlink="">
      <xdr:nvSpPr>
        <xdr:cNvPr id="251" name="楕円 250"/>
        <xdr:cNvSpPr/>
      </xdr:nvSpPr>
      <xdr:spPr>
        <a:xfrm>
          <a:off x="3746500" y="1340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87630</xdr:rowOff>
    </xdr:from>
    <xdr:to>
      <xdr:col>24</xdr:col>
      <xdr:colOff>63500</xdr:colOff>
      <xdr:row>82</xdr:row>
      <xdr:rowOff>5714</xdr:rowOff>
    </xdr:to>
    <xdr:cxnSp macro="">
      <xdr:nvCxnSpPr>
        <xdr:cNvPr id="252" name="直線コネクタ 251"/>
        <xdr:cNvCxnSpPr/>
      </xdr:nvCxnSpPr>
      <xdr:spPr>
        <a:xfrm>
          <a:off x="3797300" y="13460730"/>
          <a:ext cx="838200" cy="60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3827</xdr:rowOff>
    </xdr:from>
    <xdr:ext cx="405111" cy="259045"/>
    <xdr:sp macro="" textlink="">
      <xdr:nvSpPr>
        <xdr:cNvPr id="253" name="n_1aveValue【公営住宅】&#10;有形固定資産減価償却率"/>
        <xdr:cNvSpPr txBox="1"/>
      </xdr:nvSpPr>
      <xdr:spPr>
        <a:xfrm>
          <a:off x="35820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114952</xdr:rowOff>
    </xdr:from>
    <xdr:ext cx="405111" cy="259045"/>
    <xdr:sp macro="" textlink="">
      <xdr:nvSpPr>
        <xdr:cNvPr id="254" name="n_2aveValue【公営住宅】&#10;有形固定資産減価償却率"/>
        <xdr:cNvSpPr txBox="1"/>
      </xdr:nvSpPr>
      <xdr:spPr>
        <a:xfrm>
          <a:off x="2705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154957</xdr:rowOff>
    </xdr:from>
    <xdr:ext cx="405111" cy="259045"/>
    <xdr:sp macro="" textlink="">
      <xdr:nvSpPr>
        <xdr:cNvPr id="255" name="n_1mainValue【公営住宅】&#10;有形固定資産減価償却率"/>
        <xdr:cNvSpPr txBox="1"/>
      </xdr:nvSpPr>
      <xdr:spPr>
        <a:xfrm>
          <a:off x="3582044" y="1318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6" name="正方形/長方形 25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7" name="正方形/長方形 25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8" name="正方形/長方形 25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9" name="正方形/長方形 25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0" name="正方形/長方形 25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1" name="正方形/長方形 26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2" name="正方形/長方形 26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3" name="正方形/長方形 26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4" name="テキスト ボックス 26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5" name="直線コネクタ 26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6" name="直線コネクタ 265"/>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67" name="テキスト ボックス 266"/>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68" name="直線コネクタ 267"/>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69" name="テキスト ボックス 268"/>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70" name="直線コネクタ 269"/>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71" name="テキスト ボックス 270"/>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72" name="直線コネクタ 271"/>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73" name="テキスト ボックス 272"/>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74" name="直線コネクタ 273"/>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75" name="テキスト ボックス 274"/>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6" name="直線コネクタ 27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7" name="テキスト ボックス 27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17907</xdr:rowOff>
    </xdr:from>
    <xdr:to>
      <xdr:col>54</xdr:col>
      <xdr:colOff>189865</xdr:colOff>
      <xdr:row>86</xdr:row>
      <xdr:rowOff>94107</xdr:rowOff>
    </xdr:to>
    <xdr:cxnSp macro="">
      <xdr:nvCxnSpPr>
        <xdr:cNvPr id="279" name="直線コネクタ 278"/>
        <xdr:cNvCxnSpPr/>
      </xdr:nvCxnSpPr>
      <xdr:spPr>
        <a:xfrm flipV="1">
          <a:off x="10476865" y="13562457"/>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97934</xdr:rowOff>
    </xdr:from>
    <xdr:ext cx="469744" cy="259045"/>
    <xdr:sp macro="" textlink="">
      <xdr:nvSpPr>
        <xdr:cNvPr id="280" name="【公営住宅】&#10;一人当たり面積最小値テキスト"/>
        <xdr:cNvSpPr txBox="1"/>
      </xdr:nvSpPr>
      <xdr:spPr>
        <a:xfrm>
          <a:off x="10515600" y="1484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94107</xdr:rowOff>
    </xdr:from>
    <xdr:to>
      <xdr:col>55</xdr:col>
      <xdr:colOff>88900</xdr:colOff>
      <xdr:row>86</xdr:row>
      <xdr:rowOff>94107</xdr:rowOff>
    </xdr:to>
    <xdr:cxnSp macro="">
      <xdr:nvCxnSpPr>
        <xdr:cNvPr id="281" name="直線コネクタ 280"/>
        <xdr:cNvCxnSpPr/>
      </xdr:nvCxnSpPr>
      <xdr:spPr>
        <a:xfrm>
          <a:off x="10388600" y="14838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136034</xdr:rowOff>
    </xdr:from>
    <xdr:ext cx="469744" cy="259045"/>
    <xdr:sp macro="" textlink="">
      <xdr:nvSpPr>
        <xdr:cNvPr id="282" name="【公営住宅】&#10;一人当たり面積最大値テキスト"/>
        <xdr:cNvSpPr txBox="1"/>
      </xdr:nvSpPr>
      <xdr:spPr>
        <a:xfrm>
          <a:off x="10515600" y="1333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17907</xdr:rowOff>
    </xdr:from>
    <xdr:to>
      <xdr:col>55</xdr:col>
      <xdr:colOff>88900</xdr:colOff>
      <xdr:row>79</xdr:row>
      <xdr:rowOff>17907</xdr:rowOff>
    </xdr:to>
    <xdr:cxnSp macro="">
      <xdr:nvCxnSpPr>
        <xdr:cNvPr id="283" name="直線コネクタ 282"/>
        <xdr:cNvCxnSpPr/>
      </xdr:nvCxnSpPr>
      <xdr:spPr>
        <a:xfrm>
          <a:off x="10388600" y="13562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158766</xdr:rowOff>
    </xdr:from>
    <xdr:ext cx="469744" cy="259045"/>
    <xdr:sp macro="" textlink="">
      <xdr:nvSpPr>
        <xdr:cNvPr id="284" name="【公営住宅】&#10;一人当たり面積平均値テキスト"/>
        <xdr:cNvSpPr txBox="1"/>
      </xdr:nvSpPr>
      <xdr:spPr>
        <a:xfrm>
          <a:off x="10515600" y="1438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135889</xdr:rowOff>
    </xdr:from>
    <xdr:to>
      <xdr:col>55</xdr:col>
      <xdr:colOff>50800</xdr:colOff>
      <xdr:row>85</xdr:row>
      <xdr:rowOff>66039</xdr:rowOff>
    </xdr:to>
    <xdr:sp macro="" textlink="">
      <xdr:nvSpPr>
        <xdr:cNvPr id="285" name="フローチャート: 判断 284"/>
        <xdr:cNvSpPr/>
      </xdr:nvSpPr>
      <xdr:spPr>
        <a:xfrm>
          <a:off x="104267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96647</xdr:rowOff>
    </xdr:from>
    <xdr:to>
      <xdr:col>50</xdr:col>
      <xdr:colOff>165100</xdr:colOff>
      <xdr:row>85</xdr:row>
      <xdr:rowOff>26797</xdr:rowOff>
    </xdr:to>
    <xdr:sp macro="" textlink="">
      <xdr:nvSpPr>
        <xdr:cNvPr id="286" name="フローチャート: 判断 285"/>
        <xdr:cNvSpPr/>
      </xdr:nvSpPr>
      <xdr:spPr>
        <a:xfrm>
          <a:off x="9588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135510</xdr:rowOff>
    </xdr:from>
    <xdr:to>
      <xdr:col>46</xdr:col>
      <xdr:colOff>38100</xdr:colOff>
      <xdr:row>85</xdr:row>
      <xdr:rowOff>65660</xdr:rowOff>
    </xdr:to>
    <xdr:sp macro="" textlink="">
      <xdr:nvSpPr>
        <xdr:cNvPr id="287" name="フローチャート: 判断 286"/>
        <xdr:cNvSpPr/>
      </xdr:nvSpPr>
      <xdr:spPr>
        <a:xfrm>
          <a:off x="8699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8" name="テキスト ボックス 28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9" name="テキスト ボックス 28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90" name="テキスト ボックス 28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1" name="テキスト ボックス 29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2" name="テキスト ボックス 29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128651</xdr:rowOff>
    </xdr:from>
    <xdr:to>
      <xdr:col>55</xdr:col>
      <xdr:colOff>50800</xdr:colOff>
      <xdr:row>86</xdr:row>
      <xdr:rowOff>58801</xdr:rowOff>
    </xdr:to>
    <xdr:sp macro="" textlink="">
      <xdr:nvSpPr>
        <xdr:cNvPr id="293" name="楕円 292"/>
        <xdr:cNvSpPr/>
      </xdr:nvSpPr>
      <xdr:spPr>
        <a:xfrm>
          <a:off x="10426700" y="1470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43578</xdr:rowOff>
    </xdr:from>
    <xdr:ext cx="469744" cy="259045"/>
    <xdr:sp macro="" textlink="">
      <xdr:nvSpPr>
        <xdr:cNvPr id="294" name="【公営住宅】&#10;一人当たり面積該当値テキスト"/>
        <xdr:cNvSpPr txBox="1"/>
      </xdr:nvSpPr>
      <xdr:spPr>
        <a:xfrm>
          <a:off x="10515600" y="1461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134365</xdr:rowOff>
    </xdr:from>
    <xdr:to>
      <xdr:col>50</xdr:col>
      <xdr:colOff>165100</xdr:colOff>
      <xdr:row>86</xdr:row>
      <xdr:rowOff>64515</xdr:rowOff>
    </xdr:to>
    <xdr:sp macro="" textlink="">
      <xdr:nvSpPr>
        <xdr:cNvPr id="295" name="楕円 294"/>
        <xdr:cNvSpPr/>
      </xdr:nvSpPr>
      <xdr:spPr>
        <a:xfrm>
          <a:off x="9588500" y="1470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8001</xdr:rowOff>
    </xdr:from>
    <xdr:to>
      <xdr:col>55</xdr:col>
      <xdr:colOff>0</xdr:colOff>
      <xdr:row>86</xdr:row>
      <xdr:rowOff>13715</xdr:rowOff>
    </xdr:to>
    <xdr:cxnSp macro="">
      <xdr:nvCxnSpPr>
        <xdr:cNvPr id="296" name="直線コネクタ 295"/>
        <xdr:cNvCxnSpPr/>
      </xdr:nvCxnSpPr>
      <xdr:spPr>
        <a:xfrm flipV="1">
          <a:off x="9639300" y="1475270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43324</xdr:rowOff>
    </xdr:from>
    <xdr:ext cx="469744" cy="259045"/>
    <xdr:sp macro="" textlink="">
      <xdr:nvSpPr>
        <xdr:cNvPr id="297" name="n_1aveValue【公営住宅】&#10;一人当たり面積"/>
        <xdr:cNvSpPr txBox="1"/>
      </xdr:nvSpPr>
      <xdr:spPr>
        <a:xfrm>
          <a:off x="939172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82187</xdr:rowOff>
    </xdr:from>
    <xdr:ext cx="469744" cy="259045"/>
    <xdr:sp macro="" textlink="">
      <xdr:nvSpPr>
        <xdr:cNvPr id="298" name="n_2aveValue【公営住宅】&#10;一人当たり面積"/>
        <xdr:cNvSpPr txBox="1"/>
      </xdr:nvSpPr>
      <xdr:spPr>
        <a:xfrm>
          <a:off x="8515427" y="143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55642</xdr:rowOff>
    </xdr:from>
    <xdr:ext cx="469744" cy="259045"/>
    <xdr:sp macro="" textlink="">
      <xdr:nvSpPr>
        <xdr:cNvPr id="299" name="n_1mainValue【公営住宅】&#10;一人当たり面積"/>
        <xdr:cNvSpPr txBox="1"/>
      </xdr:nvSpPr>
      <xdr:spPr>
        <a:xfrm>
          <a:off x="9391727" y="1480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0" name="正方形/長方形 29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01" name="正方形/長方形 300"/>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02" name="正方形/長方形 301"/>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03" name="正方形/長方形 302"/>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04" name="正方形/長方形 303"/>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正方形/長方形 30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6" name="正方形/長方形 30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07" name="正方形/長方形 306"/>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08" name="正方形/長方形 307"/>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09" name="正方形/長方形 308"/>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10" name="正方形/長方形 309"/>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1" name="正方形/長方形 31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2" name="正方形/長方形 31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3" name="正方形/長方形 31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4" name="正方形/長方形 31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5" name="正方形/長方形 31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6" name="正方形/長方形 31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7" name="正方形/長方形 31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18" name="正方形/長方形 31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19" name="正方形/長方形 31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0" name="テキスト ボックス 31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1" name="直線コネクタ 32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22" name="テキスト ボックス 321"/>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23" name="直線コネクタ 32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24" name="テキスト ボックス 323"/>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25" name="直線コネクタ 32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26" name="テキスト ボックス 32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27" name="直線コネクタ 32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28" name="テキスト ボックス 32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29" name="直線コネクタ 32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30" name="テキスト ボックス 32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31" name="直線コネクタ 33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32" name="テキスト ボックス 331"/>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3" name="直線コネクタ 33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4" name="テキスト ボックス 333"/>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81915</xdr:rowOff>
    </xdr:from>
    <xdr:to>
      <xdr:col>85</xdr:col>
      <xdr:colOff>126364</xdr:colOff>
      <xdr:row>40</xdr:row>
      <xdr:rowOff>135255</xdr:rowOff>
    </xdr:to>
    <xdr:cxnSp macro="">
      <xdr:nvCxnSpPr>
        <xdr:cNvPr id="336" name="直線コネクタ 335"/>
        <xdr:cNvCxnSpPr/>
      </xdr:nvCxnSpPr>
      <xdr:spPr>
        <a:xfrm flipV="1">
          <a:off x="16318864" y="573976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139082</xdr:rowOff>
    </xdr:from>
    <xdr:ext cx="405111" cy="259045"/>
    <xdr:sp macro="" textlink="">
      <xdr:nvSpPr>
        <xdr:cNvPr id="337" name="【認定こども園・幼稚園・保育所】&#10;有形固定資産減価償却率最小値テキスト"/>
        <xdr:cNvSpPr txBox="1"/>
      </xdr:nvSpPr>
      <xdr:spPr>
        <a:xfrm>
          <a:off x="16357600"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135255</xdr:rowOff>
    </xdr:from>
    <xdr:to>
      <xdr:col>86</xdr:col>
      <xdr:colOff>25400</xdr:colOff>
      <xdr:row>40</xdr:row>
      <xdr:rowOff>135255</xdr:rowOff>
    </xdr:to>
    <xdr:cxnSp macro="">
      <xdr:nvCxnSpPr>
        <xdr:cNvPr id="338" name="直線コネクタ 337"/>
        <xdr:cNvCxnSpPr/>
      </xdr:nvCxnSpPr>
      <xdr:spPr>
        <a:xfrm>
          <a:off x="16230600" y="699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28592</xdr:rowOff>
    </xdr:from>
    <xdr:ext cx="405111" cy="259045"/>
    <xdr:sp macro="" textlink="">
      <xdr:nvSpPr>
        <xdr:cNvPr id="339" name="【認定こども園・幼稚園・保育所】&#10;有形固定資産減価償却率最大値テキスト"/>
        <xdr:cNvSpPr txBox="1"/>
      </xdr:nvSpPr>
      <xdr:spPr>
        <a:xfrm>
          <a:off x="16357600" y="551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81915</xdr:rowOff>
    </xdr:from>
    <xdr:to>
      <xdr:col>86</xdr:col>
      <xdr:colOff>25400</xdr:colOff>
      <xdr:row>33</xdr:row>
      <xdr:rowOff>81915</xdr:rowOff>
    </xdr:to>
    <xdr:cxnSp macro="">
      <xdr:nvCxnSpPr>
        <xdr:cNvPr id="340" name="直線コネクタ 339"/>
        <xdr:cNvCxnSpPr/>
      </xdr:nvCxnSpPr>
      <xdr:spPr>
        <a:xfrm>
          <a:off x="16230600" y="573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13352</xdr:rowOff>
    </xdr:from>
    <xdr:ext cx="405111" cy="259045"/>
    <xdr:sp macro="" textlink="">
      <xdr:nvSpPr>
        <xdr:cNvPr id="341" name="【認定こども園・幼稚園・保育所】&#10;有形固定資産減価償却率平均値テキスト"/>
        <xdr:cNvSpPr txBox="1"/>
      </xdr:nvSpPr>
      <xdr:spPr>
        <a:xfrm>
          <a:off x="16357600" y="635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34925</xdr:rowOff>
    </xdr:from>
    <xdr:to>
      <xdr:col>85</xdr:col>
      <xdr:colOff>177800</xdr:colOff>
      <xdr:row>37</xdr:row>
      <xdr:rowOff>136525</xdr:rowOff>
    </xdr:to>
    <xdr:sp macro="" textlink="">
      <xdr:nvSpPr>
        <xdr:cNvPr id="342" name="フローチャート: 判断 341"/>
        <xdr:cNvSpPr/>
      </xdr:nvSpPr>
      <xdr:spPr>
        <a:xfrm>
          <a:off x="162687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21590</xdr:rowOff>
    </xdr:from>
    <xdr:to>
      <xdr:col>81</xdr:col>
      <xdr:colOff>101600</xdr:colOff>
      <xdr:row>38</xdr:row>
      <xdr:rowOff>123190</xdr:rowOff>
    </xdr:to>
    <xdr:sp macro="" textlink="">
      <xdr:nvSpPr>
        <xdr:cNvPr id="343" name="フローチャート: 判断 342"/>
        <xdr:cNvSpPr/>
      </xdr:nvSpPr>
      <xdr:spPr>
        <a:xfrm>
          <a:off x="15430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44450</xdr:rowOff>
    </xdr:from>
    <xdr:to>
      <xdr:col>76</xdr:col>
      <xdr:colOff>165100</xdr:colOff>
      <xdr:row>38</xdr:row>
      <xdr:rowOff>146050</xdr:rowOff>
    </xdr:to>
    <xdr:sp macro="" textlink="">
      <xdr:nvSpPr>
        <xdr:cNvPr id="344" name="フローチャート: 判断 343"/>
        <xdr:cNvSpPr/>
      </xdr:nvSpPr>
      <xdr:spPr>
        <a:xfrm>
          <a:off x="14541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5" name="テキスト ボックス 34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6" name="テキスト ボックス 34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47" name="テキスト ボックス 34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48" name="テキスト ボックス 34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9" name="テキスト ボックス 34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48260</xdr:rowOff>
    </xdr:from>
    <xdr:to>
      <xdr:col>85</xdr:col>
      <xdr:colOff>177800</xdr:colOff>
      <xdr:row>35</xdr:row>
      <xdr:rowOff>149860</xdr:rowOff>
    </xdr:to>
    <xdr:sp macro="" textlink="">
      <xdr:nvSpPr>
        <xdr:cNvPr id="350" name="楕円 349"/>
        <xdr:cNvSpPr/>
      </xdr:nvSpPr>
      <xdr:spPr>
        <a:xfrm>
          <a:off x="162687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71137</xdr:rowOff>
    </xdr:from>
    <xdr:ext cx="405111" cy="259045"/>
    <xdr:sp macro="" textlink="">
      <xdr:nvSpPr>
        <xdr:cNvPr id="351" name="【認定こども園・幼稚園・保育所】&#10;有形固定資産減価償却率該当値テキスト"/>
        <xdr:cNvSpPr txBox="1"/>
      </xdr:nvSpPr>
      <xdr:spPr>
        <a:xfrm>
          <a:off x="16357600"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137795</xdr:rowOff>
    </xdr:from>
    <xdr:to>
      <xdr:col>81</xdr:col>
      <xdr:colOff>101600</xdr:colOff>
      <xdr:row>35</xdr:row>
      <xdr:rowOff>67945</xdr:rowOff>
    </xdr:to>
    <xdr:sp macro="" textlink="">
      <xdr:nvSpPr>
        <xdr:cNvPr id="352" name="楕円 351"/>
        <xdr:cNvSpPr/>
      </xdr:nvSpPr>
      <xdr:spPr>
        <a:xfrm>
          <a:off x="15430500" y="596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17145</xdr:rowOff>
    </xdr:from>
    <xdr:to>
      <xdr:col>85</xdr:col>
      <xdr:colOff>127000</xdr:colOff>
      <xdr:row>35</xdr:row>
      <xdr:rowOff>99060</xdr:rowOff>
    </xdr:to>
    <xdr:cxnSp macro="">
      <xdr:nvCxnSpPr>
        <xdr:cNvPr id="353" name="直線コネクタ 352"/>
        <xdr:cNvCxnSpPr/>
      </xdr:nvCxnSpPr>
      <xdr:spPr>
        <a:xfrm>
          <a:off x="15481300" y="6017895"/>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114317</xdr:rowOff>
    </xdr:from>
    <xdr:ext cx="405111" cy="259045"/>
    <xdr:sp macro="" textlink="">
      <xdr:nvSpPr>
        <xdr:cNvPr id="354" name="n_1aveValue【認定こども園・幼稚園・保育所】&#10;有形固定資産減価償却率"/>
        <xdr:cNvSpPr txBox="1"/>
      </xdr:nvSpPr>
      <xdr:spPr>
        <a:xfrm>
          <a:off x="152660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162577</xdr:rowOff>
    </xdr:from>
    <xdr:ext cx="405111" cy="259045"/>
    <xdr:sp macro="" textlink="">
      <xdr:nvSpPr>
        <xdr:cNvPr id="355" name="n_2aveValue【認定こども園・幼稚園・保育所】&#10;有形固定資産減価償却率"/>
        <xdr:cNvSpPr txBox="1"/>
      </xdr:nvSpPr>
      <xdr:spPr>
        <a:xfrm>
          <a:off x="143897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84472</xdr:rowOff>
    </xdr:from>
    <xdr:ext cx="405111" cy="259045"/>
    <xdr:sp macro="" textlink="">
      <xdr:nvSpPr>
        <xdr:cNvPr id="356" name="n_1mainValue【認定こども園・幼稚園・保育所】&#10;有形固定資産減価償却率"/>
        <xdr:cNvSpPr txBox="1"/>
      </xdr:nvSpPr>
      <xdr:spPr>
        <a:xfrm>
          <a:off x="15266044" y="574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7" name="正方形/長方形 35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8" name="正方形/長方形 35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9" name="正方形/長方形 35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0" name="正方形/長方形 35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1" name="正方形/長方形 36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2" name="正方形/長方形 36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3" name="正方形/長方形 36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4" name="正方形/長方形 36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5" name="テキスト ボックス 36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6" name="直線コネクタ 36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7" name="直線コネクタ 366"/>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8" name="テキスト ボックス 367"/>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9" name="直線コネクタ 368"/>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70" name="テキスト ボックス 369"/>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1" name="直線コネクタ 370"/>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72" name="テキスト ボックス 371"/>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3" name="直線コネクタ 372"/>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74" name="テキスト ボックス 373"/>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5" name="直線コネクタ 37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6" name="テキスト ボックス 37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89916</xdr:rowOff>
    </xdr:from>
    <xdr:to>
      <xdr:col>116</xdr:col>
      <xdr:colOff>62864</xdr:colOff>
      <xdr:row>41</xdr:row>
      <xdr:rowOff>99060</xdr:rowOff>
    </xdr:to>
    <xdr:cxnSp macro="">
      <xdr:nvCxnSpPr>
        <xdr:cNvPr id="378" name="直線コネクタ 377"/>
        <xdr:cNvCxnSpPr/>
      </xdr:nvCxnSpPr>
      <xdr:spPr>
        <a:xfrm flipV="1">
          <a:off x="22160864" y="5747766"/>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102887</xdr:rowOff>
    </xdr:from>
    <xdr:ext cx="469744" cy="259045"/>
    <xdr:sp macro="" textlink="">
      <xdr:nvSpPr>
        <xdr:cNvPr id="379" name="【認定こども園・幼稚園・保育所】&#10;一人当たり面積最小値テキスト"/>
        <xdr:cNvSpPr txBox="1"/>
      </xdr:nvSpPr>
      <xdr:spPr>
        <a:xfrm>
          <a:off x="22199600"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99060</xdr:rowOff>
    </xdr:from>
    <xdr:to>
      <xdr:col>116</xdr:col>
      <xdr:colOff>152400</xdr:colOff>
      <xdr:row>41</xdr:row>
      <xdr:rowOff>99060</xdr:rowOff>
    </xdr:to>
    <xdr:cxnSp macro="">
      <xdr:nvCxnSpPr>
        <xdr:cNvPr id="380" name="直線コネクタ 379"/>
        <xdr:cNvCxnSpPr/>
      </xdr:nvCxnSpPr>
      <xdr:spPr>
        <a:xfrm>
          <a:off x="22072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36593</xdr:rowOff>
    </xdr:from>
    <xdr:ext cx="469744" cy="259045"/>
    <xdr:sp macro="" textlink="">
      <xdr:nvSpPr>
        <xdr:cNvPr id="381" name="【認定こども園・幼稚園・保育所】&#10;一人当たり面積最大値テキスト"/>
        <xdr:cNvSpPr txBox="1"/>
      </xdr:nvSpPr>
      <xdr:spPr>
        <a:xfrm>
          <a:off x="22199600" y="552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89916</xdr:rowOff>
    </xdr:from>
    <xdr:to>
      <xdr:col>116</xdr:col>
      <xdr:colOff>152400</xdr:colOff>
      <xdr:row>33</xdr:row>
      <xdr:rowOff>89916</xdr:rowOff>
    </xdr:to>
    <xdr:cxnSp macro="">
      <xdr:nvCxnSpPr>
        <xdr:cNvPr id="382" name="直線コネクタ 381"/>
        <xdr:cNvCxnSpPr/>
      </xdr:nvCxnSpPr>
      <xdr:spPr>
        <a:xfrm>
          <a:off x="22072600" y="57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20845</xdr:rowOff>
    </xdr:from>
    <xdr:ext cx="469744" cy="259045"/>
    <xdr:sp macro="" textlink="">
      <xdr:nvSpPr>
        <xdr:cNvPr id="383" name="【認定こども園・幼稚園・保育所】&#10;一人当たり面積平均値テキスト"/>
        <xdr:cNvSpPr txBox="1"/>
      </xdr:nvSpPr>
      <xdr:spPr>
        <a:xfrm>
          <a:off x="22199600" y="63644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169418</xdr:rowOff>
    </xdr:from>
    <xdr:to>
      <xdr:col>116</xdr:col>
      <xdr:colOff>114300</xdr:colOff>
      <xdr:row>38</xdr:row>
      <xdr:rowOff>99568</xdr:rowOff>
    </xdr:to>
    <xdr:sp macro="" textlink="">
      <xdr:nvSpPr>
        <xdr:cNvPr id="384" name="フローチャート: 判断 383"/>
        <xdr:cNvSpPr/>
      </xdr:nvSpPr>
      <xdr:spPr>
        <a:xfrm>
          <a:off x="22110700" y="651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50546</xdr:rowOff>
    </xdr:from>
    <xdr:to>
      <xdr:col>112</xdr:col>
      <xdr:colOff>38100</xdr:colOff>
      <xdr:row>37</xdr:row>
      <xdr:rowOff>152146</xdr:rowOff>
    </xdr:to>
    <xdr:sp macro="" textlink="">
      <xdr:nvSpPr>
        <xdr:cNvPr id="385" name="フローチャート: 判断 384"/>
        <xdr:cNvSpPr/>
      </xdr:nvSpPr>
      <xdr:spPr>
        <a:xfrm>
          <a:off x="21272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80264</xdr:rowOff>
    </xdr:from>
    <xdr:to>
      <xdr:col>107</xdr:col>
      <xdr:colOff>101600</xdr:colOff>
      <xdr:row>39</xdr:row>
      <xdr:rowOff>10414</xdr:rowOff>
    </xdr:to>
    <xdr:sp macro="" textlink="">
      <xdr:nvSpPr>
        <xdr:cNvPr id="386" name="フローチャート: 判断 385"/>
        <xdr:cNvSpPr/>
      </xdr:nvSpPr>
      <xdr:spPr>
        <a:xfrm>
          <a:off x="20383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96266</xdr:rowOff>
    </xdr:from>
    <xdr:to>
      <xdr:col>116</xdr:col>
      <xdr:colOff>114300</xdr:colOff>
      <xdr:row>41</xdr:row>
      <xdr:rowOff>26416</xdr:rowOff>
    </xdr:to>
    <xdr:sp macro="" textlink="">
      <xdr:nvSpPr>
        <xdr:cNvPr id="392" name="楕円 391"/>
        <xdr:cNvSpPr/>
      </xdr:nvSpPr>
      <xdr:spPr>
        <a:xfrm>
          <a:off x="221107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11193</xdr:rowOff>
    </xdr:from>
    <xdr:ext cx="469744" cy="259045"/>
    <xdr:sp macro="" textlink="">
      <xdr:nvSpPr>
        <xdr:cNvPr id="393" name="【認定こども園・幼稚園・保育所】&#10;一人当たり面積該当値テキスト"/>
        <xdr:cNvSpPr txBox="1"/>
      </xdr:nvSpPr>
      <xdr:spPr>
        <a:xfrm>
          <a:off x="22199600" y="686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66548</xdr:rowOff>
    </xdr:from>
    <xdr:to>
      <xdr:col>112</xdr:col>
      <xdr:colOff>38100</xdr:colOff>
      <xdr:row>40</xdr:row>
      <xdr:rowOff>168148</xdr:rowOff>
    </xdr:to>
    <xdr:sp macro="" textlink="">
      <xdr:nvSpPr>
        <xdr:cNvPr id="394" name="楕円 393"/>
        <xdr:cNvSpPr/>
      </xdr:nvSpPr>
      <xdr:spPr>
        <a:xfrm>
          <a:off x="21272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117348</xdr:rowOff>
    </xdr:from>
    <xdr:to>
      <xdr:col>116</xdr:col>
      <xdr:colOff>63500</xdr:colOff>
      <xdr:row>40</xdr:row>
      <xdr:rowOff>147066</xdr:rowOff>
    </xdr:to>
    <xdr:cxnSp macro="">
      <xdr:nvCxnSpPr>
        <xdr:cNvPr id="395" name="直線コネクタ 394"/>
        <xdr:cNvCxnSpPr/>
      </xdr:nvCxnSpPr>
      <xdr:spPr>
        <a:xfrm>
          <a:off x="21323300" y="6975348"/>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35</xdr:row>
      <xdr:rowOff>168673</xdr:rowOff>
    </xdr:from>
    <xdr:ext cx="469744" cy="259045"/>
    <xdr:sp macro="" textlink="">
      <xdr:nvSpPr>
        <xdr:cNvPr id="396" name="n_1aveValue【認定こども園・幼稚園・保育所】&#10;一人当たり面積"/>
        <xdr:cNvSpPr txBox="1"/>
      </xdr:nvSpPr>
      <xdr:spPr>
        <a:xfrm>
          <a:off x="210757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26941</xdr:rowOff>
    </xdr:from>
    <xdr:ext cx="469744" cy="259045"/>
    <xdr:sp macro="" textlink="">
      <xdr:nvSpPr>
        <xdr:cNvPr id="397" name="n_2aveValue【認定こども園・幼稚園・保育所】&#10;一人当たり面積"/>
        <xdr:cNvSpPr txBox="1"/>
      </xdr:nvSpPr>
      <xdr:spPr>
        <a:xfrm>
          <a:off x="20199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159275</xdr:rowOff>
    </xdr:from>
    <xdr:ext cx="469744" cy="259045"/>
    <xdr:sp macro="" textlink="">
      <xdr:nvSpPr>
        <xdr:cNvPr id="398" name="n_1mainValue【認定こども園・幼稚園・保育所】&#10;一人当たり面積"/>
        <xdr:cNvSpPr txBox="1"/>
      </xdr:nvSpPr>
      <xdr:spPr>
        <a:xfrm>
          <a:off x="210757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99" name="正方形/長方形 39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0" name="正方形/長方形 39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1" name="正方形/長方形 40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2" name="正方形/長方形 40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3" name="正方形/長方形 40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4" name="正方形/長方形 40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5" name="正方形/長方形 40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6" name="正方形/長方形 40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07" name="テキスト ボックス 40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08" name="直線コネクタ 40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09" name="直線コネクタ 408"/>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10" name="テキスト ボックス 409"/>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1" name="直線コネクタ 410"/>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2" name="テキスト ボックス 411"/>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3" name="直線コネクタ 412"/>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14" name="テキスト ボックス 413"/>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15" name="直線コネクタ 414"/>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16" name="テキスト ボックス 415"/>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17" name="直線コネクタ 416"/>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18" name="テキスト ボックス 417"/>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19" name="直線コネクタ 418"/>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20" name="テキスト ボックス 419"/>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1" name="直線コネクタ 42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2" name="テキスト ボックス 421"/>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89807</xdr:rowOff>
    </xdr:from>
    <xdr:to>
      <xdr:col>85</xdr:col>
      <xdr:colOff>126364</xdr:colOff>
      <xdr:row>64</xdr:row>
      <xdr:rowOff>16328</xdr:rowOff>
    </xdr:to>
    <xdr:cxnSp macro="">
      <xdr:nvCxnSpPr>
        <xdr:cNvPr id="424" name="直線コネクタ 423"/>
        <xdr:cNvCxnSpPr/>
      </xdr:nvCxnSpPr>
      <xdr:spPr>
        <a:xfrm flipV="1">
          <a:off x="16318864" y="9691007"/>
          <a:ext cx="0" cy="1298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20155</xdr:rowOff>
    </xdr:from>
    <xdr:ext cx="340478" cy="259045"/>
    <xdr:sp macro="" textlink="">
      <xdr:nvSpPr>
        <xdr:cNvPr id="425" name="【学校施設】&#10;有形固定資産減価償却率最小値テキスト"/>
        <xdr:cNvSpPr txBox="1"/>
      </xdr:nvSpPr>
      <xdr:spPr>
        <a:xfrm>
          <a:off x="16357600" y="109929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16328</xdr:rowOff>
    </xdr:from>
    <xdr:to>
      <xdr:col>86</xdr:col>
      <xdr:colOff>25400</xdr:colOff>
      <xdr:row>64</xdr:row>
      <xdr:rowOff>16328</xdr:rowOff>
    </xdr:to>
    <xdr:cxnSp macro="">
      <xdr:nvCxnSpPr>
        <xdr:cNvPr id="426" name="直線コネクタ 425"/>
        <xdr:cNvCxnSpPr/>
      </xdr:nvCxnSpPr>
      <xdr:spPr>
        <a:xfrm>
          <a:off x="16230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36484</xdr:rowOff>
    </xdr:from>
    <xdr:ext cx="405111" cy="259045"/>
    <xdr:sp macro="" textlink="">
      <xdr:nvSpPr>
        <xdr:cNvPr id="427" name="【学校施設】&#10;有形固定資産減価償却率最大値テキスト"/>
        <xdr:cNvSpPr txBox="1"/>
      </xdr:nvSpPr>
      <xdr:spPr>
        <a:xfrm>
          <a:off x="16357600" y="946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89807</xdr:rowOff>
    </xdr:from>
    <xdr:to>
      <xdr:col>86</xdr:col>
      <xdr:colOff>25400</xdr:colOff>
      <xdr:row>56</xdr:row>
      <xdr:rowOff>89807</xdr:rowOff>
    </xdr:to>
    <xdr:cxnSp macro="">
      <xdr:nvCxnSpPr>
        <xdr:cNvPr id="428" name="直線コネクタ 427"/>
        <xdr:cNvCxnSpPr/>
      </xdr:nvCxnSpPr>
      <xdr:spPr>
        <a:xfrm>
          <a:off x="16230600" y="969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76580</xdr:rowOff>
    </xdr:from>
    <xdr:ext cx="405111" cy="259045"/>
    <xdr:sp macro="" textlink="">
      <xdr:nvSpPr>
        <xdr:cNvPr id="429" name="【学校施設】&#10;有形固定資産減価償却率平均値テキスト"/>
        <xdr:cNvSpPr txBox="1"/>
      </xdr:nvSpPr>
      <xdr:spPr>
        <a:xfrm>
          <a:off x="16357600" y="10020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53703</xdr:rowOff>
    </xdr:from>
    <xdr:to>
      <xdr:col>85</xdr:col>
      <xdr:colOff>177800</xdr:colOff>
      <xdr:row>59</xdr:row>
      <xdr:rowOff>155303</xdr:rowOff>
    </xdr:to>
    <xdr:sp macro="" textlink="">
      <xdr:nvSpPr>
        <xdr:cNvPr id="430" name="フローチャート: 判断 429"/>
        <xdr:cNvSpPr/>
      </xdr:nvSpPr>
      <xdr:spPr>
        <a:xfrm>
          <a:off x="16268700" y="101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61867</xdr:rowOff>
    </xdr:from>
    <xdr:to>
      <xdr:col>81</xdr:col>
      <xdr:colOff>101600</xdr:colOff>
      <xdr:row>59</xdr:row>
      <xdr:rowOff>163467</xdr:rowOff>
    </xdr:to>
    <xdr:sp macro="" textlink="">
      <xdr:nvSpPr>
        <xdr:cNvPr id="431" name="フローチャート: 判断 430"/>
        <xdr:cNvSpPr/>
      </xdr:nvSpPr>
      <xdr:spPr>
        <a:xfrm>
          <a:off x="15430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30843</xdr:rowOff>
    </xdr:from>
    <xdr:to>
      <xdr:col>76</xdr:col>
      <xdr:colOff>165100</xdr:colOff>
      <xdr:row>59</xdr:row>
      <xdr:rowOff>132443</xdr:rowOff>
    </xdr:to>
    <xdr:sp macro="" textlink="">
      <xdr:nvSpPr>
        <xdr:cNvPr id="432" name="フローチャート: 判断 431"/>
        <xdr:cNvSpPr/>
      </xdr:nvSpPr>
      <xdr:spPr>
        <a:xfrm>
          <a:off x="14541500" y="1014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3" name="テキスト ボックス 43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4" name="テキスト ボックス 43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5" name="テキスト ボックス 43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36" name="テキスト ボックス 43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37" name="テキスト ボックス 43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22678</xdr:rowOff>
    </xdr:from>
    <xdr:to>
      <xdr:col>85</xdr:col>
      <xdr:colOff>177800</xdr:colOff>
      <xdr:row>60</xdr:row>
      <xdr:rowOff>124278</xdr:rowOff>
    </xdr:to>
    <xdr:sp macro="" textlink="">
      <xdr:nvSpPr>
        <xdr:cNvPr id="438" name="楕円 437"/>
        <xdr:cNvSpPr/>
      </xdr:nvSpPr>
      <xdr:spPr>
        <a:xfrm>
          <a:off x="162687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1105</xdr:rowOff>
    </xdr:from>
    <xdr:ext cx="405111" cy="259045"/>
    <xdr:sp macro="" textlink="">
      <xdr:nvSpPr>
        <xdr:cNvPr id="439" name="【学校施設】&#10;有形固定資産減価償却率該当値テキスト"/>
        <xdr:cNvSpPr txBox="1"/>
      </xdr:nvSpPr>
      <xdr:spPr>
        <a:xfrm>
          <a:off x="16357600" y="1028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65133</xdr:rowOff>
    </xdr:from>
    <xdr:to>
      <xdr:col>81</xdr:col>
      <xdr:colOff>101600</xdr:colOff>
      <xdr:row>60</xdr:row>
      <xdr:rowOff>166733</xdr:rowOff>
    </xdr:to>
    <xdr:sp macro="" textlink="">
      <xdr:nvSpPr>
        <xdr:cNvPr id="440" name="楕円 439"/>
        <xdr:cNvSpPr/>
      </xdr:nvSpPr>
      <xdr:spPr>
        <a:xfrm>
          <a:off x="15430500" y="1035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73478</xdr:rowOff>
    </xdr:from>
    <xdr:to>
      <xdr:col>85</xdr:col>
      <xdr:colOff>127000</xdr:colOff>
      <xdr:row>60</xdr:row>
      <xdr:rowOff>115933</xdr:rowOff>
    </xdr:to>
    <xdr:cxnSp macro="">
      <xdr:nvCxnSpPr>
        <xdr:cNvPr id="441" name="直線コネクタ 440"/>
        <xdr:cNvCxnSpPr/>
      </xdr:nvCxnSpPr>
      <xdr:spPr>
        <a:xfrm flipV="1">
          <a:off x="15481300" y="10360478"/>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8544</xdr:rowOff>
    </xdr:from>
    <xdr:ext cx="405111" cy="259045"/>
    <xdr:sp macro="" textlink="">
      <xdr:nvSpPr>
        <xdr:cNvPr id="442" name="n_1aveValue【学校施設】&#10;有形固定資産減価償却率"/>
        <xdr:cNvSpPr txBox="1"/>
      </xdr:nvSpPr>
      <xdr:spPr>
        <a:xfrm>
          <a:off x="152660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148970</xdr:rowOff>
    </xdr:from>
    <xdr:ext cx="405111" cy="259045"/>
    <xdr:sp macro="" textlink="">
      <xdr:nvSpPr>
        <xdr:cNvPr id="443" name="n_2aveValue【学校施設】&#10;有形固定資産減価償却率"/>
        <xdr:cNvSpPr txBox="1"/>
      </xdr:nvSpPr>
      <xdr:spPr>
        <a:xfrm>
          <a:off x="14389744" y="992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157860</xdr:rowOff>
    </xdr:from>
    <xdr:ext cx="405111" cy="259045"/>
    <xdr:sp macro="" textlink="">
      <xdr:nvSpPr>
        <xdr:cNvPr id="444" name="n_1mainValue【学校施設】&#10;有形固定資産減価償却率"/>
        <xdr:cNvSpPr txBox="1"/>
      </xdr:nvSpPr>
      <xdr:spPr>
        <a:xfrm>
          <a:off x="152660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5" name="正方形/長方形 44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46" name="正方形/長方形 44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47" name="正方形/長方形 44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48" name="正方形/長方形 44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49" name="正方形/長方形 44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0" name="正方形/長方形 44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1" name="正方形/長方形 45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2" name="正方形/長方形 45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3" name="テキスト ボックス 45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4" name="直線コネクタ 45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55" name="テキスト ボックス 454"/>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56" name="直線コネクタ 455"/>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57" name="テキスト ボックス 456"/>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58" name="直線コネクタ 457"/>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59" name="テキスト ボックス 458"/>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60" name="直線コネクタ 459"/>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61" name="テキスト ボックス 460"/>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62" name="直線コネクタ 461"/>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63" name="テキスト ボックス 462"/>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4" name="直線コネクタ 46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65" name="テキスト ボックス 46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6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63094</xdr:rowOff>
    </xdr:from>
    <xdr:to>
      <xdr:col>116</xdr:col>
      <xdr:colOff>62864</xdr:colOff>
      <xdr:row>62</xdr:row>
      <xdr:rowOff>169621</xdr:rowOff>
    </xdr:to>
    <xdr:cxnSp macro="">
      <xdr:nvCxnSpPr>
        <xdr:cNvPr id="467" name="直線コネクタ 466"/>
        <xdr:cNvCxnSpPr/>
      </xdr:nvCxnSpPr>
      <xdr:spPr>
        <a:xfrm flipV="1">
          <a:off x="22160864" y="9835744"/>
          <a:ext cx="0" cy="96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1998</xdr:rowOff>
    </xdr:from>
    <xdr:ext cx="469744" cy="259045"/>
    <xdr:sp macro="" textlink="">
      <xdr:nvSpPr>
        <xdr:cNvPr id="468" name="【学校施設】&#10;一人当たり面積最小値テキスト"/>
        <xdr:cNvSpPr txBox="1"/>
      </xdr:nvSpPr>
      <xdr:spPr>
        <a:xfrm>
          <a:off x="22199600" y="1080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169621</xdr:rowOff>
    </xdr:from>
    <xdr:to>
      <xdr:col>116</xdr:col>
      <xdr:colOff>152400</xdr:colOff>
      <xdr:row>62</xdr:row>
      <xdr:rowOff>169621</xdr:rowOff>
    </xdr:to>
    <xdr:cxnSp macro="">
      <xdr:nvCxnSpPr>
        <xdr:cNvPr id="469" name="直線コネクタ 468"/>
        <xdr:cNvCxnSpPr/>
      </xdr:nvCxnSpPr>
      <xdr:spPr>
        <a:xfrm>
          <a:off x="22072600" y="1079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9771</xdr:rowOff>
    </xdr:from>
    <xdr:ext cx="469744" cy="259045"/>
    <xdr:sp macro="" textlink="">
      <xdr:nvSpPr>
        <xdr:cNvPr id="470" name="【学校施設】&#10;一人当たり面積最大値テキスト"/>
        <xdr:cNvSpPr txBox="1"/>
      </xdr:nvSpPr>
      <xdr:spPr>
        <a:xfrm>
          <a:off x="22199600" y="961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63094</xdr:rowOff>
    </xdr:from>
    <xdr:to>
      <xdr:col>116</xdr:col>
      <xdr:colOff>152400</xdr:colOff>
      <xdr:row>57</xdr:row>
      <xdr:rowOff>63094</xdr:rowOff>
    </xdr:to>
    <xdr:cxnSp macro="">
      <xdr:nvCxnSpPr>
        <xdr:cNvPr id="471" name="直線コネクタ 470"/>
        <xdr:cNvCxnSpPr/>
      </xdr:nvCxnSpPr>
      <xdr:spPr>
        <a:xfrm>
          <a:off x="22072600" y="9835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13225</xdr:rowOff>
    </xdr:from>
    <xdr:ext cx="469744" cy="259045"/>
    <xdr:sp macro="" textlink="">
      <xdr:nvSpPr>
        <xdr:cNvPr id="472" name="【学校施設】&#10;一人当たり面積平均値テキスト"/>
        <xdr:cNvSpPr txBox="1"/>
      </xdr:nvSpPr>
      <xdr:spPr>
        <a:xfrm>
          <a:off x="22199600" y="10300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161798</xdr:rowOff>
    </xdr:from>
    <xdr:to>
      <xdr:col>116</xdr:col>
      <xdr:colOff>114300</xdr:colOff>
      <xdr:row>61</xdr:row>
      <xdr:rowOff>91948</xdr:rowOff>
    </xdr:to>
    <xdr:sp macro="" textlink="">
      <xdr:nvSpPr>
        <xdr:cNvPr id="473" name="フローチャート: 判断 472"/>
        <xdr:cNvSpPr/>
      </xdr:nvSpPr>
      <xdr:spPr>
        <a:xfrm>
          <a:off x="221107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92304</xdr:rowOff>
    </xdr:from>
    <xdr:to>
      <xdr:col>112</xdr:col>
      <xdr:colOff>38100</xdr:colOff>
      <xdr:row>61</xdr:row>
      <xdr:rowOff>22454</xdr:rowOff>
    </xdr:to>
    <xdr:sp macro="" textlink="">
      <xdr:nvSpPr>
        <xdr:cNvPr id="474" name="フローチャート: 判断 473"/>
        <xdr:cNvSpPr/>
      </xdr:nvSpPr>
      <xdr:spPr>
        <a:xfrm>
          <a:off x="21272500" y="1037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166827</xdr:rowOff>
    </xdr:from>
    <xdr:to>
      <xdr:col>107</xdr:col>
      <xdr:colOff>101600</xdr:colOff>
      <xdr:row>61</xdr:row>
      <xdr:rowOff>96977</xdr:rowOff>
    </xdr:to>
    <xdr:sp macro="" textlink="">
      <xdr:nvSpPr>
        <xdr:cNvPr id="475" name="フローチャート: 判断 474"/>
        <xdr:cNvSpPr/>
      </xdr:nvSpPr>
      <xdr:spPr>
        <a:xfrm>
          <a:off x="20383500" y="10453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76" name="テキスト ボックス 47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77" name="テキスト ボックス 47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78" name="テキスト ボックス 47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79" name="テキスト ボックス 47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0" name="テキスト ボックス 47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164541</xdr:rowOff>
    </xdr:from>
    <xdr:to>
      <xdr:col>116</xdr:col>
      <xdr:colOff>114300</xdr:colOff>
      <xdr:row>61</xdr:row>
      <xdr:rowOff>94691</xdr:rowOff>
    </xdr:to>
    <xdr:sp macro="" textlink="">
      <xdr:nvSpPr>
        <xdr:cNvPr id="481" name="楕円 480"/>
        <xdr:cNvSpPr/>
      </xdr:nvSpPr>
      <xdr:spPr>
        <a:xfrm>
          <a:off x="22110700" y="1045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142968</xdr:rowOff>
    </xdr:from>
    <xdr:ext cx="469744" cy="259045"/>
    <xdr:sp macro="" textlink="">
      <xdr:nvSpPr>
        <xdr:cNvPr id="482" name="【学校施設】&#10;一人当たり面積該当値テキスト"/>
        <xdr:cNvSpPr txBox="1"/>
      </xdr:nvSpPr>
      <xdr:spPr>
        <a:xfrm>
          <a:off x="22199600" y="1042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3607</xdr:rowOff>
    </xdr:from>
    <xdr:to>
      <xdr:col>112</xdr:col>
      <xdr:colOff>38100</xdr:colOff>
      <xdr:row>61</xdr:row>
      <xdr:rowOff>105207</xdr:rowOff>
    </xdr:to>
    <xdr:sp macro="" textlink="">
      <xdr:nvSpPr>
        <xdr:cNvPr id="483" name="楕円 482"/>
        <xdr:cNvSpPr/>
      </xdr:nvSpPr>
      <xdr:spPr>
        <a:xfrm>
          <a:off x="21272500" y="1046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43891</xdr:rowOff>
    </xdr:from>
    <xdr:to>
      <xdr:col>116</xdr:col>
      <xdr:colOff>63500</xdr:colOff>
      <xdr:row>61</xdr:row>
      <xdr:rowOff>54407</xdr:rowOff>
    </xdr:to>
    <xdr:cxnSp macro="">
      <xdr:nvCxnSpPr>
        <xdr:cNvPr id="484" name="直線コネクタ 483"/>
        <xdr:cNvCxnSpPr/>
      </xdr:nvCxnSpPr>
      <xdr:spPr>
        <a:xfrm flipV="1">
          <a:off x="21323300" y="10502341"/>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38981</xdr:rowOff>
    </xdr:from>
    <xdr:ext cx="469744" cy="259045"/>
    <xdr:sp macro="" textlink="">
      <xdr:nvSpPr>
        <xdr:cNvPr id="485" name="n_1aveValue【学校施設】&#10;一人当たり面積"/>
        <xdr:cNvSpPr txBox="1"/>
      </xdr:nvSpPr>
      <xdr:spPr>
        <a:xfrm>
          <a:off x="21075727" y="1015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113504</xdr:rowOff>
    </xdr:from>
    <xdr:ext cx="469744" cy="259045"/>
    <xdr:sp macro="" textlink="">
      <xdr:nvSpPr>
        <xdr:cNvPr id="486" name="n_2aveValue【学校施設】&#10;一人当たり面積"/>
        <xdr:cNvSpPr txBox="1"/>
      </xdr:nvSpPr>
      <xdr:spPr>
        <a:xfrm>
          <a:off x="20199427" y="10229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96334</xdr:rowOff>
    </xdr:from>
    <xdr:ext cx="469744" cy="259045"/>
    <xdr:sp macro="" textlink="">
      <xdr:nvSpPr>
        <xdr:cNvPr id="487" name="n_1mainValue【学校施設】&#10;一人当たり面積"/>
        <xdr:cNvSpPr txBox="1"/>
      </xdr:nvSpPr>
      <xdr:spPr>
        <a:xfrm>
          <a:off x="21075727" y="1055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88" name="正方形/長方形 48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89" name="正方形/長方形 48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90" name="正方形/長方形 48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91" name="正方形/長方形 49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92" name="正方形/長方形 49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93" name="正方形/長方形 49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94" name="正方形/長方形 49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95" name="正方形/長方形 49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96" name="正方形/長方形 49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97" name="正方形/長方形 49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8" name="正方形/長方形 49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9" name="正方形/長方形 49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00" name="正方形/長方形 49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01" name="正方形/長方形 50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02" name="正方形/長方形 50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03" name="正方形/長方形 50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04" name="正方形/長方形 50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05" name="正方形/長方形 50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06" name="正方形/長方形 50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07" name="正方形/長方形 50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08" name="正方形/長方形 50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9" name="正方形/長方形 50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10" name="正方形/長方形 50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1" name="正方形/長方形 51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12" name="テキスト ボックス 51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13" name="直線コネクタ 51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514" name="テキスト ボックス 513"/>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15" name="直線コネクタ 514"/>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516" name="テキスト ボックス 515"/>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17" name="直線コネクタ 516"/>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18" name="テキスト ボックス 517"/>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19" name="直線コネクタ 518"/>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20" name="テキスト ボックス 519"/>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21" name="直線コネクタ 520"/>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22" name="テキスト ボックス 521"/>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23" name="直線コネクタ 522"/>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524" name="テキスト ボックス 523"/>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25" name="直線コネクタ 52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26" name="テキスト ボックス 525"/>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27"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118111</xdr:rowOff>
    </xdr:to>
    <xdr:cxnSp macro="">
      <xdr:nvCxnSpPr>
        <xdr:cNvPr id="528" name="直線コネクタ 527"/>
        <xdr:cNvCxnSpPr/>
      </xdr:nvCxnSpPr>
      <xdr:spPr>
        <a:xfrm flipV="1">
          <a:off x="16318864" y="17145000"/>
          <a:ext cx="0" cy="131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121938</xdr:rowOff>
    </xdr:from>
    <xdr:ext cx="405111" cy="259045"/>
    <xdr:sp macro="" textlink="">
      <xdr:nvSpPr>
        <xdr:cNvPr id="529" name="【公民館】&#10;有形固定資産減価償却率最小値テキスト"/>
        <xdr:cNvSpPr txBox="1"/>
      </xdr:nvSpPr>
      <xdr:spPr>
        <a:xfrm>
          <a:off x="16357600" y="1846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118111</xdr:rowOff>
    </xdr:from>
    <xdr:to>
      <xdr:col>86</xdr:col>
      <xdr:colOff>25400</xdr:colOff>
      <xdr:row>107</xdr:row>
      <xdr:rowOff>118111</xdr:rowOff>
    </xdr:to>
    <xdr:cxnSp macro="">
      <xdr:nvCxnSpPr>
        <xdr:cNvPr id="530" name="直線コネクタ 529"/>
        <xdr:cNvCxnSpPr/>
      </xdr:nvCxnSpPr>
      <xdr:spPr>
        <a:xfrm>
          <a:off x="16230600" y="18463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531" name="【公民館】&#10;有形固定資産減価償却率最大値テキスト"/>
        <xdr:cNvSpPr txBox="1"/>
      </xdr:nvSpPr>
      <xdr:spPr>
        <a:xfrm>
          <a:off x="16357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32" name="直線コネクタ 531"/>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36847</xdr:rowOff>
    </xdr:from>
    <xdr:ext cx="405111" cy="259045"/>
    <xdr:sp macro="" textlink="">
      <xdr:nvSpPr>
        <xdr:cNvPr id="533" name="【公民館】&#10;有形固定資産減価償却率平均値テキスト"/>
        <xdr:cNvSpPr txBox="1"/>
      </xdr:nvSpPr>
      <xdr:spPr>
        <a:xfrm>
          <a:off x="16357600" y="1752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xdr:rowOff>
    </xdr:from>
    <xdr:to>
      <xdr:col>85</xdr:col>
      <xdr:colOff>177800</xdr:colOff>
      <xdr:row>103</xdr:row>
      <xdr:rowOff>115570</xdr:rowOff>
    </xdr:to>
    <xdr:sp macro="" textlink="">
      <xdr:nvSpPr>
        <xdr:cNvPr id="534" name="フローチャート: 判断 533"/>
        <xdr:cNvSpPr/>
      </xdr:nvSpPr>
      <xdr:spPr>
        <a:xfrm>
          <a:off x="162687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65405</xdr:rowOff>
    </xdr:from>
    <xdr:to>
      <xdr:col>81</xdr:col>
      <xdr:colOff>101600</xdr:colOff>
      <xdr:row>103</xdr:row>
      <xdr:rowOff>167005</xdr:rowOff>
    </xdr:to>
    <xdr:sp macro="" textlink="">
      <xdr:nvSpPr>
        <xdr:cNvPr id="535" name="フローチャート: 判断 534"/>
        <xdr:cNvSpPr/>
      </xdr:nvSpPr>
      <xdr:spPr>
        <a:xfrm>
          <a:off x="15430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145414</xdr:rowOff>
    </xdr:from>
    <xdr:to>
      <xdr:col>76</xdr:col>
      <xdr:colOff>165100</xdr:colOff>
      <xdr:row>104</xdr:row>
      <xdr:rowOff>75564</xdr:rowOff>
    </xdr:to>
    <xdr:sp macro="" textlink="">
      <xdr:nvSpPr>
        <xdr:cNvPr id="536" name="フローチャート: 判断 535"/>
        <xdr:cNvSpPr/>
      </xdr:nvSpPr>
      <xdr:spPr>
        <a:xfrm>
          <a:off x="14541500" y="1780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37" name="テキスト ボックス 53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8" name="テキスト ボックス 53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9" name="テキスト ボックス 53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40" name="テキスト ボックス 53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41" name="テキスト ボックス 54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31114</xdr:rowOff>
    </xdr:from>
    <xdr:to>
      <xdr:col>85</xdr:col>
      <xdr:colOff>177800</xdr:colOff>
      <xdr:row>104</xdr:row>
      <xdr:rowOff>132714</xdr:rowOff>
    </xdr:to>
    <xdr:sp macro="" textlink="">
      <xdr:nvSpPr>
        <xdr:cNvPr id="542" name="楕円 541"/>
        <xdr:cNvSpPr/>
      </xdr:nvSpPr>
      <xdr:spPr>
        <a:xfrm>
          <a:off x="16268700" y="1786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9541</xdr:rowOff>
    </xdr:from>
    <xdr:ext cx="405111" cy="259045"/>
    <xdr:sp macro="" textlink="">
      <xdr:nvSpPr>
        <xdr:cNvPr id="543" name="【公民館】&#10;有形固定資産減価償却率該当値テキスト"/>
        <xdr:cNvSpPr txBox="1"/>
      </xdr:nvSpPr>
      <xdr:spPr>
        <a:xfrm>
          <a:off x="16357600"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80645</xdr:rowOff>
    </xdr:from>
    <xdr:to>
      <xdr:col>81</xdr:col>
      <xdr:colOff>101600</xdr:colOff>
      <xdr:row>105</xdr:row>
      <xdr:rowOff>10795</xdr:rowOff>
    </xdr:to>
    <xdr:sp macro="" textlink="">
      <xdr:nvSpPr>
        <xdr:cNvPr id="544" name="楕円 543"/>
        <xdr:cNvSpPr/>
      </xdr:nvSpPr>
      <xdr:spPr>
        <a:xfrm>
          <a:off x="15430500" y="179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81914</xdr:rowOff>
    </xdr:from>
    <xdr:to>
      <xdr:col>85</xdr:col>
      <xdr:colOff>127000</xdr:colOff>
      <xdr:row>104</xdr:row>
      <xdr:rowOff>131445</xdr:rowOff>
    </xdr:to>
    <xdr:cxnSp macro="">
      <xdr:nvCxnSpPr>
        <xdr:cNvPr id="545" name="直線コネクタ 544"/>
        <xdr:cNvCxnSpPr/>
      </xdr:nvCxnSpPr>
      <xdr:spPr>
        <a:xfrm flipV="1">
          <a:off x="15481300" y="17912714"/>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12082</xdr:rowOff>
    </xdr:from>
    <xdr:ext cx="405111" cy="259045"/>
    <xdr:sp macro="" textlink="">
      <xdr:nvSpPr>
        <xdr:cNvPr id="546" name="n_1aveValue【公民館】&#10;有形固定資産減価償却率"/>
        <xdr:cNvSpPr txBox="1"/>
      </xdr:nvSpPr>
      <xdr:spPr>
        <a:xfrm>
          <a:off x="152660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92091</xdr:rowOff>
    </xdr:from>
    <xdr:ext cx="405111" cy="259045"/>
    <xdr:sp macro="" textlink="">
      <xdr:nvSpPr>
        <xdr:cNvPr id="547" name="n_2aveValue【公民館】&#10;有形固定資産減価償却率"/>
        <xdr:cNvSpPr txBox="1"/>
      </xdr:nvSpPr>
      <xdr:spPr>
        <a:xfrm>
          <a:off x="14389744" y="1757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1922</xdr:rowOff>
    </xdr:from>
    <xdr:ext cx="405111" cy="259045"/>
    <xdr:sp macro="" textlink="">
      <xdr:nvSpPr>
        <xdr:cNvPr id="548" name="n_1mainValue【公民館】&#10;有形固定資産減価償却率"/>
        <xdr:cNvSpPr txBox="1"/>
      </xdr:nvSpPr>
      <xdr:spPr>
        <a:xfrm>
          <a:off x="15266044" y="1800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49" name="正方形/長方形 54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0" name="正方形/長方形 54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1" name="正方形/長方形 55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2" name="正方形/長方形 55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3" name="正方形/長方形 55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4" name="正方形/長方形 55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5" name="正方形/長方形 55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6" name="正方形/長方形 55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57" name="テキスト ボックス 55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58" name="直線コネクタ 55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59" name="直線コネクタ 55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60" name="テキスト ボックス 55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61" name="直線コネクタ 56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62" name="テキスト ボックス 56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63" name="直線コネクタ 56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64" name="テキスト ボックス 56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65" name="直線コネクタ 56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66" name="テキスト ボックス 56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67" name="直線コネクタ 56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68" name="テキスト ボックス 56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69" name="直線コネクタ 56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70" name="テキスト ボックス 56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1" name="直線コネクタ 57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2" name="テキスト ボックス 57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139881</xdr:rowOff>
    </xdr:from>
    <xdr:to>
      <xdr:col>116</xdr:col>
      <xdr:colOff>62864</xdr:colOff>
      <xdr:row>109</xdr:row>
      <xdr:rowOff>20682</xdr:rowOff>
    </xdr:to>
    <xdr:cxnSp macro="">
      <xdr:nvCxnSpPr>
        <xdr:cNvPr id="574" name="直線コネクタ 573"/>
        <xdr:cNvCxnSpPr/>
      </xdr:nvCxnSpPr>
      <xdr:spPr>
        <a:xfrm flipV="1">
          <a:off x="22160864" y="17284881"/>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575" name="【公民館】&#10;一人当たり面積最小値テキスト"/>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576" name="直線コネクタ 575"/>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86558</xdr:rowOff>
    </xdr:from>
    <xdr:ext cx="469744" cy="259045"/>
    <xdr:sp macro="" textlink="">
      <xdr:nvSpPr>
        <xdr:cNvPr id="577" name="【公民館】&#10;一人当たり面積最大値テキスト"/>
        <xdr:cNvSpPr txBox="1"/>
      </xdr:nvSpPr>
      <xdr:spPr>
        <a:xfrm>
          <a:off x="22199600" y="1706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139881</xdr:rowOff>
    </xdr:from>
    <xdr:to>
      <xdr:col>116</xdr:col>
      <xdr:colOff>152400</xdr:colOff>
      <xdr:row>100</xdr:row>
      <xdr:rowOff>139881</xdr:rowOff>
    </xdr:to>
    <xdr:cxnSp macro="">
      <xdr:nvCxnSpPr>
        <xdr:cNvPr id="578" name="直線コネクタ 577"/>
        <xdr:cNvCxnSpPr/>
      </xdr:nvCxnSpPr>
      <xdr:spPr>
        <a:xfrm>
          <a:off x="22072600" y="172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35214</xdr:rowOff>
    </xdr:from>
    <xdr:ext cx="469744" cy="259045"/>
    <xdr:sp macro="" textlink="">
      <xdr:nvSpPr>
        <xdr:cNvPr id="579" name="【公民館】&#10;一人当たり面積平均値テキスト"/>
        <xdr:cNvSpPr txBox="1"/>
      </xdr:nvSpPr>
      <xdr:spPr>
        <a:xfrm>
          <a:off x="22199600" y="18037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12337</xdr:rowOff>
    </xdr:from>
    <xdr:to>
      <xdr:col>116</xdr:col>
      <xdr:colOff>114300</xdr:colOff>
      <xdr:row>106</xdr:row>
      <xdr:rowOff>113937</xdr:rowOff>
    </xdr:to>
    <xdr:sp macro="" textlink="">
      <xdr:nvSpPr>
        <xdr:cNvPr id="580" name="フローチャート: 判断 579"/>
        <xdr:cNvSpPr/>
      </xdr:nvSpPr>
      <xdr:spPr>
        <a:xfrm>
          <a:off x="221107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xdr:rowOff>
    </xdr:from>
    <xdr:to>
      <xdr:col>112</xdr:col>
      <xdr:colOff>38100</xdr:colOff>
      <xdr:row>106</xdr:row>
      <xdr:rowOff>117202</xdr:rowOff>
    </xdr:to>
    <xdr:sp macro="" textlink="">
      <xdr:nvSpPr>
        <xdr:cNvPr id="581" name="フローチャート: 判断 580"/>
        <xdr:cNvSpPr/>
      </xdr:nvSpPr>
      <xdr:spPr>
        <a:xfrm>
          <a:off x="21272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54792</xdr:rowOff>
    </xdr:from>
    <xdr:to>
      <xdr:col>107</xdr:col>
      <xdr:colOff>101600</xdr:colOff>
      <xdr:row>106</xdr:row>
      <xdr:rowOff>156392</xdr:rowOff>
    </xdr:to>
    <xdr:sp macro="" textlink="">
      <xdr:nvSpPr>
        <xdr:cNvPr id="582" name="フローチャート: 判断 581"/>
        <xdr:cNvSpPr/>
      </xdr:nvSpPr>
      <xdr:spPr>
        <a:xfrm>
          <a:off x="20383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83" name="テキスト ボックス 58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84" name="テキスト ボックス 58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85" name="テキスト ボックス 58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6" name="テキスト ボックス 58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87" name="テキスト ボックス 58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98879</xdr:rowOff>
    </xdr:from>
    <xdr:to>
      <xdr:col>116</xdr:col>
      <xdr:colOff>114300</xdr:colOff>
      <xdr:row>107</xdr:row>
      <xdr:rowOff>29029</xdr:rowOff>
    </xdr:to>
    <xdr:sp macro="" textlink="">
      <xdr:nvSpPr>
        <xdr:cNvPr id="588" name="楕円 587"/>
        <xdr:cNvSpPr/>
      </xdr:nvSpPr>
      <xdr:spPr>
        <a:xfrm>
          <a:off x="221107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77306</xdr:rowOff>
    </xdr:from>
    <xdr:ext cx="469744" cy="259045"/>
    <xdr:sp macro="" textlink="">
      <xdr:nvSpPr>
        <xdr:cNvPr id="589" name="【公民館】&#10;一人当たり面積該当値テキスト"/>
        <xdr:cNvSpPr txBox="1"/>
      </xdr:nvSpPr>
      <xdr:spPr>
        <a:xfrm>
          <a:off x="22199600" y="1825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102144</xdr:rowOff>
    </xdr:from>
    <xdr:to>
      <xdr:col>112</xdr:col>
      <xdr:colOff>38100</xdr:colOff>
      <xdr:row>107</xdr:row>
      <xdr:rowOff>32294</xdr:rowOff>
    </xdr:to>
    <xdr:sp macro="" textlink="">
      <xdr:nvSpPr>
        <xdr:cNvPr id="590" name="楕円 589"/>
        <xdr:cNvSpPr/>
      </xdr:nvSpPr>
      <xdr:spPr>
        <a:xfrm>
          <a:off x="21272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149679</xdr:rowOff>
    </xdr:from>
    <xdr:to>
      <xdr:col>116</xdr:col>
      <xdr:colOff>63500</xdr:colOff>
      <xdr:row>106</xdr:row>
      <xdr:rowOff>152944</xdr:rowOff>
    </xdr:to>
    <xdr:cxnSp macro="">
      <xdr:nvCxnSpPr>
        <xdr:cNvPr id="591" name="直線コネクタ 590"/>
        <xdr:cNvCxnSpPr/>
      </xdr:nvCxnSpPr>
      <xdr:spPr>
        <a:xfrm flipV="1">
          <a:off x="21323300" y="1832337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133729</xdr:rowOff>
    </xdr:from>
    <xdr:ext cx="469744" cy="259045"/>
    <xdr:sp macro="" textlink="">
      <xdr:nvSpPr>
        <xdr:cNvPr id="592" name="n_1aveValue【公民館】&#10;一人当たり面積"/>
        <xdr:cNvSpPr txBox="1"/>
      </xdr:nvSpPr>
      <xdr:spPr>
        <a:xfrm>
          <a:off x="210757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1469</xdr:rowOff>
    </xdr:from>
    <xdr:ext cx="469744" cy="259045"/>
    <xdr:sp macro="" textlink="">
      <xdr:nvSpPr>
        <xdr:cNvPr id="593" name="n_2aveValue【公民館】&#10;一人当たり面積"/>
        <xdr:cNvSpPr txBox="1"/>
      </xdr:nvSpPr>
      <xdr:spPr>
        <a:xfrm>
          <a:off x="201994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23421</xdr:rowOff>
    </xdr:from>
    <xdr:ext cx="469744" cy="259045"/>
    <xdr:sp macro="" textlink="">
      <xdr:nvSpPr>
        <xdr:cNvPr id="594" name="n_1mainValue【公民館】&#10;一人当たり面積"/>
        <xdr:cNvSpPr txBox="1"/>
      </xdr:nvSpPr>
      <xdr:spPr>
        <a:xfrm>
          <a:off x="21075727" y="1836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95" name="正方形/長方形 59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96" name="正方形/長方形 59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97" name="テキスト ボックス 59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道路、保育所であり、特に低くなっている施設は、学校施設である。しかしながら、学校施設については、小学校４校のうち２校で有形固定資産減価償却率が７０％を超えていることや、同じく</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保育所において</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０％</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近い数値となっていること</a:t>
          </a:r>
          <a:r>
            <a:rPr lang="ja-JP" altLang="en-US" sz="13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などから、</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大規模改修を行うなど</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老朽化対策</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lang="ja-JP" altLang="en-US" sz="13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必要な状況となっている。平成２８年度に公共施設等総合管理計画を策定し、随時、詳細な内容も踏まえた個別施設計画の策定も進めているところであり、策定後はこれらの計画に基づいた事業実施に取り組む必要がある。また、公営住宅については、平成２８年度及び平成２９年度に改築が実施されたことから、前年度の数値を大きく下回り、平成２９年度には有形固定資産減価償却率は類似団体平均を下回っている。今後も引き続き、</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施設の統廃合を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含めた環境整備を</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推進する必要性はあるものの</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、現時点では</a:t>
          </a:r>
          <a:r>
            <a:rPr lang="ja-JP" altLang="en-US" sz="13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ほとんどの施設において、一人当たり面積が類似団体内平均値を下回るなど、住民に対しては十分な状況とは言い難い面もある。人口減少が進行するなか、維持管理にかかる経費の増加に留意しつつ、当町における適正な在り方を協議し、環境の整備に継続して取り組んでいく。</a:t>
          </a:r>
          <a:endParaRPr lang="en-US" altLang="ja-JP" sz="13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14,521
14,477
61.45
5,683,727
5,492,877
163,200
3,600,778
6,574,037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58" name="テキスト ボックス 57"/>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59" name="直線コネクタ 58"/>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60" name="テキスト ボックス 59"/>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1" name="直線コネクタ 60"/>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2" name="テキスト ボックス 61"/>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3" name="直線コネクタ 62"/>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4" name="テキスト ボックス 63"/>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5" name="直線コネクタ 64"/>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66" name="テキスト ボックス 65"/>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7" name="直線コネクタ 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68" name="テキスト ボックス 6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6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0</xdr:rowOff>
    </xdr:from>
    <xdr:to>
      <xdr:col>24</xdr:col>
      <xdr:colOff>62865</xdr:colOff>
      <xdr:row>64</xdr:row>
      <xdr:rowOff>102870</xdr:rowOff>
    </xdr:to>
    <xdr:cxnSp macro="">
      <xdr:nvCxnSpPr>
        <xdr:cNvPr id="70" name="直線コネクタ 69"/>
        <xdr:cNvCxnSpPr/>
      </xdr:nvCxnSpPr>
      <xdr:spPr>
        <a:xfrm flipV="1">
          <a:off x="4634865" y="960120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405111" cy="259045"/>
    <xdr:sp macro="" textlink="">
      <xdr:nvSpPr>
        <xdr:cNvPr id="71" name="【体育館・プール】&#10;有形固定資産減価償却率最小値テキスト"/>
        <xdr:cNvSpPr txBox="1"/>
      </xdr:nvSpPr>
      <xdr:spPr>
        <a:xfrm>
          <a:off x="4673600"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72" name="直線コネクタ 71"/>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118127</xdr:rowOff>
    </xdr:from>
    <xdr:ext cx="469744" cy="259045"/>
    <xdr:sp macro="" textlink="">
      <xdr:nvSpPr>
        <xdr:cNvPr id="73" name="【体育館・プール】&#10;有形固定資産減価償却率最大値テキスト"/>
        <xdr:cNvSpPr txBox="1"/>
      </xdr:nvSpPr>
      <xdr:spPr>
        <a:xfrm>
          <a:off x="4673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0</xdr:rowOff>
    </xdr:from>
    <xdr:to>
      <xdr:col>24</xdr:col>
      <xdr:colOff>152400</xdr:colOff>
      <xdr:row>56</xdr:row>
      <xdr:rowOff>0</xdr:rowOff>
    </xdr:to>
    <xdr:cxnSp macro="">
      <xdr:nvCxnSpPr>
        <xdr:cNvPr id="74" name="直線コネクタ 73"/>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112793</xdr:rowOff>
    </xdr:from>
    <xdr:ext cx="405111" cy="259045"/>
    <xdr:sp macro="" textlink="">
      <xdr:nvSpPr>
        <xdr:cNvPr id="75" name="【体育館・プール】&#10;有形固定資産減価償却率平均値テキスト"/>
        <xdr:cNvSpPr txBox="1"/>
      </xdr:nvSpPr>
      <xdr:spPr>
        <a:xfrm>
          <a:off x="4673600" y="10399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134366</xdr:rowOff>
    </xdr:from>
    <xdr:to>
      <xdr:col>24</xdr:col>
      <xdr:colOff>114300</xdr:colOff>
      <xdr:row>61</xdr:row>
      <xdr:rowOff>64516</xdr:rowOff>
    </xdr:to>
    <xdr:sp macro="" textlink="">
      <xdr:nvSpPr>
        <xdr:cNvPr id="76" name="フローチャート: 判断 75"/>
        <xdr:cNvSpPr/>
      </xdr:nvSpPr>
      <xdr:spPr>
        <a:xfrm>
          <a:off x="4584700" y="1042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xdr:rowOff>
    </xdr:from>
    <xdr:to>
      <xdr:col>20</xdr:col>
      <xdr:colOff>38100</xdr:colOff>
      <xdr:row>61</xdr:row>
      <xdr:rowOff>103378</xdr:rowOff>
    </xdr:to>
    <xdr:sp macro="" textlink="">
      <xdr:nvSpPr>
        <xdr:cNvPr id="77" name="フローチャート: 判断 76"/>
        <xdr:cNvSpPr/>
      </xdr:nvSpPr>
      <xdr:spPr>
        <a:xfrm>
          <a:off x="3746500" y="1046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61</xdr:row>
      <xdr:rowOff>94505</xdr:rowOff>
    </xdr:from>
    <xdr:ext cx="405111" cy="259045"/>
    <xdr:sp macro="" textlink="">
      <xdr:nvSpPr>
        <xdr:cNvPr id="78" name="n_1aveValue【体育館・プール】&#10;有形固定資産減価償却率"/>
        <xdr:cNvSpPr txBox="1"/>
      </xdr:nvSpPr>
      <xdr:spPr>
        <a:xfrm>
          <a:off x="3582044"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79502</xdr:rowOff>
    </xdr:from>
    <xdr:to>
      <xdr:col>15</xdr:col>
      <xdr:colOff>101600</xdr:colOff>
      <xdr:row>61</xdr:row>
      <xdr:rowOff>9652</xdr:rowOff>
    </xdr:to>
    <xdr:sp macro="" textlink="">
      <xdr:nvSpPr>
        <xdr:cNvPr id="79" name="フローチャート: 判断 78"/>
        <xdr:cNvSpPr/>
      </xdr:nvSpPr>
      <xdr:spPr>
        <a:xfrm>
          <a:off x="2857500" y="1036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26179</xdr:rowOff>
    </xdr:from>
    <xdr:ext cx="405111" cy="259045"/>
    <xdr:sp macro="" textlink="">
      <xdr:nvSpPr>
        <xdr:cNvPr id="80" name="n_2aveValue【体育館・プール】&#10;有形固定資産減価償却率"/>
        <xdr:cNvSpPr txBox="1"/>
      </xdr:nvSpPr>
      <xdr:spPr>
        <a:xfrm>
          <a:off x="2705744" y="1014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1" name="テキスト ボックス 8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2" name="テキスト ボックス 8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3" name="テキスト ボックス 8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4" name="テキスト ボックス 8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5" name="テキスト ボックス 8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54356</xdr:rowOff>
    </xdr:from>
    <xdr:to>
      <xdr:col>24</xdr:col>
      <xdr:colOff>114300</xdr:colOff>
      <xdr:row>59</xdr:row>
      <xdr:rowOff>155956</xdr:rowOff>
    </xdr:to>
    <xdr:sp macro="" textlink="">
      <xdr:nvSpPr>
        <xdr:cNvPr id="86" name="楕円 85"/>
        <xdr:cNvSpPr/>
      </xdr:nvSpPr>
      <xdr:spPr>
        <a:xfrm>
          <a:off x="4584700" y="1016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77233</xdr:rowOff>
    </xdr:from>
    <xdr:ext cx="405111" cy="259045"/>
    <xdr:sp macro="" textlink="">
      <xdr:nvSpPr>
        <xdr:cNvPr id="87" name="【体育館・プール】&#10;有形固定資産減価償却率該当値テキスト"/>
        <xdr:cNvSpPr txBox="1"/>
      </xdr:nvSpPr>
      <xdr:spPr>
        <a:xfrm>
          <a:off x="4673600" y="1002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109220</xdr:rowOff>
    </xdr:from>
    <xdr:to>
      <xdr:col>20</xdr:col>
      <xdr:colOff>38100</xdr:colOff>
      <xdr:row>60</xdr:row>
      <xdr:rowOff>39370</xdr:rowOff>
    </xdr:to>
    <xdr:sp macro="" textlink="">
      <xdr:nvSpPr>
        <xdr:cNvPr id="88" name="楕円 87"/>
        <xdr:cNvSpPr/>
      </xdr:nvSpPr>
      <xdr:spPr>
        <a:xfrm>
          <a:off x="3746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105156</xdr:rowOff>
    </xdr:from>
    <xdr:to>
      <xdr:col>24</xdr:col>
      <xdr:colOff>63500</xdr:colOff>
      <xdr:row>59</xdr:row>
      <xdr:rowOff>160020</xdr:rowOff>
    </xdr:to>
    <xdr:cxnSp macro="">
      <xdr:nvCxnSpPr>
        <xdr:cNvPr id="89" name="直線コネクタ 88"/>
        <xdr:cNvCxnSpPr/>
      </xdr:nvCxnSpPr>
      <xdr:spPr>
        <a:xfrm flipV="1">
          <a:off x="3797300" y="1022070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55897</xdr:rowOff>
    </xdr:from>
    <xdr:ext cx="405111" cy="259045"/>
    <xdr:sp macro="" textlink="">
      <xdr:nvSpPr>
        <xdr:cNvPr id="90" name="n_1mainValue【体育館・プール】&#10;有形固定資産減価償却率"/>
        <xdr:cNvSpPr txBox="1"/>
      </xdr:nvSpPr>
      <xdr:spPr>
        <a:xfrm>
          <a:off x="35820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1" name="正方形/長方形 9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2" name="正方形/長方形 9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3" name="正方形/長方形 9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4" name="正方形/長方形 9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5" name="正方形/長方形 9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6" name="正方形/長方形 9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97" name="正方形/長方形 9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98" name="正方形/長方形 9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99" name="テキスト ボックス 9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0" name="直線コネクタ 9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01" name="直線コネクタ 100"/>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02" name="テキスト ボックス 101"/>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03" name="直線コネクタ 102"/>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04" name="テキスト ボックス 103"/>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05" name="直線コネクタ 104"/>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06" name="テキスト ボックス 105"/>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07" name="直線コネクタ 106"/>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08" name="テキスト ボックス 107"/>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09" name="直線コネクタ 108"/>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10" name="テキスト ボックス 109"/>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1" name="直線コネクタ 11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2" name="テキスト ボックス 11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86360</xdr:rowOff>
    </xdr:from>
    <xdr:to>
      <xdr:col>54</xdr:col>
      <xdr:colOff>189865</xdr:colOff>
      <xdr:row>63</xdr:row>
      <xdr:rowOff>138430</xdr:rowOff>
    </xdr:to>
    <xdr:cxnSp macro="">
      <xdr:nvCxnSpPr>
        <xdr:cNvPr id="114" name="直線コネクタ 113"/>
        <xdr:cNvCxnSpPr/>
      </xdr:nvCxnSpPr>
      <xdr:spPr>
        <a:xfrm flipV="1">
          <a:off x="10476865" y="9516110"/>
          <a:ext cx="0" cy="1423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142257</xdr:rowOff>
    </xdr:from>
    <xdr:ext cx="469744" cy="259045"/>
    <xdr:sp macro="" textlink="">
      <xdr:nvSpPr>
        <xdr:cNvPr id="115" name="【体育館・プール】&#10;一人当たり面積最小値テキスト"/>
        <xdr:cNvSpPr txBox="1"/>
      </xdr:nvSpPr>
      <xdr:spPr>
        <a:xfrm>
          <a:off x="10515600" y="1094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138430</xdr:rowOff>
    </xdr:from>
    <xdr:to>
      <xdr:col>55</xdr:col>
      <xdr:colOff>88900</xdr:colOff>
      <xdr:row>63</xdr:row>
      <xdr:rowOff>138430</xdr:rowOff>
    </xdr:to>
    <xdr:cxnSp macro="">
      <xdr:nvCxnSpPr>
        <xdr:cNvPr id="116" name="直線コネクタ 115"/>
        <xdr:cNvCxnSpPr/>
      </xdr:nvCxnSpPr>
      <xdr:spPr>
        <a:xfrm>
          <a:off x="10388600" y="1093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33037</xdr:rowOff>
    </xdr:from>
    <xdr:ext cx="469744" cy="259045"/>
    <xdr:sp macro="" textlink="">
      <xdr:nvSpPr>
        <xdr:cNvPr id="117" name="【体育館・プール】&#10;一人当たり面積最大値テキスト"/>
        <xdr:cNvSpPr txBox="1"/>
      </xdr:nvSpPr>
      <xdr:spPr>
        <a:xfrm>
          <a:off x="10515600" y="929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86360</xdr:rowOff>
    </xdr:from>
    <xdr:to>
      <xdr:col>55</xdr:col>
      <xdr:colOff>88900</xdr:colOff>
      <xdr:row>55</xdr:row>
      <xdr:rowOff>86360</xdr:rowOff>
    </xdr:to>
    <xdr:cxnSp macro="">
      <xdr:nvCxnSpPr>
        <xdr:cNvPr id="118" name="直線コネクタ 117"/>
        <xdr:cNvCxnSpPr/>
      </xdr:nvCxnSpPr>
      <xdr:spPr>
        <a:xfrm>
          <a:off x="10388600" y="951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6367</xdr:rowOff>
    </xdr:from>
    <xdr:ext cx="469744" cy="259045"/>
    <xdr:sp macro="" textlink="">
      <xdr:nvSpPr>
        <xdr:cNvPr id="119" name="【体育館・プール】&#10;一人当たり面積平均値テキスト"/>
        <xdr:cNvSpPr txBox="1"/>
      </xdr:nvSpPr>
      <xdr:spPr>
        <a:xfrm>
          <a:off x="10515600" y="10293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154940</xdr:rowOff>
    </xdr:from>
    <xdr:to>
      <xdr:col>55</xdr:col>
      <xdr:colOff>50800</xdr:colOff>
      <xdr:row>61</xdr:row>
      <xdr:rowOff>85090</xdr:rowOff>
    </xdr:to>
    <xdr:sp macro="" textlink="">
      <xdr:nvSpPr>
        <xdr:cNvPr id="120" name="フローチャート: 判断 119"/>
        <xdr:cNvSpPr/>
      </xdr:nvSpPr>
      <xdr:spPr>
        <a:xfrm>
          <a:off x="10426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33020</xdr:rowOff>
    </xdr:from>
    <xdr:to>
      <xdr:col>50</xdr:col>
      <xdr:colOff>165100</xdr:colOff>
      <xdr:row>61</xdr:row>
      <xdr:rowOff>134620</xdr:rowOff>
    </xdr:to>
    <xdr:sp macro="" textlink="">
      <xdr:nvSpPr>
        <xdr:cNvPr id="121" name="フローチャート: 判断 120"/>
        <xdr:cNvSpPr/>
      </xdr:nvSpPr>
      <xdr:spPr>
        <a:xfrm>
          <a:off x="9588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151147</xdr:rowOff>
    </xdr:from>
    <xdr:ext cx="469744" cy="259045"/>
    <xdr:sp macro="" textlink="">
      <xdr:nvSpPr>
        <xdr:cNvPr id="122" name="n_1aveValue【体育館・プール】&#10;一人当たり面積"/>
        <xdr:cNvSpPr txBox="1"/>
      </xdr:nvSpPr>
      <xdr:spPr>
        <a:xfrm>
          <a:off x="93917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86360</xdr:rowOff>
    </xdr:from>
    <xdr:to>
      <xdr:col>46</xdr:col>
      <xdr:colOff>38100</xdr:colOff>
      <xdr:row>62</xdr:row>
      <xdr:rowOff>16510</xdr:rowOff>
    </xdr:to>
    <xdr:sp macro="" textlink="">
      <xdr:nvSpPr>
        <xdr:cNvPr id="123" name="フローチャート: 判断 122"/>
        <xdr:cNvSpPr/>
      </xdr:nvSpPr>
      <xdr:spPr>
        <a:xfrm>
          <a:off x="8699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33037</xdr:rowOff>
    </xdr:from>
    <xdr:ext cx="469744" cy="259045"/>
    <xdr:sp macro="" textlink="">
      <xdr:nvSpPr>
        <xdr:cNvPr id="124" name="n_2aveValue【体育館・プール】&#10;一人当たり面積"/>
        <xdr:cNvSpPr txBox="1"/>
      </xdr:nvSpPr>
      <xdr:spPr>
        <a:xfrm>
          <a:off x="85154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25" name="テキスト ボックス 12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6" name="テキスト ボックス 12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27" name="テキスト ボックス 12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28" name="テキスト ボックス 12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29" name="テキスト ボックス 12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29210</xdr:rowOff>
    </xdr:from>
    <xdr:to>
      <xdr:col>55</xdr:col>
      <xdr:colOff>50800</xdr:colOff>
      <xdr:row>61</xdr:row>
      <xdr:rowOff>130810</xdr:rowOff>
    </xdr:to>
    <xdr:sp macro="" textlink="">
      <xdr:nvSpPr>
        <xdr:cNvPr id="130" name="楕円 129"/>
        <xdr:cNvSpPr/>
      </xdr:nvSpPr>
      <xdr:spPr>
        <a:xfrm>
          <a:off x="10426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7637</xdr:rowOff>
    </xdr:from>
    <xdr:ext cx="469744" cy="259045"/>
    <xdr:sp macro="" textlink="">
      <xdr:nvSpPr>
        <xdr:cNvPr id="131" name="【体育館・プール】&#10;一人当たり面積該当値テキスト"/>
        <xdr:cNvSpPr txBox="1"/>
      </xdr:nvSpPr>
      <xdr:spPr>
        <a:xfrm>
          <a:off x="10515600"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34290</xdr:rowOff>
    </xdr:from>
    <xdr:to>
      <xdr:col>50</xdr:col>
      <xdr:colOff>165100</xdr:colOff>
      <xdr:row>61</xdr:row>
      <xdr:rowOff>135890</xdr:rowOff>
    </xdr:to>
    <xdr:sp macro="" textlink="">
      <xdr:nvSpPr>
        <xdr:cNvPr id="132" name="楕円 131"/>
        <xdr:cNvSpPr/>
      </xdr:nvSpPr>
      <xdr:spPr>
        <a:xfrm>
          <a:off x="9588500" y="104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80010</xdr:rowOff>
    </xdr:from>
    <xdr:to>
      <xdr:col>55</xdr:col>
      <xdr:colOff>0</xdr:colOff>
      <xdr:row>61</xdr:row>
      <xdr:rowOff>85090</xdr:rowOff>
    </xdr:to>
    <xdr:cxnSp macro="">
      <xdr:nvCxnSpPr>
        <xdr:cNvPr id="133" name="直線コネクタ 132"/>
        <xdr:cNvCxnSpPr/>
      </xdr:nvCxnSpPr>
      <xdr:spPr>
        <a:xfrm flipV="1">
          <a:off x="9639300" y="1053846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127017</xdr:rowOff>
    </xdr:from>
    <xdr:ext cx="469744" cy="259045"/>
    <xdr:sp macro="" textlink="">
      <xdr:nvSpPr>
        <xdr:cNvPr id="134" name="n_1mainValue【体育館・プール】&#10;一人当たり面積"/>
        <xdr:cNvSpPr txBox="1"/>
      </xdr:nvSpPr>
      <xdr:spPr>
        <a:xfrm>
          <a:off x="9391727" y="1058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35" name="正方形/長方形 13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36" name="正方形/長方形 13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37" name="正方形/長方形 13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38" name="正方形/長方形 13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39" name="正方形/長方形 13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0" name="正方形/長方形 13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1" name="正方形/長方形 14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2" name="正方形/長方形 14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43" name="正方形/長方形 14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44" name="正方形/長方形 14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45" name="正方形/長方形 14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46" name="正方形/長方形 14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47" name="正方形/長方形 14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48" name="正方形/長方形 14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49" name="正方形/長方形 14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50" name="正方形/長方形 14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51" name="正方形/長方形 15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52" name="正方形/長方形 15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53" name="正方形/長方形 15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54" name="正方形/長方形 15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55" name="正方形/長方形 15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56" name="正方形/長方形 15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57" name="正方形/長方形 15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58" name="正方形/長方形 15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59" name="正方形/長方形 15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60" name="正方形/長方形 15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61" name="正方形/長方形 16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62" name="正方形/長方形 16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63" name="正方形/長方形 16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64" name="正方形/長方形 16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65" name="正方形/長方形 16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66" name="正方形/長方形 16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67" name="正方形/長方形 16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68" name="正方形/長方形 16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69" name="正方形/長方形 16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70" name="正方形/長方形 16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71" name="正方形/長方形 17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72" name="正方形/長方形 17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73" name="正方形/長方形 17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74" name="正方形/長方形 17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75" name="正方形/長方形 17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76" name="正方形/長方形 17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77" name="正方形/長方形 17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78" name="正方形/長方形 17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79" name="正方形/長方形 17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80" name="正方形/長方形 17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81" name="正方形/長方形 18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82" name="正方形/長方形 18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83" name="正方形/長方形 18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84" name="正方形/長方形 18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85" name="正方形/長方形 18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86" name="正方形/長方形 18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87" name="正方形/長方形 18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88" name="正方形/長方形 18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89" name="正方形/長方形 18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90" name="正方形/長方形 18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91" name="テキスト ボックス 19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92" name="直線コネクタ 19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193" name="テキスト ボックス 192"/>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194" name="直線コネクタ 19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195" name="テキスト ボックス 194"/>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196" name="直線コネクタ 19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197" name="テキスト ボックス 19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198" name="直線コネクタ 19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199" name="テキスト ボックス 19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00" name="直線コネクタ 19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01" name="テキスト ボックス 20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02" name="直線コネクタ 20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203" name="テキスト ボックス 202"/>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04" name="直線コネクタ 20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205" name="テキスト ボックス 204"/>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0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93345</xdr:rowOff>
    </xdr:from>
    <xdr:to>
      <xdr:col>85</xdr:col>
      <xdr:colOff>126364</xdr:colOff>
      <xdr:row>63</xdr:row>
      <xdr:rowOff>95250</xdr:rowOff>
    </xdr:to>
    <xdr:cxnSp macro="">
      <xdr:nvCxnSpPr>
        <xdr:cNvPr id="207" name="直線コネクタ 206"/>
        <xdr:cNvCxnSpPr/>
      </xdr:nvCxnSpPr>
      <xdr:spPr>
        <a:xfrm flipV="1">
          <a:off x="16318864" y="9694545"/>
          <a:ext cx="0" cy="120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208" name="【保健センター・保健所】&#10;有形固定資産減価償却率最小値テキスト"/>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209" name="直線コネクタ 208"/>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40022</xdr:rowOff>
    </xdr:from>
    <xdr:ext cx="405111" cy="259045"/>
    <xdr:sp macro="" textlink="">
      <xdr:nvSpPr>
        <xdr:cNvPr id="210" name="【保健センター・保健所】&#10;有形固定資産減価償却率最大値テキスト"/>
        <xdr:cNvSpPr txBox="1"/>
      </xdr:nvSpPr>
      <xdr:spPr>
        <a:xfrm>
          <a:off x="16357600" y="946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93345</xdr:rowOff>
    </xdr:from>
    <xdr:to>
      <xdr:col>86</xdr:col>
      <xdr:colOff>25400</xdr:colOff>
      <xdr:row>56</xdr:row>
      <xdr:rowOff>93345</xdr:rowOff>
    </xdr:to>
    <xdr:cxnSp macro="">
      <xdr:nvCxnSpPr>
        <xdr:cNvPr id="211" name="直線コネクタ 210"/>
        <xdr:cNvCxnSpPr/>
      </xdr:nvCxnSpPr>
      <xdr:spPr>
        <a:xfrm>
          <a:off x="16230600" y="969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100982</xdr:rowOff>
    </xdr:from>
    <xdr:ext cx="405111" cy="259045"/>
    <xdr:sp macro="" textlink="">
      <xdr:nvSpPr>
        <xdr:cNvPr id="212" name="【保健センター・保健所】&#10;有形固定資産減価償却率平均値テキスト"/>
        <xdr:cNvSpPr txBox="1"/>
      </xdr:nvSpPr>
      <xdr:spPr>
        <a:xfrm>
          <a:off x="16357600" y="10387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122555</xdr:rowOff>
    </xdr:from>
    <xdr:to>
      <xdr:col>85</xdr:col>
      <xdr:colOff>177800</xdr:colOff>
      <xdr:row>61</xdr:row>
      <xdr:rowOff>52705</xdr:rowOff>
    </xdr:to>
    <xdr:sp macro="" textlink="">
      <xdr:nvSpPr>
        <xdr:cNvPr id="213" name="フローチャート: 判断 212"/>
        <xdr:cNvSpPr/>
      </xdr:nvSpPr>
      <xdr:spPr>
        <a:xfrm>
          <a:off x="16268700" y="1040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12065</xdr:rowOff>
    </xdr:from>
    <xdr:to>
      <xdr:col>81</xdr:col>
      <xdr:colOff>101600</xdr:colOff>
      <xdr:row>61</xdr:row>
      <xdr:rowOff>113665</xdr:rowOff>
    </xdr:to>
    <xdr:sp macro="" textlink="">
      <xdr:nvSpPr>
        <xdr:cNvPr id="214" name="フローチャート: 判断 213"/>
        <xdr:cNvSpPr/>
      </xdr:nvSpPr>
      <xdr:spPr>
        <a:xfrm>
          <a:off x="15430500" y="1047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61</xdr:row>
      <xdr:rowOff>104792</xdr:rowOff>
    </xdr:from>
    <xdr:ext cx="405111" cy="259045"/>
    <xdr:sp macro="" textlink="">
      <xdr:nvSpPr>
        <xdr:cNvPr id="215" name="n_1aveValue【保健センター・保健所】&#10;有形固定資産減価償却率"/>
        <xdr:cNvSpPr txBox="1"/>
      </xdr:nvSpPr>
      <xdr:spPr>
        <a:xfrm>
          <a:off x="152660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36830</xdr:rowOff>
    </xdr:from>
    <xdr:to>
      <xdr:col>76</xdr:col>
      <xdr:colOff>165100</xdr:colOff>
      <xdr:row>60</xdr:row>
      <xdr:rowOff>138430</xdr:rowOff>
    </xdr:to>
    <xdr:sp macro="" textlink="">
      <xdr:nvSpPr>
        <xdr:cNvPr id="216" name="フローチャート: 判断 215"/>
        <xdr:cNvSpPr/>
      </xdr:nvSpPr>
      <xdr:spPr>
        <a:xfrm>
          <a:off x="14541500" y="1032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58</xdr:row>
      <xdr:rowOff>154957</xdr:rowOff>
    </xdr:from>
    <xdr:ext cx="405111" cy="259045"/>
    <xdr:sp macro="" textlink="">
      <xdr:nvSpPr>
        <xdr:cNvPr id="217" name="n_2aveValue【保健センター・保健所】&#10;有形固定資産減価償却率"/>
        <xdr:cNvSpPr txBox="1"/>
      </xdr:nvSpPr>
      <xdr:spPr>
        <a:xfrm>
          <a:off x="143897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218" name="テキスト ボックス 21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19" name="テキスト ボックス 21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20" name="テキスト ボックス 21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21" name="テキスト ボックス 22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22" name="テキスト ボックス 22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12065</xdr:rowOff>
    </xdr:from>
    <xdr:to>
      <xdr:col>85</xdr:col>
      <xdr:colOff>177800</xdr:colOff>
      <xdr:row>60</xdr:row>
      <xdr:rowOff>113665</xdr:rowOff>
    </xdr:to>
    <xdr:sp macro="" textlink="">
      <xdr:nvSpPr>
        <xdr:cNvPr id="223" name="楕円 222"/>
        <xdr:cNvSpPr/>
      </xdr:nvSpPr>
      <xdr:spPr>
        <a:xfrm>
          <a:off x="162687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34942</xdr:rowOff>
    </xdr:from>
    <xdr:ext cx="405111" cy="259045"/>
    <xdr:sp macro="" textlink="">
      <xdr:nvSpPr>
        <xdr:cNvPr id="224" name="【保健センター・保健所】&#10;有形固定資産減価償却率該当値テキスト"/>
        <xdr:cNvSpPr txBox="1"/>
      </xdr:nvSpPr>
      <xdr:spPr>
        <a:xfrm>
          <a:off x="16357600"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99695</xdr:rowOff>
    </xdr:from>
    <xdr:to>
      <xdr:col>81</xdr:col>
      <xdr:colOff>101600</xdr:colOff>
      <xdr:row>61</xdr:row>
      <xdr:rowOff>29845</xdr:rowOff>
    </xdr:to>
    <xdr:sp macro="" textlink="">
      <xdr:nvSpPr>
        <xdr:cNvPr id="225" name="楕円 224"/>
        <xdr:cNvSpPr/>
      </xdr:nvSpPr>
      <xdr:spPr>
        <a:xfrm>
          <a:off x="15430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62865</xdr:rowOff>
    </xdr:from>
    <xdr:to>
      <xdr:col>85</xdr:col>
      <xdr:colOff>127000</xdr:colOff>
      <xdr:row>60</xdr:row>
      <xdr:rowOff>150495</xdr:rowOff>
    </xdr:to>
    <xdr:cxnSp macro="">
      <xdr:nvCxnSpPr>
        <xdr:cNvPr id="226" name="直線コネクタ 225"/>
        <xdr:cNvCxnSpPr/>
      </xdr:nvCxnSpPr>
      <xdr:spPr>
        <a:xfrm flipV="1">
          <a:off x="15481300" y="10349865"/>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46372</xdr:rowOff>
    </xdr:from>
    <xdr:ext cx="405111" cy="259045"/>
    <xdr:sp macro="" textlink="">
      <xdr:nvSpPr>
        <xdr:cNvPr id="227" name="n_1mainValue【保健センター・保健所】&#10;有形固定資産減価償却率"/>
        <xdr:cNvSpPr txBox="1"/>
      </xdr:nvSpPr>
      <xdr:spPr>
        <a:xfrm>
          <a:off x="1526604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28" name="正方形/長方形 22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9" name="正方形/長方形 22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30" name="正方形/長方形 22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31" name="正方形/長方形 23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32" name="正方形/長方形 23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33" name="正方形/長方形 23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34" name="正方形/長方形 23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35" name="正方形/長方形 23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36" name="テキスト ボックス 23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37" name="直線コネクタ 23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238" name="直線コネクタ 237"/>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239" name="テキスト ボックス 238"/>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240" name="直線コネクタ 239"/>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241" name="テキスト ボックス 240"/>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242" name="直線コネクタ 241"/>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243" name="テキスト ボックス 242"/>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244" name="直線コネクタ 243"/>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245" name="テキスト ボックス 244"/>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46" name="直線コネクタ 24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47" name="テキスト ボックス 24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4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66294</xdr:rowOff>
    </xdr:from>
    <xdr:to>
      <xdr:col>116</xdr:col>
      <xdr:colOff>62864</xdr:colOff>
      <xdr:row>63</xdr:row>
      <xdr:rowOff>57150</xdr:rowOff>
    </xdr:to>
    <xdr:cxnSp macro="">
      <xdr:nvCxnSpPr>
        <xdr:cNvPr id="249" name="直線コネクタ 248"/>
        <xdr:cNvCxnSpPr/>
      </xdr:nvCxnSpPr>
      <xdr:spPr>
        <a:xfrm flipV="1">
          <a:off x="22160864" y="9496044"/>
          <a:ext cx="0" cy="136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250" name="【保健センター・保健所】&#10;一人当たり面積最小値テキスト"/>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251" name="直線コネクタ 250"/>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12971</xdr:rowOff>
    </xdr:from>
    <xdr:ext cx="469744" cy="259045"/>
    <xdr:sp macro="" textlink="">
      <xdr:nvSpPr>
        <xdr:cNvPr id="252" name="【保健センター・保健所】&#10;一人当たり面積最大値テキスト"/>
        <xdr:cNvSpPr txBox="1"/>
      </xdr:nvSpPr>
      <xdr:spPr>
        <a:xfrm>
          <a:off x="22199600" y="927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66294</xdr:rowOff>
    </xdr:from>
    <xdr:to>
      <xdr:col>116</xdr:col>
      <xdr:colOff>152400</xdr:colOff>
      <xdr:row>55</xdr:row>
      <xdr:rowOff>66294</xdr:rowOff>
    </xdr:to>
    <xdr:cxnSp macro="">
      <xdr:nvCxnSpPr>
        <xdr:cNvPr id="253" name="直線コネクタ 252"/>
        <xdr:cNvCxnSpPr/>
      </xdr:nvCxnSpPr>
      <xdr:spPr>
        <a:xfrm>
          <a:off x="22072600" y="949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147083</xdr:rowOff>
    </xdr:from>
    <xdr:ext cx="469744" cy="259045"/>
    <xdr:sp macro="" textlink="">
      <xdr:nvSpPr>
        <xdr:cNvPr id="254" name="【保健センター・保健所】&#10;一人当たり面積平均値テキスト"/>
        <xdr:cNvSpPr txBox="1"/>
      </xdr:nvSpPr>
      <xdr:spPr>
        <a:xfrm>
          <a:off x="22199600" y="10434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168656</xdr:rowOff>
    </xdr:from>
    <xdr:to>
      <xdr:col>116</xdr:col>
      <xdr:colOff>114300</xdr:colOff>
      <xdr:row>61</xdr:row>
      <xdr:rowOff>98806</xdr:rowOff>
    </xdr:to>
    <xdr:sp macro="" textlink="">
      <xdr:nvSpPr>
        <xdr:cNvPr id="255" name="フローチャート: 判断 254"/>
        <xdr:cNvSpPr/>
      </xdr:nvSpPr>
      <xdr:spPr>
        <a:xfrm>
          <a:off x="22110700" y="1045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104648</xdr:rowOff>
    </xdr:from>
    <xdr:to>
      <xdr:col>112</xdr:col>
      <xdr:colOff>38100</xdr:colOff>
      <xdr:row>61</xdr:row>
      <xdr:rowOff>34798</xdr:rowOff>
    </xdr:to>
    <xdr:sp macro="" textlink="">
      <xdr:nvSpPr>
        <xdr:cNvPr id="256" name="フローチャート: 判断 255"/>
        <xdr:cNvSpPr/>
      </xdr:nvSpPr>
      <xdr:spPr>
        <a:xfrm>
          <a:off x="21272500" y="1039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59</xdr:row>
      <xdr:rowOff>51325</xdr:rowOff>
    </xdr:from>
    <xdr:ext cx="469744" cy="259045"/>
    <xdr:sp macro="" textlink="">
      <xdr:nvSpPr>
        <xdr:cNvPr id="257" name="n_1aveValue【保健センター・保健所】&#10;一人当たり面積"/>
        <xdr:cNvSpPr txBox="1"/>
      </xdr:nvSpPr>
      <xdr:spPr>
        <a:xfrm>
          <a:off x="21075727" y="1016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56642</xdr:rowOff>
    </xdr:from>
    <xdr:to>
      <xdr:col>107</xdr:col>
      <xdr:colOff>101600</xdr:colOff>
      <xdr:row>61</xdr:row>
      <xdr:rowOff>158242</xdr:rowOff>
    </xdr:to>
    <xdr:sp macro="" textlink="">
      <xdr:nvSpPr>
        <xdr:cNvPr id="258" name="フローチャート: 判断 257"/>
        <xdr:cNvSpPr/>
      </xdr:nvSpPr>
      <xdr:spPr>
        <a:xfrm>
          <a:off x="20383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3319</xdr:rowOff>
    </xdr:from>
    <xdr:ext cx="469744" cy="259045"/>
    <xdr:sp macro="" textlink="">
      <xdr:nvSpPr>
        <xdr:cNvPr id="259" name="n_2aveValue【保健センター・保健所】&#10;一人当たり面積"/>
        <xdr:cNvSpPr txBox="1"/>
      </xdr:nvSpPr>
      <xdr:spPr>
        <a:xfrm>
          <a:off x="20199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260" name="テキスト ボックス 25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61" name="テキスト ボックス 26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62" name="テキスト ボックス 26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63" name="テキスト ボックス 26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64" name="テキスト ボックス 26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127508</xdr:rowOff>
    </xdr:from>
    <xdr:to>
      <xdr:col>116</xdr:col>
      <xdr:colOff>114300</xdr:colOff>
      <xdr:row>61</xdr:row>
      <xdr:rowOff>57658</xdr:rowOff>
    </xdr:to>
    <xdr:sp macro="" textlink="">
      <xdr:nvSpPr>
        <xdr:cNvPr id="265" name="楕円 264"/>
        <xdr:cNvSpPr/>
      </xdr:nvSpPr>
      <xdr:spPr>
        <a:xfrm>
          <a:off x="22110700" y="1041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150385</xdr:rowOff>
    </xdr:from>
    <xdr:ext cx="469744" cy="259045"/>
    <xdr:sp macro="" textlink="">
      <xdr:nvSpPr>
        <xdr:cNvPr id="266" name="【保健センター・保健所】&#10;一人当たり面積該当値テキスト"/>
        <xdr:cNvSpPr txBox="1"/>
      </xdr:nvSpPr>
      <xdr:spPr>
        <a:xfrm>
          <a:off x="22199600" y="1026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132080</xdr:rowOff>
    </xdr:from>
    <xdr:to>
      <xdr:col>112</xdr:col>
      <xdr:colOff>38100</xdr:colOff>
      <xdr:row>61</xdr:row>
      <xdr:rowOff>62230</xdr:rowOff>
    </xdr:to>
    <xdr:sp macro="" textlink="">
      <xdr:nvSpPr>
        <xdr:cNvPr id="267" name="楕円 266"/>
        <xdr:cNvSpPr/>
      </xdr:nvSpPr>
      <xdr:spPr>
        <a:xfrm>
          <a:off x="21272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6858</xdr:rowOff>
    </xdr:from>
    <xdr:to>
      <xdr:col>116</xdr:col>
      <xdr:colOff>63500</xdr:colOff>
      <xdr:row>61</xdr:row>
      <xdr:rowOff>11430</xdr:rowOff>
    </xdr:to>
    <xdr:cxnSp macro="">
      <xdr:nvCxnSpPr>
        <xdr:cNvPr id="268" name="直線コネクタ 267"/>
        <xdr:cNvCxnSpPr/>
      </xdr:nvCxnSpPr>
      <xdr:spPr>
        <a:xfrm flipV="1">
          <a:off x="21323300" y="104653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53357</xdr:rowOff>
    </xdr:from>
    <xdr:ext cx="469744" cy="259045"/>
    <xdr:sp macro="" textlink="">
      <xdr:nvSpPr>
        <xdr:cNvPr id="269" name="n_1mainValue【保健センター・保健所】&#10;一人当たり面積"/>
        <xdr:cNvSpPr txBox="1"/>
      </xdr:nvSpPr>
      <xdr:spPr>
        <a:xfrm>
          <a:off x="2107572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70" name="正方形/長方形 26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71" name="正方形/長方形 27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72" name="正方形/長方形 27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73" name="正方形/長方形 27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74" name="正方形/長方形 27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75" name="正方形/長方形 27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76" name="正方形/長方形 27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77" name="正方形/長方形 27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78" name="テキスト ボックス 27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79" name="直線コネクタ 27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280" name="テキスト ボックス 279"/>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81" name="直線コネクタ 28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282" name="テキスト ボックス 281"/>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83" name="直線コネクタ 28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84" name="テキスト ボックス 28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85" name="直線コネクタ 28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86" name="テキスト ボックス 28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87" name="直線コネクタ 28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88" name="テキスト ボックス 28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89" name="直線コネクタ 28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290" name="テキスト ボックス 289"/>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91" name="直線コネクタ 29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292" name="テキスト ボックス 29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9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38100</xdr:rowOff>
    </xdr:from>
    <xdr:to>
      <xdr:col>85</xdr:col>
      <xdr:colOff>126364</xdr:colOff>
      <xdr:row>87</xdr:row>
      <xdr:rowOff>28575</xdr:rowOff>
    </xdr:to>
    <xdr:cxnSp macro="">
      <xdr:nvCxnSpPr>
        <xdr:cNvPr id="294" name="直線コネクタ 293"/>
        <xdr:cNvCxnSpPr/>
      </xdr:nvCxnSpPr>
      <xdr:spPr>
        <a:xfrm flipV="1">
          <a:off x="16318864" y="13411200"/>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32402</xdr:rowOff>
    </xdr:from>
    <xdr:ext cx="405111" cy="259045"/>
    <xdr:sp macro="" textlink="">
      <xdr:nvSpPr>
        <xdr:cNvPr id="295" name="【消防施設】&#10;有形固定資産減価償却率最小値テキスト"/>
        <xdr:cNvSpPr txBox="1"/>
      </xdr:nvSpPr>
      <xdr:spPr>
        <a:xfrm>
          <a:off x="16357600" y="1494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28575</xdr:rowOff>
    </xdr:from>
    <xdr:to>
      <xdr:col>86</xdr:col>
      <xdr:colOff>25400</xdr:colOff>
      <xdr:row>87</xdr:row>
      <xdr:rowOff>28575</xdr:rowOff>
    </xdr:to>
    <xdr:cxnSp macro="">
      <xdr:nvCxnSpPr>
        <xdr:cNvPr id="296" name="直線コネクタ 295"/>
        <xdr:cNvCxnSpPr/>
      </xdr:nvCxnSpPr>
      <xdr:spPr>
        <a:xfrm>
          <a:off x="16230600" y="1494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156227</xdr:rowOff>
    </xdr:from>
    <xdr:ext cx="405111" cy="259045"/>
    <xdr:sp macro="" textlink="">
      <xdr:nvSpPr>
        <xdr:cNvPr id="297" name="【消防施設】&#10;有形固定資産減価償却率最大値テキスト"/>
        <xdr:cNvSpPr txBox="1"/>
      </xdr:nvSpPr>
      <xdr:spPr>
        <a:xfrm>
          <a:off x="16357600" y="1318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38100</xdr:rowOff>
    </xdr:from>
    <xdr:to>
      <xdr:col>86</xdr:col>
      <xdr:colOff>25400</xdr:colOff>
      <xdr:row>78</xdr:row>
      <xdr:rowOff>38100</xdr:rowOff>
    </xdr:to>
    <xdr:cxnSp macro="">
      <xdr:nvCxnSpPr>
        <xdr:cNvPr id="298" name="直線コネクタ 297"/>
        <xdr:cNvCxnSpPr/>
      </xdr:nvCxnSpPr>
      <xdr:spPr>
        <a:xfrm>
          <a:off x="16230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150513</xdr:rowOff>
    </xdr:from>
    <xdr:ext cx="405111" cy="259045"/>
    <xdr:sp macro="" textlink="">
      <xdr:nvSpPr>
        <xdr:cNvPr id="299" name="【消防施設】&#10;有形固定資産減価償却率平均値テキスト"/>
        <xdr:cNvSpPr txBox="1"/>
      </xdr:nvSpPr>
      <xdr:spPr>
        <a:xfrm>
          <a:off x="16357600" y="14209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636</xdr:rowOff>
    </xdr:from>
    <xdr:to>
      <xdr:col>85</xdr:col>
      <xdr:colOff>177800</xdr:colOff>
      <xdr:row>83</xdr:row>
      <xdr:rowOff>102236</xdr:rowOff>
    </xdr:to>
    <xdr:sp macro="" textlink="">
      <xdr:nvSpPr>
        <xdr:cNvPr id="300" name="フローチャート: 判断 299"/>
        <xdr:cNvSpPr/>
      </xdr:nvSpPr>
      <xdr:spPr>
        <a:xfrm>
          <a:off x="16268700" y="1423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50164</xdr:rowOff>
    </xdr:from>
    <xdr:to>
      <xdr:col>81</xdr:col>
      <xdr:colOff>101600</xdr:colOff>
      <xdr:row>82</xdr:row>
      <xdr:rowOff>151764</xdr:rowOff>
    </xdr:to>
    <xdr:sp macro="" textlink="">
      <xdr:nvSpPr>
        <xdr:cNvPr id="301" name="フローチャート: 判断 300"/>
        <xdr:cNvSpPr/>
      </xdr:nvSpPr>
      <xdr:spPr>
        <a:xfrm>
          <a:off x="154305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142891</xdr:rowOff>
    </xdr:from>
    <xdr:ext cx="405111" cy="259045"/>
    <xdr:sp macro="" textlink="">
      <xdr:nvSpPr>
        <xdr:cNvPr id="302" name="n_1aveValue【消防施設】&#10;有形固定資産減価償却率"/>
        <xdr:cNvSpPr txBox="1"/>
      </xdr:nvSpPr>
      <xdr:spPr>
        <a:xfrm>
          <a:off x="15266044" y="1420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143511</xdr:rowOff>
    </xdr:from>
    <xdr:to>
      <xdr:col>76</xdr:col>
      <xdr:colOff>165100</xdr:colOff>
      <xdr:row>82</xdr:row>
      <xdr:rowOff>73661</xdr:rowOff>
    </xdr:to>
    <xdr:sp macro="" textlink="">
      <xdr:nvSpPr>
        <xdr:cNvPr id="303" name="フローチャート: 判断 302"/>
        <xdr:cNvSpPr/>
      </xdr:nvSpPr>
      <xdr:spPr>
        <a:xfrm>
          <a:off x="145415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90188</xdr:rowOff>
    </xdr:from>
    <xdr:ext cx="405111" cy="259045"/>
    <xdr:sp macro="" textlink="">
      <xdr:nvSpPr>
        <xdr:cNvPr id="304" name="n_2aveValue【消防施設】&#10;有形固定資産減価償却率"/>
        <xdr:cNvSpPr txBox="1"/>
      </xdr:nvSpPr>
      <xdr:spPr>
        <a:xfrm>
          <a:off x="14389744"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05" name="テキスト ボックス 30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06" name="テキスト ボックス 30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07" name="テキスト ボックス 30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08" name="テキスト ボックス 30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09" name="テキスト ボックス 30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29211</xdr:rowOff>
    </xdr:from>
    <xdr:to>
      <xdr:col>85</xdr:col>
      <xdr:colOff>177800</xdr:colOff>
      <xdr:row>80</xdr:row>
      <xdr:rowOff>130811</xdr:rowOff>
    </xdr:to>
    <xdr:sp macro="" textlink="">
      <xdr:nvSpPr>
        <xdr:cNvPr id="310" name="楕円 309"/>
        <xdr:cNvSpPr/>
      </xdr:nvSpPr>
      <xdr:spPr>
        <a:xfrm>
          <a:off x="16268700" y="1374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52088</xdr:rowOff>
    </xdr:from>
    <xdr:ext cx="405111" cy="259045"/>
    <xdr:sp macro="" textlink="">
      <xdr:nvSpPr>
        <xdr:cNvPr id="311" name="【消防施設】&#10;有形固定資産減価償却率該当値テキスト"/>
        <xdr:cNvSpPr txBox="1"/>
      </xdr:nvSpPr>
      <xdr:spPr>
        <a:xfrm>
          <a:off x="16357600" y="1359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76836</xdr:rowOff>
    </xdr:from>
    <xdr:to>
      <xdr:col>81</xdr:col>
      <xdr:colOff>101600</xdr:colOff>
      <xdr:row>81</xdr:row>
      <xdr:rowOff>6986</xdr:rowOff>
    </xdr:to>
    <xdr:sp macro="" textlink="">
      <xdr:nvSpPr>
        <xdr:cNvPr id="312" name="楕円 311"/>
        <xdr:cNvSpPr/>
      </xdr:nvSpPr>
      <xdr:spPr>
        <a:xfrm>
          <a:off x="154305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80011</xdr:rowOff>
    </xdr:from>
    <xdr:to>
      <xdr:col>85</xdr:col>
      <xdr:colOff>127000</xdr:colOff>
      <xdr:row>80</xdr:row>
      <xdr:rowOff>127636</xdr:rowOff>
    </xdr:to>
    <xdr:cxnSp macro="">
      <xdr:nvCxnSpPr>
        <xdr:cNvPr id="313" name="直線コネクタ 312"/>
        <xdr:cNvCxnSpPr/>
      </xdr:nvCxnSpPr>
      <xdr:spPr>
        <a:xfrm flipV="1">
          <a:off x="15481300" y="13796011"/>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23513</xdr:rowOff>
    </xdr:from>
    <xdr:ext cx="405111" cy="259045"/>
    <xdr:sp macro="" textlink="">
      <xdr:nvSpPr>
        <xdr:cNvPr id="314" name="n_1mainValue【消防施設】&#10;有形固定資産減価償却率"/>
        <xdr:cNvSpPr txBox="1"/>
      </xdr:nvSpPr>
      <xdr:spPr>
        <a:xfrm>
          <a:off x="152660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15" name="正方形/長方形 31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16" name="正方形/長方形 31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17" name="正方形/長方形 31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18" name="正方形/長方形 31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19" name="正方形/長方形 31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20" name="正方形/長方形 31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21" name="正方形/長方形 32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22" name="正方形/長方形 32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23" name="テキスト ボックス 32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24" name="直線コネクタ 32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25" name="直線コネクタ 32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26" name="テキスト ボックス 32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27" name="直線コネクタ 32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28" name="テキスト ボックス 32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29" name="直線コネクタ 32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30" name="テキスト ボックス 32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31" name="直線コネクタ 33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32" name="テキスト ボックス 33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33" name="直線コネクタ 33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34" name="テキスト ボックス 33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3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161544</xdr:rowOff>
    </xdr:from>
    <xdr:to>
      <xdr:col>116</xdr:col>
      <xdr:colOff>62864</xdr:colOff>
      <xdr:row>86</xdr:row>
      <xdr:rowOff>33528</xdr:rowOff>
    </xdr:to>
    <xdr:cxnSp macro="">
      <xdr:nvCxnSpPr>
        <xdr:cNvPr id="336" name="直線コネクタ 335"/>
        <xdr:cNvCxnSpPr/>
      </xdr:nvCxnSpPr>
      <xdr:spPr>
        <a:xfrm flipV="1">
          <a:off x="22160864" y="13534644"/>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37355</xdr:rowOff>
    </xdr:from>
    <xdr:ext cx="469744" cy="259045"/>
    <xdr:sp macro="" textlink="">
      <xdr:nvSpPr>
        <xdr:cNvPr id="337" name="【消防施設】&#10;一人当たり面積最小値テキスト"/>
        <xdr:cNvSpPr txBox="1"/>
      </xdr:nvSpPr>
      <xdr:spPr>
        <a:xfrm>
          <a:off x="22199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33528</xdr:rowOff>
    </xdr:from>
    <xdr:to>
      <xdr:col>116</xdr:col>
      <xdr:colOff>152400</xdr:colOff>
      <xdr:row>86</xdr:row>
      <xdr:rowOff>33528</xdr:rowOff>
    </xdr:to>
    <xdr:cxnSp macro="">
      <xdr:nvCxnSpPr>
        <xdr:cNvPr id="338" name="直線コネクタ 337"/>
        <xdr:cNvCxnSpPr/>
      </xdr:nvCxnSpPr>
      <xdr:spPr>
        <a:xfrm>
          <a:off x="22072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108221</xdr:rowOff>
    </xdr:from>
    <xdr:ext cx="469744" cy="259045"/>
    <xdr:sp macro="" textlink="">
      <xdr:nvSpPr>
        <xdr:cNvPr id="339" name="【消防施設】&#10;一人当たり面積最大値テキスト"/>
        <xdr:cNvSpPr txBox="1"/>
      </xdr:nvSpPr>
      <xdr:spPr>
        <a:xfrm>
          <a:off x="22199600" y="1330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161544</xdr:rowOff>
    </xdr:from>
    <xdr:to>
      <xdr:col>116</xdr:col>
      <xdr:colOff>152400</xdr:colOff>
      <xdr:row>78</xdr:row>
      <xdr:rowOff>161544</xdr:rowOff>
    </xdr:to>
    <xdr:cxnSp macro="">
      <xdr:nvCxnSpPr>
        <xdr:cNvPr id="340" name="直線コネクタ 339"/>
        <xdr:cNvCxnSpPr/>
      </xdr:nvCxnSpPr>
      <xdr:spPr>
        <a:xfrm>
          <a:off x="22072600" y="1353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71899</xdr:rowOff>
    </xdr:from>
    <xdr:ext cx="469744" cy="259045"/>
    <xdr:sp macro="" textlink="">
      <xdr:nvSpPr>
        <xdr:cNvPr id="341" name="【消防施設】&#10;一人当たり面積平均値テキスト"/>
        <xdr:cNvSpPr txBox="1"/>
      </xdr:nvSpPr>
      <xdr:spPr>
        <a:xfrm>
          <a:off x="22199600" y="14302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49022</xdr:rowOff>
    </xdr:from>
    <xdr:to>
      <xdr:col>116</xdr:col>
      <xdr:colOff>114300</xdr:colOff>
      <xdr:row>84</xdr:row>
      <xdr:rowOff>150622</xdr:rowOff>
    </xdr:to>
    <xdr:sp macro="" textlink="">
      <xdr:nvSpPr>
        <xdr:cNvPr id="342" name="フローチャート: 判断 341"/>
        <xdr:cNvSpPr/>
      </xdr:nvSpPr>
      <xdr:spPr>
        <a:xfrm>
          <a:off x="22110700" y="1445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343" name="フローチャート: 判断 342"/>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151147</xdr:rowOff>
    </xdr:from>
    <xdr:ext cx="469744" cy="259045"/>
    <xdr:sp macro="" textlink="">
      <xdr:nvSpPr>
        <xdr:cNvPr id="344" name="n_1aveValue【消防施設】&#10;一人当たり面積"/>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106172</xdr:rowOff>
    </xdr:from>
    <xdr:to>
      <xdr:col>107</xdr:col>
      <xdr:colOff>101600</xdr:colOff>
      <xdr:row>85</xdr:row>
      <xdr:rowOff>36322</xdr:rowOff>
    </xdr:to>
    <xdr:sp macro="" textlink="">
      <xdr:nvSpPr>
        <xdr:cNvPr id="345" name="フローチャート: 判断 344"/>
        <xdr:cNvSpPr/>
      </xdr:nvSpPr>
      <xdr:spPr>
        <a:xfrm>
          <a:off x="20383500" y="1450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83</xdr:row>
      <xdr:rowOff>52849</xdr:rowOff>
    </xdr:from>
    <xdr:ext cx="469744" cy="259045"/>
    <xdr:sp macro="" textlink="">
      <xdr:nvSpPr>
        <xdr:cNvPr id="346" name="n_2aveValue【消防施設】&#10;一人当たり面積"/>
        <xdr:cNvSpPr txBox="1"/>
      </xdr:nvSpPr>
      <xdr:spPr>
        <a:xfrm>
          <a:off x="20199427" y="1428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347" name="テキスト ボックス 34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48" name="テキスト ボックス 34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49" name="テキスト ボックス 34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50" name="テキスト ボックス 34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51" name="テキスト ボックス 35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117602</xdr:rowOff>
    </xdr:from>
    <xdr:to>
      <xdr:col>116</xdr:col>
      <xdr:colOff>114300</xdr:colOff>
      <xdr:row>85</xdr:row>
      <xdr:rowOff>47752</xdr:rowOff>
    </xdr:to>
    <xdr:sp macro="" textlink="">
      <xdr:nvSpPr>
        <xdr:cNvPr id="352" name="楕円 351"/>
        <xdr:cNvSpPr/>
      </xdr:nvSpPr>
      <xdr:spPr>
        <a:xfrm>
          <a:off x="22110700" y="1451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96029</xdr:rowOff>
    </xdr:from>
    <xdr:ext cx="469744" cy="259045"/>
    <xdr:sp macro="" textlink="">
      <xdr:nvSpPr>
        <xdr:cNvPr id="353" name="【消防施設】&#10;一人当たり面積該当値テキスト"/>
        <xdr:cNvSpPr txBox="1"/>
      </xdr:nvSpPr>
      <xdr:spPr>
        <a:xfrm>
          <a:off x="22199600"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119887</xdr:rowOff>
    </xdr:from>
    <xdr:to>
      <xdr:col>112</xdr:col>
      <xdr:colOff>38100</xdr:colOff>
      <xdr:row>85</xdr:row>
      <xdr:rowOff>50037</xdr:rowOff>
    </xdr:to>
    <xdr:sp macro="" textlink="">
      <xdr:nvSpPr>
        <xdr:cNvPr id="354" name="楕円 353"/>
        <xdr:cNvSpPr/>
      </xdr:nvSpPr>
      <xdr:spPr>
        <a:xfrm>
          <a:off x="21272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168402</xdr:rowOff>
    </xdr:from>
    <xdr:to>
      <xdr:col>116</xdr:col>
      <xdr:colOff>63500</xdr:colOff>
      <xdr:row>84</xdr:row>
      <xdr:rowOff>170687</xdr:rowOff>
    </xdr:to>
    <xdr:cxnSp macro="">
      <xdr:nvCxnSpPr>
        <xdr:cNvPr id="355" name="直線コネクタ 354"/>
        <xdr:cNvCxnSpPr/>
      </xdr:nvCxnSpPr>
      <xdr:spPr>
        <a:xfrm flipV="1">
          <a:off x="21323300" y="14570202"/>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41164</xdr:rowOff>
    </xdr:from>
    <xdr:ext cx="469744" cy="259045"/>
    <xdr:sp macro="" textlink="">
      <xdr:nvSpPr>
        <xdr:cNvPr id="356" name="n_1mainValue【消防施設】&#10;一人当たり面積"/>
        <xdr:cNvSpPr txBox="1"/>
      </xdr:nvSpPr>
      <xdr:spPr>
        <a:xfrm>
          <a:off x="210757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57" name="正方形/長方形 35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58" name="正方形/長方形 35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59" name="正方形/長方形 35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60" name="正方形/長方形 35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61" name="正方形/長方形 36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62" name="正方形/長方形 36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63" name="正方形/長方形 36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4" name="正方形/長方形 36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65" name="テキスト ボックス 36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66" name="直線コネクタ 36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367" name="テキスト ボックス 366"/>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368" name="直線コネクタ 36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369" name="テキスト ボックス 368"/>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370" name="直線コネクタ 36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371" name="テキスト ボックス 37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372" name="直線コネクタ 37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373" name="テキスト ボックス 37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374" name="直線コネクタ 37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375" name="テキスト ボックス 37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376" name="直線コネクタ 37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377" name="テキスト ボックス 376"/>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78" name="直線コネクタ 37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379" name="テキスト ボックス 378"/>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8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9525</xdr:rowOff>
    </xdr:from>
    <xdr:to>
      <xdr:col>85</xdr:col>
      <xdr:colOff>126364</xdr:colOff>
      <xdr:row>107</xdr:row>
      <xdr:rowOff>121920</xdr:rowOff>
    </xdr:to>
    <xdr:cxnSp macro="">
      <xdr:nvCxnSpPr>
        <xdr:cNvPr id="381" name="直線コネクタ 380"/>
        <xdr:cNvCxnSpPr/>
      </xdr:nvCxnSpPr>
      <xdr:spPr>
        <a:xfrm flipV="1">
          <a:off x="16318864" y="1732597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125747</xdr:rowOff>
    </xdr:from>
    <xdr:ext cx="405111" cy="259045"/>
    <xdr:sp macro="" textlink="">
      <xdr:nvSpPr>
        <xdr:cNvPr id="382" name="【庁舎】&#10;有形固定資産減価償却率最小値テキスト"/>
        <xdr:cNvSpPr txBox="1"/>
      </xdr:nvSpPr>
      <xdr:spPr>
        <a:xfrm>
          <a:off x="16357600" y="184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121920</xdr:rowOff>
    </xdr:from>
    <xdr:to>
      <xdr:col>86</xdr:col>
      <xdr:colOff>25400</xdr:colOff>
      <xdr:row>107</xdr:row>
      <xdr:rowOff>121920</xdr:rowOff>
    </xdr:to>
    <xdr:cxnSp macro="">
      <xdr:nvCxnSpPr>
        <xdr:cNvPr id="383" name="直線コネクタ 382"/>
        <xdr:cNvCxnSpPr/>
      </xdr:nvCxnSpPr>
      <xdr:spPr>
        <a:xfrm>
          <a:off x="16230600" y="1846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127652</xdr:rowOff>
    </xdr:from>
    <xdr:ext cx="405111" cy="259045"/>
    <xdr:sp macro="" textlink="">
      <xdr:nvSpPr>
        <xdr:cNvPr id="384" name="【庁舎】&#10;有形固定資産減価償却率最大値テキスト"/>
        <xdr:cNvSpPr txBox="1"/>
      </xdr:nvSpPr>
      <xdr:spPr>
        <a:xfrm>
          <a:off x="16357600" y="1710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9525</xdr:rowOff>
    </xdr:from>
    <xdr:to>
      <xdr:col>86</xdr:col>
      <xdr:colOff>25400</xdr:colOff>
      <xdr:row>101</xdr:row>
      <xdr:rowOff>9525</xdr:rowOff>
    </xdr:to>
    <xdr:cxnSp macro="">
      <xdr:nvCxnSpPr>
        <xdr:cNvPr id="385" name="直線コネクタ 384"/>
        <xdr:cNvCxnSpPr/>
      </xdr:nvCxnSpPr>
      <xdr:spPr>
        <a:xfrm>
          <a:off x="16230600" y="1732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10177</xdr:rowOff>
    </xdr:from>
    <xdr:ext cx="405111" cy="259045"/>
    <xdr:sp macro="" textlink="">
      <xdr:nvSpPr>
        <xdr:cNvPr id="386" name="【庁舎】&#10;有形固定資産減価償却率平均値テキスト"/>
        <xdr:cNvSpPr txBox="1"/>
      </xdr:nvSpPr>
      <xdr:spPr>
        <a:xfrm>
          <a:off x="16357600" y="17669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158750</xdr:rowOff>
    </xdr:from>
    <xdr:to>
      <xdr:col>85</xdr:col>
      <xdr:colOff>177800</xdr:colOff>
      <xdr:row>104</xdr:row>
      <xdr:rowOff>88900</xdr:rowOff>
    </xdr:to>
    <xdr:sp macro="" textlink="">
      <xdr:nvSpPr>
        <xdr:cNvPr id="387" name="フローチャート: 判断 386"/>
        <xdr:cNvSpPr/>
      </xdr:nvSpPr>
      <xdr:spPr>
        <a:xfrm>
          <a:off x="162687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46355</xdr:rowOff>
    </xdr:from>
    <xdr:to>
      <xdr:col>81</xdr:col>
      <xdr:colOff>101600</xdr:colOff>
      <xdr:row>104</xdr:row>
      <xdr:rowOff>147955</xdr:rowOff>
    </xdr:to>
    <xdr:sp macro="" textlink="">
      <xdr:nvSpPr>
        <xdr:cNvPr id="388" name="フローチャート: 判断 387"/>
        <xdr:cNvSpPr/>
      </xdr:nvSpPr>
      <xdr:spPr>
        <a:xfrm>
          <a:off x="15430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164482</xdr:rowOff>
    </xdr:from>
    <xdr:ext cx="405111" cy="259045"/>
    <xdr:sp macro="" textlink="">
      <xdr:nvSpPr>
        <xdr:cNvPr id="389" name="n_1aveValue【庁舎】&#10;有形固定資産減価償却率"/>
        <xdr:cNvSpPr txBox="1"/>
      </xdr:nvSpPr>
      <xdr:spPr>
        <a:xfrm>
          <a:off x="15266044" y="1765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133986</xdr:rowOff>
    </xdr:from>
    <xdr:to>
      <xdr:col>76</xdr:col>
      <xdr:colOff>165100</xdr:colOff>
      <xdr:row>105</xdr:row>
      <xdr:rowOff>64136</xdr:rowOff>
    </xdr:to>
    <xdr:sp macro="" textlink="">
      <xdr:nvSpPr>
        <xdr:cNvPr id="390" name="フローチャート: 判断 389"/>
        <xdr:cNvSpPr/>
      </xdr:nvSpPr>
      <xdr:spPr>
        <a:xfrm>
          <a:off x="145415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80663</xdr:rowOff>
    </xdr:from>
    <xdr:ext cx="405111" cy="259045"/>
    <xdr:sp macro="" textlink="">
      <xdr:nvSpPr>
        <xdr:cNvPr id="391" name="n_2aveValue【庁舎】&#10;有形固定資産減価償却率"/>
        <xdr:cNvSpPr txBox="1"/>
      </xdr:nvSpPr>
      <xdr:spPr>
        <a:xfrm>
          <a:off x="14389744" y="1774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392" name="テキスト ボックス 39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93" name="テキスト ボックス 39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94" name="テキスト ボックス 39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95" name="テキスト ボックス 39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96" name="テキスト ボックス 39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13970</xdr:rowOff>
    </xdr:from>
    <xdr:to>
      <xdr:col>85</xdr:col>
      <xdr:colOff>177800</xdr:colOff>
      <xdr:row>106</xdr:row>
      <xdr:rowOff>115570</xdr:rowOff>
    </xdr:to>
    <xdr:sp macro="" textlink="">
      <xdr:nvSpPr>
        <xdr:cNvPr id="397" name="楕円 396"/>
        <xdr:cNvSpPr/>
      </xdr:nvSpPr>
      <xdr:spPr>
        <a:xfrm>
          <a:off x="162687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163847</xdr:rowOff>
    </xdr:from>
    <xdr:ext cx="405111" cy="259045"/>
    <xdr:sp macro="" textlink="">
      <xdr:nvSpPr>
        <xdr:cNvPr id="398" name="【庁舎】&#10;有形固定資産減価償却率該当値テキスト"/>
        <xdr:cNvSpPr txBox="1"/>
      </xdr:nvSpPr>
      <xdr:spPr>
        <a:xfrm>
          <a:off x="16357600"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57786</xdr:rowOff>
    </xdr:from>
    <xdr:to>
      <xdr:col>81</xdr:col>
      <xdr:colOff>101600</xdr:colOff>
      <xdr:row>106</xdr:row>
      <xdr:rowOff>159386</xdr:rowOff>
    </xdr:to>
    <xdr:sp macro="" textlink="">
      <xdr:nvSpPr>
        <xdr:cNvPr id="399" name="楕円 398"/>
        <xdr:cNvSpPr/>
      </xdr:nvSpPr>
      <xdr:spPr>
        <a:xfrm>
          <a:off x="15430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64770</xdr:rowOff>
    </xdr:from>
    <xdr:to>
      <xdr:col>85</xdr:col>
      <xdr:colOff>127000</xdr:colOff>
      <xdr:row>106</xdr:row>
      <xdr:rowOff>108586</xdr:rowOff>
    </xdr:to>
    <xdr:cxnSp macro="">
      <xdr:nvCxnSpPr>
        <xdr:cNvPr id="400" name="直線コネクタ 399"/>
        <xdr:cNvCxnSpPr/>
      </xdr:nvCxnSpPr>
      <xdr:spPr>
        <a:xfrm flipV="1">
          <a:off x="15481300" y="18238470"/>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150513</xdr:rowOff>
    </xdr:from>
    <xdr:ext cx="405111" cy="259045"/>
    <xdr:sp macro="" textlink="">
      <xdr:nvSpPr>
        <xdr:cNvPr id="401" name="n_1mainValue【庁舎】&#10;有形固定資産減価償却率"/>
        <xdr:cNvSpPr txBox="1"/>
      </xdr:nvSpPr>
      <xdr:spPr>
        <a:xfrm>
          <a:off x="15266044" y="1832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2" name="正方形/長方形 4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3" name="正方形/長方形 40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4" name="正方形/長方形 40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5" name="正方形/長方形 40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6" name="正方形/長方形 40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7" name="正方形/長方形 40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8" name="正方形/長方形 40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9" name="正方形/長方形 40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0" name="テキスト ボックス 40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1" name="直線コネクタ 41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412" name="直線コネクタ 411"/>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413" name="テキスト ボックス 412"/>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414" name="直線コネクタ 413"/>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415" name="テキスト ボックス 414"/>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416" name="直線コネクタ 415"/>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417" name="テキスト ボックス 416"/>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18" name="直線コネクタ 41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19" name="テキスト ボックス 41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420" name="直線コネクタ 419"/>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421" name="テキスト ボックス 420"/>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422" name="直線コネクタ 421"/>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423" name="テキスト ボックス 422"/>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424" name="直線コネクタ 423"/>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425" name="テキスト ボックス 424"/>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6" name="直線コネクタ 42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7" name="テキスト ボックス 42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51912</xdr:rowOff>
    </xdr:from>
    <xdr:to>
      <xdr:col>116</xdr:col>
      <xdr:colOff>62864</xdr:colOff>
      <xdr:row>108</xdr:row>
      <xdr:rowOff>60483</xdr:rowOff>
    </xdr:to>
    <xdr:cxnSp macro="">
      <xdr:nvCxnSpPr>
        <xdr:cNvPr id="429" name="直線コネクタ 428"/>
        <xdr:cNvCxnSpPr/>
      </xdr:nvCxnSpPr>
      <xdr:spPr>
        <a:xfrm flipV="1">
          <a:off x="22160864" y="17196912"/>
          <a:ext cx="0" cy="1380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64310</xdr:rowOff>
    </xdr:from>
    <xdr:ext cx="469744" cy="259045"/>
    <xdr:sp macro="" textlink="">
      <xdr:nvSpPr>
        <xdr:cNvPr id="430" name="【庁舎】&#10;一人当たり面積最小値テキスト"/>
        <xdr:cNvSpPr txBox="1"/>
      </xdr:nvSpPr>
      <xdr:spPr>
        <a:xfrm>
          <a:off x="22199600" y="18580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60483</xdr:rowOff>
    </xdr:from>
    <xdr:to>
      <xdr:col>116</xdr:col>
      <xdr:colOff>152400</xdr:colOff>
      <xdr:row>108</xdr:row>
      <xdr:rowOff>60483</xdr:rowOff>
    </xdr:to>
    <xdr:cxnSp macro="">
      <xdr:nvCxnSpPr>
        <xdr:cNvPr id="431" name="直線コネクタ 430"/>
        <xdr:cNvCxnSpPr/>
      </xdr:nvCxnSpPr>
      <xdr:spPr>
        <a:xfrm>
          <a:off x="22072600" y="18577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170039</xdr:rowOff>
    </xdr:from>
    <xdr:ext cx="469744" cy="259045"/>
    <xdr:sp macro="" textlink="">
      <xdr:nvSpPr>
        <xdr:cNvPr id="432" name="【庁舎】&#10;一人当たり面積最大値テキスト"/>
        <xdr:cNvSpPr txBox="1"/>
      </xdr:nvSpPr>
      <xdr:spPr>
        <a:xfrm>
          <a:off x="22199600" y="169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51912</xdr:rowOff>
    </xdr:from>
    <xdr:to>
      <xdr:col>116</xdr:col>
      <xdr:colOff>152400</xdr:colOff>
      <xdr:row>100</xdr:row>
      <xdr:rowOff>51912</xdr:rowOff>
    </xdr:to>
    <xdr:cxnSp macro="">
      <xdr:nvCxnSpPr>
        <xdr:cNvPr id="433" name="直線コネクタ 432"/>
        <xdr:cNvCxnSpPr/>
      </xdr:nvCxnSpPr>
      <xdr:spPr>
        <a:xfrm>
          <a:off x="22072600" y="17196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160990</xdr:rowOff>
    </xdr:from>
    <xdr:ext cx="469744" cy="259045"/>
    <xdr:sp macro="" textlink="">
      <xdr:nvSpPr>
        <xdr:cNvPr id="434" name="【庁舎】&#10;一人当たり面積平均値テキスト"/>
        <xdr:cNvSpPr txBox="1"/>
      </xdr:nvSpPr>
      <xdr:spPr>
        <a:xfrm>
          <a:off x="22199600" y="18163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11113</xdr:rowOff>
    </xdr:from>
    <xdr:to>
      <xdr:col>116</xdr:col>
      <xdr:colOff>114300</xdr:colOff>
      <xdr:row>106</xdr:row>
      <xdr:rowOff>112713</xdr:rowOff>
    </xdr:to>
    <xdr:sp macro="" textlink="">
      <xdr:nvSpPr>
        <xdr:cNvPr id="435" name="フローチャート: 判断 434"/>
        <xdr:cNvSpPr/>
      </xdr:nvSpPr>
      <xdr:spPr>
        <a:xfrm>
          <a:off x="22110700" y="1818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146844</xdr:rowOff>
    </xdr:from>
    <xdr:to>
      <xdr:col>112</xdr:col>
      <xdr:colOff>38100</xdr:colOff>
      <xdr:row>106</xdr:row>
      <xdr:rowOff>76994</xdr:rowOff>
    </xdr:to>
    <xdr:sp macro="" textlink="">
      <xdr:nvSpPr>
        <xdr:cNvPr id="436" name="フローチャート: 判断 435"/>
        <xdr:cNvSpPr/>
      </xdr:nvSpPr>
      <xdr:spPr>
        <a:xfrm>
          <a:off x="21272500" y="1814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68121</xdr:rowOff>
    </xdr:from>
    <xdr:ext cx="469744" cy="259045"/>
    <xdr:sp macro="" textlink="">
      <xdr:nvSpPr>
        <xdr:cNvPr id="437" name="n_1aveValue【庁舎】&#10;一人当たり面積"/>
        <xdr:cNvSpPr txBox="1"/>
      </xdr:nvSpPr>
      <xdr:spPr>
        <a:xfrm>
          <a:off x="21075727" y="1824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41117</xdr:rowOff>
    </xdr:from>
    <xdr:to>
      <xdr:col>107</xdr:col>
      <xdr:colOff>101600</xdr:colOff>
      <xdr:row>106</xdr:row>
      <xdr:rowOff>142717</xdr:rowOff>
    </xdr:to>
    <xdr:sp macro="" textlink="">
      <xdr:nvSpPr>
        <xdr:cNvPr id="438" name="フローチャート: 判断 437"/>
        <xdr:cNvSpPr/>
      </xdr:nvSpPr>
      <xdr:spPr>
        <a:xfrm>
          <a:off x="20383500" y="18214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159244</xdr:rowOff>
    </xdr:from>
    <xdr:ext cx="469744" cy="259045"/>
    <xdr:sp macro="" textlink="">
      <xdr:nvSpPr>
        <xdr:cNvPr id="439" name="n_2aveValue【庁舎】&#10;一人当たり面積"/>
        <xdr:cNvSpPr txBox="1"/>
      </xdr:nvSpPr>
      <xdr:spPr>
        <a:xfrm>
          <a:off x="20199427" y="17990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40" name="テキスト ボックス 43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41" name="テキスト ボックス 44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42" name="テキスト ボックス 44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3" name="テキスト ボックス 44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4" name="テキスト ボックス 44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123983</xdr:rowOff>
    </xdr:from>
    <xdr:to>
      <xdr:col>116</xdr:col>
      <xdr:colOff>114300</xdr:colOff>
      <xdr:row>106</xdr:row>
      <xdr:rowOff>54133</xdr:rowOff>
    </xdr:to>
    <xdr:sp macro="" textlink="">
      <xdr:nvSpPr>
        <xdr:cNvPr id="445" name="楕円 444"/>
        <xdr:cNvSpPr/>
      </xdr:nvSpPr>
      <xdr:spPr>
        <a:xfrm>
          <a:off x="22110700" y="1812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146860</xdr:rowOff>
    </xdr:from>
    <xdr:ext cx="469744" cy="259045"/>
    <xdr:sp macro="" textlink="">
      <xdr:nvSpPr>
        <xdr:cNvPr id="446" name="【庁舎】&#10;一人当たり面積該当値テキスト"/>
        <xdr:cNvSpPr txBox="1"/>
      </xdr:nvSpPr>
      <xdr:spPr>
        <a:xfrm>
          <a:off x="22199600" y="1797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129699</xdr:rowOff>
    </xdr:from>
    <xdr:to>
      <xdr:col>112</xdr:col>
      <xdr:colOff>38100</xdr:colOff>
      <xdr:row>106</xdr:row>
      <xdr:rowOff>59849</xdr:rowOff>
    </xdr:to>
    <xdr:sp macro="" textlink="">
      <xdr:nvSpPr>
        <xdr:cNvPr id="447" name="楕円 446"/>
        <xdr:cNvSpPr/>
      </xdr:nvSpPr>
      <xdr:spPr>
        <a:xfrm>
          <a:off x="21272500" y="1813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3333</xdr:rowOff>
    </xdr:from>
    <xdr:to>
      <xdr:col>116</xdr:col>
      <xdr:colOff>63500</xdr:colOff>
      <xdr:row>106</xdr:row>
      <xdr:rowOff>9049</xdr:rowOff>
    </xdr:to>
    <xdr:cxnSp macro="">
      <xdr:nvCxnSpPr>
        <xdr:cNvPr id="448" name="直線コネクタ 447"/>
        <xdr:cNvCxnSpPr/>
      </xdr:nvCxnSpPr>
      <xdr:spPr>
        <a:xfrm flipV="1">
          <a:off x="21323300" y="18177033"/>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76376</xdr:rowOff>
    </xdr:from>
    <xdr:ext cx="469744" cy="259045"/>
    <xdr:sp macro="" textlink="">
      <xdr:nvSpPr>
        <xdr:cNvPr id="449" name="n_1mainValue【庁舎】&#10;一人当たり面積"/>
        <xdr:cNvSpPr txBox="1"/>
      </xdr:nvSpPr>
      <xdr:spPr>
        <a:xfrm>
          <a:off x="21075727" y="1790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0" name="正方形/長方形 4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1" name="正方形/長方形 45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2" name="テキスト ボックス 45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該当施設すべてにおいて、</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有形固定資産減価償却率が高くなっている</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特に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高く</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なっている施設は、</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体育館・プール及び消防施設</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である。</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とりわけ体育館の</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が７０％を超えており、早急な大規模改修が必要とされている。なお</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消防</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施設については、有形固定資産減価償却率が７０％を超えて</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いるものの、当町は</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消防・救急体制</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非常備で</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消防・救急業務を山形市に全面的に委託して</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いることから</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大規模施設は有しておらず、</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当町に存しているのは</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小規模な</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詰所のみで</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ある。また、消防団の再編成も進められていることから、適宜、計画的な改修は必要なものの全体的には減少傾向にある。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平成２８年度に公共施設等総合管理計画を策定し、随時、詳細な内容も踏まえた個別施設計画の策定も進めているところであり、策定後はこれらの計画に基づいた事業実施に取り組む必要がある。庁舎については、本庁舎が平成１１年度に建設され、有形固定資産減価償却率も４０％にも満たないことから低い水準にある。今後も引き続き、施設の統廃合を含めた環境整備を推進する必要性はあるものの、現時点ではほとんどの施設において</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一人当たり面積が類似団体</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内</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平均</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値と同水準となっている。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人口減少が進行するなか、維持管理にかかる経費の増加に留意しつつ、当町における適正な在り方を協議し、環境の整備に継続して取り組んでいく。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74</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76</v>
      </c>
      <c r="C3" s="626"/>
      <c r="D3" s="626"/>
      <c r="E3" s="627"/>
      <c r="F3" s="627"/>
      <c r="G3" s="627"/>
      <c r="H3" s="627"/>
      <c r="I3" s="627"/>
      <c r="J3" s="627"/>
      <c r="K3" s="627"/>
      <c r="L3" s="627" t="s">
        <v>77</v>
      </c>
      <c r="M3" s="627"/>
      <c r="N3" s="627"/>
      <c r="O3" s="627"/>
      <c r="P3" s="627"/>
      <c r="Q3" s="627"/>
      <c r="R3" s="630"/>
      <c r="S3" s="630"/>
      <c r="T3" s="630"/>
      <c r="U3" s="630"/>
      <c r="V3" s="631"/>
      <c r="W3" s="524" t="s">
        <v>78</v>
      </c>
      <c r="X3" s="525"/>
      <c r="Y3" s="525"/>
      <c r="Z3" s="525"/>
      <c r="AA3" s="525"/>
      <c r="AB3" s="626"/>
      <c r="AC3" s="630" t="s">
        <v>79</v>
      </c>
      <c r="AD3" s="525"/>
      <c r="AE3" s="525"/>
      <c r="AF3" s="525"/>
      <c r="AG3" s="525"/>
      <c r="AH3" s="525"/>
      <c r="AI3" s="525"/>
      <c r="AJ3" s="525"/>
      <c r="AK3" s="525"/>
      <c r="AL3" s="592"/>
      <c r="AM3" s="524" t="s">
        <v>80</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81</v>
      </c>
      <c r="BO3" s="525"/>
      <c r="BP3" s="525"/>
      <c r="BQ3" s="525"/>
      <c r="BR3" s="525"/>
      <c r="BS3" s="525"/>
      <c r="BT3" s="525"/>
      <c r="BU3" s="592"/>
      <c r="BV3" s="524" t="s">
        <v>82</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83</v>
      </c>
      <c r="CU3" s="525"/>
      <c r="CV3" s="525"/>
      <c r="CW3" s="525"/>
      <c r="CX3" s="525"/>
      <c r="CY3" s="525"/>
      <c r="CZ3" s="525"/>
      <c r="DA3" s="592"/>
      <c r="DB3" s="524" t="s">
        <v>84</v>
      </c>
      <c r="DC3" s="525"/>
      <c r="DD3" s="525"/>
      <c r="DE3" s="525"/>
      <c r="DF3" s="525"/>
      <c r="DG3" s="525"/>
      <c r="DH3" s="525"/>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85</v>
      </c>
      <c r="AZ4" s="438"/>
      <c r="BA4" s="438"/>
      <c r="BB4" s="438"/>
      <c r="BC4" s="438"/>
      <c r="BD4" s="438"/>
      <c r="BE4" s="438"/>
      <c r="BF4" s="438"/>
      <c r="BG4" s="438"/>
      <c r="BH4" s="438"/>
      <c r="BI4" s="438"/>
      <c r="BJ4" s="438"/>
      <c r="BK4" s="438"/>
      <c r="BL4" s="438"/>
      <c r="BM4" s="439"/>
      <c r="BN4" s="440">
        <v>5683727</v>
      </c>
      <c r="BO4" s="441"/>
      <c r="BP4" s="441"/>
      <c r="BQ4" s="441"/>
      <c r="BR4" s="441"/>
      <c r="BS4" s="441"/>
      <c r="BT4" s="441"/>
      <c r="BU4" s="442"/>
      <c r="BV4" s="440">
        <v>5749908</v>
      </c>
      <c r="BW4" s="441"/>
      <c r="BX4" s="441"/>
      <c r="BY4" s="441"/>
      <c r="BZ4" s="441"/>
      <c r="CA4" s="441"/>
      <c r="CB4" s="441"/>
      <c r="CC4" s="442"/>
      <c r="CD4" s="618" t="s">
        <v>86</v>
      </c>
      <c r="CE4" s="619"/>
      <c r="CF4" s="619"/>
      <c r="CG4" s="619"/>
      <c r="CH4" s="619"/>
      <c r="CI4" s="619"/>
      <c r="CJ4" s="619"/>
      <c r="CK4" s="619"/>
      <c r="CL4" s="619"/>
      <c r="CM4" s="619"/>
      <c r="CN4" s="619"/>
      <c r="CO4" s="619"/>
      <c r="CP4" s="619"/>
      <c r="CQ4" s="619"/>
      <c r="CR4" s="619"/>
      <c r="CS4" s="620"/>
      <c r="CT4" s="621">
        <v>4.5</v>
      </c>
      <c r="CU4" s="622"/>
      <c r="CV4" s="622"/>
      <c r="CW4" s="622"/>
      <c r="CX4" s="622"/>
      <c r="CY4" s="622"/>
      <c r="CZ4" s="622"/>
      <c r="DA4" s="623"/>
      <c r="DB4" s="621">
        <v>5.0999999999999996</v>
      </c>
      <c r="DC4" s="622"/>
      <c r="DD4" s="622"/>
      <c r="DE4" s="622"/>
      <c r="DF4" s="622"/>
      <c r="DG4" s="622"/>
      <c r="DH4" s="622"/>
      <c r="DI4" s="623"/>
      <c r="DJ4" s="165"/>
      <c r="DK4" s="165"/>
      <c r="DL4" s="165"/>
      <c r="DM4" s="165"/>
      <c r="DN4" s="165"/>
      <c r="DO4" s="165"/>
    </row>
    <row r="5" spans="1:119" ht="18.75" customHeight="1">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87</v>
      </c>
      <c r="AN5" s="419"/>
      <c r="AO5" s="419"/>
      <c r="AP5" s="419"/>
      <c r="AQ5" s="419"/>
      <c r="AR5" s="419"/>
      <c r="AS5" s="419"/>
      <c r="AT5" s="420"/>
      <c r="AU5" s="502" t="s">
        <v>88</v>
      </c>
      <c r="AV5" s="503"/>
      <c r="AW5" s="503"/>
      <c r="AX5" s="503"/>
      <c r="AY5" s="425" t="s">
        <v>89</v>
      </c>
      <c r="AZ5" s="426"/>
      <c r="BA5" s="426"/>
      <c r="BB5" s="426"/>
      <c r="BC5" s="426"/>
      <c r="BD5" s="426"/>
      <c r="BE5" s="426"/>
      <c r="BF5" s="426"/>
      <c r="BG5" s="426"/>
      <c r="BH5" s="426"/>
      <c r="BI5" s="426"/>
      <c r="BJ5" s="426"/>
      <c r="BK5" s="426"/>
      <c r="BL5" s="426"/>
      <c r="BM5" s="427"/>
      <c r="BN5" s="445">
        <v>5492877</v>
      </c>
      <c r="BO5" s="446"/>
      <c r="BP5" s="446"/>
      <c r="BQ5" s="446"/>
      <c r="BR5" s="446"/>
      <c r="BS5" s="446"/>
      <c r="BT5" s="446"/>
      <c r="BU5" s="447"/>
      <c r="BV5" s="445">
        <v>5562848</v>
      </c>
      <c r="BW5" s="446"/>
      <c r="BX5" s="446"/>
      <c r="BY5" s="446"/>
      <c r="BZ5" s="446"/>
      <c r="CA5" s="446"/>
      <c r="CB5" s="446"/>
      <c r="CC5" s="447"/>
      <c r="CD5" s="454" t="s">
        <v>90</v>
      </c>
      <c r="CE5" s="455"/>
      <c r="CF5" s="455"/>
      <c r="CG5" s="455"/>
      <c r="CH5" s="455"/>
      <c r="CI5" s="455"/>
      <c r="CJ5" s="455"/>
      <c r="CK5" s="455"/>
      <c r="CL5" s="455"/>
      <c r="CM5" s="455"/>
      <c r="CN5" s="455"/>
      <c r="CO5" s="455"/>
      <c r="CP5" s="455"/>
      <c r="CQ5" s="455"/>
      <c r="CR5" s="455"/>
      <c r="CS5" s="456"/>
      <c r="CT5" s="415">
        <v>95.5</v>
      </c>
      <c r="CU5" s="416"/>
      <c r="CV5" s="416"/>
      <c r="CW5" s="416"/>
      <c r="CX5" s="416"/>
      <c r="CY5" s="416"/>
      <c r="CZ5" s="416"/>
      <c r="DA5" s="417"/>
      <c r="DB5" s="415">
        <v>94.6</v>
      </c>
      <c r="DC5" s="416"/>
      <c r="DD5" s="416"/>
      <c r="DE5" s="416"/>
      <c r="DF5" s="416"/>
      <c r="DG5" s="416"/>
      <c r="DH5" s="416"/>
      <c r="DI5" s="417"/>
      <c r="DJ5" s="165"/>
      <c r="DK5" s="165"/>
      <c r="DL5" s="165"/>
      <c r="DM5" s="165"/>
      <c r="DN5" s="165"/>
      <c r="DO5" s="165"/>
    </row>
    <row r="6" spans="1:119" ht="18.75" customHeight="1">
      <c r="A6" s="166"/>
      <c r="B6" s="598" t="s">
        <v>91</v>
      </c>
      <c r="C6" s="459"/>
      <c r="D6" s="459"/>
      <c r="E6" s="599"/>
      <c r="F6" s="599"/>
      <c r="G6" s="599"/>
      <c r="H6" s="599"/>
      <c r="I6" s="599"/>
      <c r="J6" s="599"/>
      <c r="K6" s="599"/>
      <c r="L6" s="599" t="s">
        <v>92</v>
      </c>
      <c r="M6" s="599"/>
      <c r="N6" s="599"/>
      <c r="O6" s="599"/>
      <c r="P6" s="599"/>
      <c r="Q6" s="599"/>
      <c r="R6" s="483"/>
      <c r="S6" s="483"/>
      <c r="T6" s="483"/>
      <c r="U6" s="483"/>
      <c r="V6" s="605"/>
      <c r="W6" s="536" t="s">
        <v>93</v>
      </c>
      <c r="X6" s="458"/>
      <c r="Y6" s="458"/>
      <c r="Z6" s="458"/>
      <c r="AA6" s="458"/>
      <c r="AB6" s="459"/>
      <c r="AC6" s="610" t="s">
        <v>94</v>
      </c>
      <c r="AD6" s="611"/>
      <c r="AE6" s="611"/>
      <c r="AF6" s="611"/>
      <c r="AG6" s="611"/>
      <c r="AH6" s="611"/>
      <c r="AI6" s="611"/>
      <c r="AJ6" s="611"/>
      <c r="AK6" s="611"/>
      <c r="AL6" s="612"/>
      <c r="AM6" s="514" t="s">
        <v>95</v>
      </c>
      <c r="AN6" s="419"/>
      <c r="AO6" s="419"/>
      <c r="AP6" s="419"/>
      <c r="AQ6" s="419"/>
      <c r="AR6" s="419"/>
      <c r="AS6" s="419"/>
      <c r="AT6" s="420"/>
      <c r="AU6" s="502" t="s">
        <v>88</v>
      </c>
      <c r="AV6" s="503"/>
      <c r="AW6" s="503"/>
      <c r="AX6" s="503"/>
      <c r="AY6" s="425" t="s">
        <v>96</v>
      </c>
      <c r="AZ6" s="426"/>
      <c r="BA6" s="426"/>
      <c r="BB6" s="426"/>
      <c r="BC6" s="426"/>
      <c r="BD6" s="426"/>
      <c r="BE6" s="426"/>
      <c r="BF6" s="426"/>
      <c r="BG6" s="426"/>
      <c r="BH6" s="426"/>
      <c r="BI6" s="426"/>
      <c r="BJ6" s="426"/>
      <c r="BK6" s="426"/>
      <c r="BL6" s="426"/>
      <c r="BM6" s="427"/>
      <c r="BN6" s="445">
        <v>190850</v>
      </c>
      <c r="BO6" s="446"/>
      <c r="BP6" s="446"/>
      <c r="BQ6" s="446"/>
      <c r="BR6" s="446"/>
      <c r="BS6" s="446"/>
      <c r="BT6" s="446"/>
      <c r="BU6" s="447"/>
      <c r="BV6" s="445">
        <v>187060</v>
      </c>
      <c r="BW6" s="446"/>
      <c r="BX6" s="446"/>
      <c r="BY6" s="446"/>
      <c r="BZ6" s="446"/>
      <c r="CA6" s="446"/>
      <c r="CB6" s="446"/>
      <c r="CC6" s="447"/>
      <c r="CD6" s="454" t="s">
        <v>97</v>
      </c>
      <c r="CE6" s="455"/>
      <c r="CF6" s="455"/>
      <c r="CG6" s="455"/>
      <c r="CH6" s="455"/>
      <c r="CI6" s="455"/>
      <c r="CJ6" s="455"/>
      <c r="CK6" s="455"/>
      <c r="CL6" s="455"/>
      <c r="CM6" s="455"/>
      <c r="CN6" s="455"/>
      <c r="CO6" s="455"/>
      <c r="CP6" s="455"/>
      <c r="CQ6" s="455"/>
      <c r="CR6" s="455"/>
      <c r="CS6" s="456"/>
      <c r="CT6" s="595">
        <v>100.3</v>
      </c>
      <c r="CU6" s="596"/>
      <c r="CV6" s="596"/>
      <c r="CW6" s="596"/>
      <c r="CX6" s="596"/>
      <c r="CY6" s="596"/>
      <c r="CZ6" s="596"/>
      <c r="DA6" s="597"/>
      <c r="DB6" s="595">
        <v>99.2</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98</v>
      </c>
      <c r="AN7" s="419"/>
      <c r="AO7" s="419"/>
      <c r="AP7" s="419"/>
      <c r="AQ7" s="419"/>
      <c r="AR7" s="419"/>
      <c r="AS7" s="419"/>
      <c r="AT7" s="420"/>
      <c r="AU7" s="502" t="s">
        <v>99</v>
      </c>
      <c r="AV7" s="503"/>
      <c r="AW7" s="503"/>
      <c r="AX7" s="503"/>
      <c r="AY7" s="425" t="s">
        <v>100</v>
      </c>
      <c r="AZ7" s="426"/>
      <c r="BA7" s="426"/>
      <c r="BB7" s="426"/>
      <c r="BC7" s="426"/>
      <c r="BD7" s="426"/>
      <c r="BE7" s="426"/>
      <c r="BF7" s="426"/>
      <c r="BG7" s="426"/>
      <c r="BH7" s="426"/>
      <c r="BI7" s="426"/>
      <c r="BJ7" s="426"/>
      <c r="BK7" s="426"/>
      <c r="BL7" s="426"/>
      <c r="BM7" s="427"/>
      <c r="BN7" s="445">
        <v>27650</v>
      </c>
      <c r="BO7" s="446"/>
      <c r="BP7" s="446"/>
      <c r="BQ7" s="446"/>
      <c r="BR7" s="446"/>
      <c r="BS7" s="446"/>
      <c r="BT7" s="446"/>
      <c r="BU7" s="447"/>
      <c r="BV7" s="445">
        <v>3427</v>
      </c>
      <c r="BW7" s="446"/>
      <c r="BX7" s="446"/>
      <c r="BY7" s="446"/>
      <c r="BZ7" s="446"/>
      <c r="CA7" s="446"/>
      <c r="CB7" s="446"/>
      <c r="CC7" s="447"/>
      <c r="CD7" s="454" t="s">
        <v>101</v>
      </c>
      <c r="CE7" s="455"/>
      <c r="CF7" s="455"/>
      <c r="CG7" s="455"/>
      <c r="CH7" s="455"/>
      <c r="CI7" s="455"/>
      <c r="CJ7" s="455"/>
      <c r="CK7" s="455"/>
      <c r="CL7" s="455"/>
      <c r="CM7" s="455"/>
      <c r="CN7" s="455"/>
      <c r="CO7" s="455"/>
      <c r="CP7" s="455"/>
      <c r="CQ7" s="455"/>
      <c r="CR7" s="455"/>
      <c r="CS7" s="456"/>
      <c r="CT7" s="445">
        <v>3600778</v>
      </c>
      <c r="CU7" s="446"/>
      <c r="CV7" s="446"/>
      <c r="CW7" s="446"/>
      <c r="CX7" s="446"/>
      <c r="CY7" s="446"/>
      <c r="CZ7" s="446"/>
      <c r="DA7" s="447"/>
      <c r="DB7" s="445">
        <v>3617410</v>
      </c>
      <c r="DC7" s="446"/>
      <c r="DD7" s="446"/>
      <c r="DE7" s="446"/>
      <c r="DF7" s="446"/>
      <c r="DG7" s="446"/>
      <c r="DH7" s="446"/>
      <c r="DI7" s="447"/>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102</v>
      </c>
      <c r="AN8" s="419"/>
      <c r="AO8" s="419"/>
      <c r="AP8" s="419"/>
      <c r="AQ8" s="419"/>
      <c r="AR8" s="419"/>
      <c r="AS8" s="419"/>
      <c r="AT8" s="420"/>
      <c r="AU8" s="502" t="s">
        <v>103</v>
      </c>
      <c r="AV8" s="503"/>
      <c r="AW8" s="503"/>
      <c r="AX8" s="503"/>
      <c r="AY8" s="425" t="s">
        <v>104</v>
      </c>
      <c r="AZ8" s="426"/>
      <c r="BA8" s="426"/>
      <c r="BB8" s="426"/>
      <c r="BC8" s="426"/>
      <c r="BD8" s="426"/>
      <c r="BE8" s="426"/>
      <c r="BF8" s="426"/>
      <c r="BG8" s="426"/>
      <c r="BH8" s="426"/>
      <c r="BI8" s="426"/>
      <c r="BJ8" s="426"/>
      <c r="BK8" s="426"/>
      <c r="BL8" s="426"/>
      <c r="BM8" s="427"/>
      <c r="BN8" s="445">
        <v>163200</v>
      </c>
      <c r="BO8" s="446"/>
      <c r="BP8" s="446"/>
      <c r="BQ8" s="446"/>
      <c r="BR8" s="446"/>
      <c r="BS8" s="446"/>
      <c r="BT8" s="446"/>
      <c r="BU8" s="447"/>
      <c r="BV8" s="445">
        <v>183633</v>
      </c>
      <c r="BW8" s="446"/>
      <c r="BX8" s="446"/>
      <c r="BY8" s="446"/>
      <c r="BZ8" s="446"/>
      <c r="CA8" s="446"/>
      <c r="CB8" s="446"/>
      <c r="CC8" s="447"/>
      <c r="CD8" s="454" t="s">
        <v>105</v>
      </c>
      <c r="CE8" s="455"/>
      <c r="CF8" s="455"/>
      <c r="CG8" s="455"/>
      <c r="CH8" s="455"/>
      <c r="CI8" s="455"/>
      <c r="CJ8" s="455"/>
      <c r="CK8" s="455"/>
      <c r="CL8" s="455"/>
      <c r="CM8" s="455"/>
      <c r="CN8" s="455"/>
      <c r="CO8" s="455"/>
      <c r="CP8" s="455"/>
      <c r="CQ8" s="455"/>
      <c r="CR8" s="455"/>
      <c r="CS8" s="456"/>
      <c r="CT8" s="558">
        <v>0.38</v>
      </c>
      <c r="CU8" s="559"/>
      <c r="CV8" s="559"/>
      <c r="CW8" s="559"/>
      <c r="CX8" s="559"/>
      <c r="CY8" s="559"/>
      <c r="CZ8" s="559"/>
      <c r="DA8" s="560"/>
      <c r="DB8" s="558">
        <v>0.37</v>
      </c>
      <c r="DC8" s="559"/>
      <c r="DD8" s="559"/>
      <c r="DE8" s="559"/>
      <c r="DF8" s="559"/>
      <c r="DG8" s="559"/>
      <c r="DH8" s="559"/>
      <c r="DI8" s="560"/>
      <c r="DJ8" s="165"/>
      <c r="DK8" s="165"/>
      <c r="DL8" s="165"/>
      <c r="DM8" s="165"/>
      <c r="DN8" s="165"/>
      <c r="DO8" s="165"/>
    </row>
    <row r="9" spans="1:119" ht="18.75" customHeight="1" thickBot="1">
      <c r="A9" s="166"/>
      <c r="B9" s="584" t="s">
        <v>106</v>
      </c>
      <c r="C9" s="585"/>
      <c r="D9" s="585"/>
      <c r="E9" s="585"/>
      <c r="F9" s="585"/>
      <c r="G9" s="585"/>
      <c r="H9" s="585"/>
      <c r="I9" s="585"/>
      <c r="J9" s="585"/>
      <c r="K9" s="508"/>
      <c r="L9" s="586" t="s">
        <v>107</v>
      </c>
      <c r="M9" s="587"/>
      <c r="N9" s="587"/>
      <c r="O9" s="587"/>
      <c r="P9" s="587"/>
      <c r="Q9" s="588"/>
      <c r="R9" s="589">
        <v>14369</v>
      </c>
      <c r="S9" s="590"/>
      <c r="T9" s="590"/>
      <c r="U9" s="590"/>
      <c r="V9" s="591"/>
      <c r="W9" s="524" t="s">
        <v>108</v>
      </c>
      <c r="X9" s="525"/>
      <c r="Y9" s="525"/>
      <c r="Z9" s="525"/>
      <c r="AA9" s="525"/>
      <c r="AB9" s="525"/>
      <c r="AC9" s="525"/>
      <c r="AD9" s="525"/>
      <c r="AE9" s="525"/>
      <c r="AF9" s="525"/>
      <c r="AG9" s="525"/>
      <c r="AH9" s="525"/>
      <c r="AI9" s="525"/>
      <c r="AJ9" s="525"/>
      <c r="AK9" s="525"/>
      <c r="AL9" s="592"/>
      <c r="AM9" s="514" t="s">
        <v>109</v>
      </c>
      <c r="AN9" s="419"/>
      <c r="AO9" s="419"/>
      <c r="AP9" s="419"/>
      <c r="AQ9" s="419"/>
      <c r="AR9" s="419"/>
      <c r="AS9" s="419"/>
      <c r="AT9" s="420"/>
      <c r="AU9" s="502" t="s">
        <v>88</v>
      </c>
      <c r="AV9" s="503"/>
      <c r="AW9" s="503"/>
      <c r="AX9" s="503"/>
      <c r="AY9" s="425" t="s">
        <v>110</v>
      </c>
      <c r="AZ9" s="426"/>
      <c r="BA9" s="426"/>
      <c r="BB9" s="426"/>
      <c r="BC9" s="426"/>
      <c r="BD9" s="426"/>
      <c r="BE9" s="426"/>
      <c r="BF9" s="426"/>
      <c r="BG9" s="426"/>
      <c r="BH9" s="426"/>
      <c r="BI9" s="426"/>
      <c r="BJ9" s="426"/>
      <c r="BK9" s="426"/>
      <c r="BL9" s="426"/>
      <c r="BM9" s="427"/>
      <c r="BN9" s="445">
        <v>-20433</v>
      </c>
      <c r="BO9" s="446"/>
      <c r="BP9" s="446"/>
      <c r="BQ9" s="446"/>
      <c r="BR9" s="446"/>
      <c r="BS9" s="446"/>
      <c r="BT9" s="446"/>
      <c r="BU9" s="447"/>
      <c r="BV9" s="445">
        <v>-80007</v>
      </c>
      <c r="BW9" s="446"/>
      <c r="BX9" s="446"/>
      <c r="BY9" s="446"/>
      <c r="BZ9" s="446"/>
      <c r="CA9" s="446"/>
      <c r="CB9" s="446"/>
      <c r="CC9" s="447"/>
      <c r="CD9" s="454" t="s">
        <v>111</v>
      </c>
      <c r="CE9" s="455"/>
      <c r="CF9" s="455"/>
      <c r="CG9" s="455"/>
      <c r="CH9" s="455"/>
      <c r="CI9" s="455"/>
      <c r="CJ9" s="455"/>
      <c r="CK9" s="455"/>
      <c r="CL9" s="455"/>
      <c r="CM9" s="455"/>
      <c r="CN9" s="455"/>
      <c r="CO9" s="455"/>
      <c r="CP9" s="455"/>
      <c r="CQ9" s="455"/>
      <c r="CR9" s="455"/>
      <c r="CS9" s="456"/>
      <c r="CT9" s="415">
        <v>15.6</v>
      </c>
      <c r="CU9" s="416"/>
      <c r="CV9" s="416"/>
      <c r="CW9" s="416"/>
      <c r="CX9" s="416"/>
      <c r="CY9" s="416"/>
      <c r="CZ9" s="416"/>
      <c r="DA9" s="417"/>
      <c r="DB9" s="415">
        <v>14.2</v>
      </c>
      <c r="DC9" s="416"/>
      <c r="DD9" s="416"/>
      <c r="DE9" s="416"/>
      <c r="DF9" s="416"/>
      <c r="DG9" s="416"/>
      <c r="DH9" s="416"/>
      <c r="DI9" s="417"/>
      <c r="DJ9" s="165"/>
      <c r="DK9" s="165"/>
      <c r="DL9" s="165"/>
      <c r="DM9" s="165"/>
      <c r="DN9" s="165"/>
      <c r="DO9" s="165"/>
    </row>
    <row r="10" spans="1:119" ht="18.75" customHeight="1" thickBot="1">
      <c r="A10" s="166"/>
      <c r="B10" s="584"/>
      <c r="C10" s="585"/>
      <c r="D10" s="585"/>
      <c r="E10" s="585"/>
      <c r="F10" s="585"/>
      <c r="G10" s="585"/>
      <c r="H10" s="585"/>
      <c r="I10" s="585"/>
      <c r="J10" s="585"/>
      <c r="K10" s="508"/>
      <c r="L10" s="418" t="s">
        <v>112</v>
      </c>
      <c r="M10" s="419"/>
      <c r="N10" s="419"/>
      <c r="O10" s="419"/>
      <c r="P10" s="419"/>
      <c r="Q10" s="420"/>
      <c r="R10" s="421">
        <v>15139</v>
      </c>
      <c r="S10" s="422"/>
      <c r="T10" s="422"/>
      <c r="U10" s="422"/>
      <c r="V10" s="424"/>
      <c r="W10" s="593"/>
      <c r="X10" s="407"/>
      <c r="Y10" s="407"/>
      <c r="Z10" s="407"/>
      <c r="AA10" s="407"/>
      <c r="AB10" s="407"/>
      <c r="AC10" s="407"/>
      <c r="AD10" s="407"/>
      <c r="AE10" s="407"/>
      <c r="AF10" s="407"/>
      <c r="AG10" s="407"/>
      <c r="AH10" s="407"/>
      <c r="AI10" s="407"/>
      <c r="AJ10" s="407"/>
      <c r="AK10" s="407"/>
      <c r="AL10" s="594"/>
      <c r="AM10" s="514" t="s">
        <v>113</v>
      </c>
      <c r="AN10" s="419"/>
      <c r="AO10" s="419"/>
      <c r="AP10" s="419"/>
      <c r="AQ10" s="419"/>
      <c r="AR10" s="419"/>
      <c r="AS10" s="419"/>
      <c r="AT10" s="420"/>
      <c r="AU10" s="502" t="s">
        <v>114</v>
      </c>
      <c r="AV10" s="503"/>
      <c r="AW10" s="503"/>
      <c r="AX10" s="503"/>
      <c r="AY10" s="425" t="s">
        <v>115</v>
      </c>
      <c r="AZ10" s="426"/>
      <c r="BA10" s="426"/>
      <c r="BB10" s="426"/>
      <c r="BC10" s="426"/>
      <c r="BD10" s="426"/>
      <c r="BE10" s="426"/>
      <c r="BF10" s="426"/>
      <c r="BG10" s="426"/>
      <c r="BH10" s="426"/>
      <c r="BI10" s="426"/>
      <c r="BJ10" s="426"/>
      <c r="BK10" s="426"/>
      <c r="BL10" s="426"/>
      <c r="BM10" s="427"/>
      <c r="BN10" s="445">
        <v>81</v>
      </c>
      <c r="BO10" s="446"/>
      <c r="BP10" s="446"/>
      <c r="BQ10" s="446"/>
      <c r="BR10" s="446"/>
      <c r="BS10" s="446"/>
      <c r="BT10" s="446"/>
      <c r="BU10" s="447"/>
      <c r="BV10" s="445">
        <v>30156</v>
      </c>
      <c r="BW10" s="446"/>
      <c r="BX10" s="446"/>
      <c r="BY10" s="446"/>
      <c r="BZ10" s="446"/>
      <c r="CA10" s="446"/>
      <c r="CB10" s="446"/>
      <c r="CC10" s="447"/>
      <c r="CD10" s="170" t="s">
        <v>116</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4"/>
      <c r="C11" s="585"/>
      <c r="D11" s="585"/>
      <c r="E11" s="585"/>
      <c r="F11" s="585"/>
      <c r="G11" s="585"/>
      <c r="H11" s="585"/>
      <c r="I11" s="585"/>
      <c r="J11" s="585"/>
      <c r="K11" s="508"/>
      <c r="L11" s="491" t="s">
        <v>117</v>
      </c>
      <c r="M11" s="492"/>
      <c r="N11" s="492"/>
      <c r="O11" s="492"/>
      <c r="P11" s="492"/>
      <c r="Q11" s="493"/>
      <c r="R11" s="581" t="s">
        <v>118</v>
      </c>
      <c r="S11" s="582"/>
      <c r="T11" s="582"/>
      <c r="U11" s="582"/>
      <c r="V11" s="583"/>
      <c r="W11" s="593"/>
      <c r="X11" s="407"/>
      <c r="Y11" s="407"/>
      <c r="Z11" s="407"/>
      <c r="AA11" s="407"/>
      <c r="AB11" s="407"/>
      <c r="AC11" s="407"/>
      <c r="AD11" s="407"/>
      <c r="AE11" s="407"/>
      <c r="AF11" s="407"/>
      <c r="AG11" s="407"/>
      <c r="AH11" s="407"/>
      <c r="AI11" s="407"/>
      <c r="AJ11" s="407"/>
      <c r="AK11" s="407"/>
      <c r="AL11" s="594"/>
      <c r="AM11" s="514" t="s">
        <v>119</v>
      </c>
      <c r="AN11" s="419"/>
      <c r="AO11" s="419"/>
      <c r="AP11" s="419"/>
      <c r="AQ11" s="419"/>
      <c r="AR11" s="419"/>
      <c r="AS11" s="419"/>
      <c r="AT11" s="420"/>
      <c r="AU11" s="502" t="s">
        <v>88</v>
      </c>
      <c r="AV11" s="503"/>
      <c r="AW11" s="503"/>
      <c r="AX11" s="503"/>
      <c r="AY11" s="425" t="s">
        <v>120</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121</v>
      </c>
      <c r="CE11" s="455"/>
      <c r="CF11" s="455"/>
      <c r="CG11" s="455"/>
      <c r="CH11" s="455"/>
      <c r="CI11" s="455"/>
      <c r="CJ11" s="455"/>
      <c r="CK11" s="455"/>
      <c r="CL11" s="455"/>
      <c r="CM11" s="455"/>
      <c r="CN11" s="455"/>
      <c r="CO11" s="455"/>
      <c r="CP11" s="455"/>
      <c r="CQ11" s="455"/>
      <c r="CR11" s="455"/>
      <c r="CS11" s="456"/>
      <c r="CT11" s="558" t="s">
        <v>122</v>
      </c>
      <c r="CU11" s="559"/>
      <c r="CV11" s="559"/>
      <c r="CW11" s="559"/>
      <c r="CX11" s="559"/>
      <c r="CY11" s="559"/>
      <c r="CZ11" s="559"/>
      <c r="DA11" s="560"/>
      <c r="DB11" s="558" t="s">
        <v>122</v>
      </c>
      <c r="DC11" s="559"/>
      <c r="DD11" s="559"/>
      <c r="DE11" s="559"/>
      <c r="DF11" s="559"/>
      <c r="DG11" s="559"/>
      <c r="DH11" s="559"/>
      <c r="DI11" s="560"/>
      <c r="DJ11" s="165"/>
      <c r="DK11" s="165"/>
      <c r="DL11" s="165"/>
      <c r="DM11" s="165"/>
      <c r="DN11" s="165"/>
      <c r="DO11" s="165"/>
    </row>
    <row r="12" spans="1:119" ht="18.75" customHeight="1">
      <c r="A12" s="166"/>
      <c r="B12" s="561" t="s">
        <v>123</v>
      </c>
      <c r="C12" s="562"/>
      <c r="D12" s="562"/>
      <c r="E12" s="562"/>
      <c r="F12" s="562"/>
      <c r="G12" s="562"/>
      <c r="H12" s="562"/>
      <c r="I12" s="562"/>
      <c r="J12" s="562"/>
      <c r="K12" s="563"/>
      <c r="L12" s="570" t="s">
        <v>124</v>
      </c>
      <c r="M12" s="571"/>
      <c r="N12" s="571"/>
      <c r="O12" s="571"/>
      <c r="P12" s="571"/>
      <c r="Q12" s="572"/>
      <c r="R12" s="573">
        <v>14521</v>
      </c>
      <c r="S12" s="574"/>
      <c r="T12" s="574"/>
      <c r="U12" s="574"/>
      <c r="V12" s="575"/>
      <c r="W12" s="576" t="s">
        <v>1</v>
      </c>
      <c r="X12" s="503"/>
      <c r="Y12" s="503"/>
      <c r="Z12" s="503"/>
      <c r="AA12" s="503"/>
      <c r="AB12" s="577"/>
      <c r="AC12" s="502" t="s">
        <v>125</v>
      </c>
      <c r="AD12" s="503"/>
      <c r="AE12" s="503"/>
      <c r="AF12" s="503"/>
      <c r="AG12" s="577"/>
      <c r="AH12" s="502" t="s">
        <v>126</v>
      </c>
      <c r="AI12" s="503"/>
      <c r="AJ12" s="503"/>
      <c r="AK12" s="503"/>
      <c r="AL12" s="578"/>
      <c r="AM12" s="514" t="s">
        <v>127</v>
      </c>
      <c r="AN12" s="419"/>
      <c r="AO12" s="419"/>
      <c r="AP12" s="419"/>
      <c r="AQ12" s="419"/>
      <c r="AR12" s="419"/>
      <c r="AS12" s="419"/>
      <c r="AT12" s="420"/>
      <c r="AU12" s="502" t="s">
        <v>128</v>
      </c>
      <c r="AV12" s="503"/>
      <c r="AW12" s="503"/>
      <c r="AX12" s="503"/>
      <c r="AY12" s="425" t="s">
        <v>129</v>
      </c>
      <c r="AZ12" s="426"/>
      <c r="BA12" s="426"/>
      <c r="BB12" s="426"/>
      <c r="BC12" s="426"/>
      <c r="BD12" s="426"/>
      <c r="BE12" s="426"/>
      <c r="BF12" s="426"/>
      <c r="BG12" s="426"/>
      <c r="BH12" s="426"/>
      <c r="BI12" s="426"/>
      <c r="BJ12" s="426"/>
      <c r="BK12" s="426"/>
      <c r="BL12" s="426"/>
      <c r="BM12" s="427"/>
      <c r="BN12" s="445">
        <v>90000</v>
      </c>
      <c r="BO12" s="446"/>
      <c r="BP12" s="446"/>
      <c r="BQ12" s="446"/>
      <c r="BR12" s="446"/>
      <c r="BS12" s="446"/>
      <c r="BT12" s="446"/>
      <c r="BU12" s="447"/>
      <c r="BV12" s="445">
        <v>0</v>
      </c>
      <c r="BW12" s="446"/>
      <c r="BX12" s="446"/>
      <c r="BY12" s="446"/>
      <c r="BZ12" s="446"/>
      <c r="CA12" s="446"/>
      <c r="CB12" s="446"/>
      <c r="CC12" s="447"/>
      <c r="CD12" s="454" t="s">
        <v>130</v>
      </c>
      <c r="CE12" s="455"/>
      <c r="CF12" s="455"/>
      <c r="CG12" s="455"/>
      <c r="CH12" s="455"/>
      <c r="CI12" s="455"/>
      <c r="CJ12" s="455"/>
      <c r="CK12" s="455"/>
      <c r="CL12" s="455"/>
      <c r="CM12" s="455"/>
      <c r="CN12" s="455"/>
      <c r="CO12" s="455"/>
      <c r="CP12" s="455"/>
      <c r="CQ12" s="455"/>
      <c r="CR12" s="455"/>
      <c r="CS12" s="456"/>
      <c r="CT12" s="558" t="s">
        <v>131</v>
      </c>
      <c r="CU12" s="559"/>
      <c r="CV12" s="559"/>
      <c r="CW12" s="559"/>
      <c r="CX12" s="559"/>
      <c r="CY12" s="559"/>
      <c r="CZ12" s="559"/>
      <c r="DA12" s="560"/>
      <c r="DB12" s="558" t="s">
        <v>132</v>
      </c>
      <c r="DC12" s="559"/>
      <c r="DD12" s="559"/>
      <c r="DE12" s="559"/>
      <c r="DF12" s="559"/>
      <c r="DG12" s="559"/>
      <c r="DH12" s="559"/>
      <c r="DI12" s="560"/>
      <c r="DJ12" s="165"/>
      <c r="DK12" s="165"/>
      <c r="DL12" s="165"/>
      <c r="DM12" s="165"/>
      <c r="DN12" s="165"/>
      <c r="DO12" s="165"/>
    </row>
    <row r="13" spans="1:119" ht="18.75" customHeight="1">
      <c r="A13" s="166"/>
      <c r="B13" s="564"/>
      <c r="C13" s="565"/>
      <c r="D13" s="565"/>
      <c r="E13" s="565"/>
      <c r="F13" s="565"/>
      <c r="G13" s="565"/>
      <c r="H13" s="565"/>
      <c r="I13" s="565"/>
      <c r="J13" s="565"/>
      <c r="K13" s="566"/>
      <c r="L13" s="176"/>
      <c r="M13" s="545" t="s">
        <v>133</v>
      </c>
      <c r="N13" s="546"/>
      <c r="O13" s="546"/>
      <c r="P13" s="546"/>
      <c r="Q13" s="547"/>
      <c r="R13" s="548">
        <v>14477</v>
      </c>
      <c r="S13" s="549"/>
      <c r="T13" s="549"/>
      <c r="U13" s="549"/>
      <c r="V13" s="550"/>
      <c r="W13" s="536" t="s">
        <v>134</v>
      </c>
      <c r="X13" s="458"/>
      <c r="Y13" s="458"/>
      <c r="Z13" s="458"/>
      <c r="AA13" s="458"/>
      <c r="AB13" s="459"/>
      <c r="AC13" s="421">
        <v>435</v>
      </c>
      <c r="AD13" s="422"/>
      <c r="AE13" s="422"/>
      <c r="AF13" s="422"/>
      <c r="AG13" s="423"/>
      <c r="AH13" s="421">
        <v>574</v>
      </c>
      <c r="AI13" s="422"/>
      <c r="AJ13" s="422"/>
      <c r="AK13" s="422"/>
      <c r="AL13" s="424"/>
      <c r="AM13" s="514" t="s">
        <v>135</v>
      </c>
      <c r="AN13" s="419"/>
      <c r="AO13" s="419"/>
      <c r="AP13" s="419"/>
      <c r="AQ13" s="419"/>
      <c r="AR13" s="419"/>
      <c r="AS13" s="419"/>
      <c r="AT13" s="420"/>
      <c r="AU13" s="502" t="s">
        <v>136</v>
      </c>
      <c r="AV13" s="503"/>
      <c r="AW13" s="503"/>
      <c r="AX13" s="503"/>
      <c r="AY13" s="425" t="s">
        <v>137</v>
      </c>
      <c r="AZ13" s="426"/>
      <c r="BA13" s="426"/>
      <c r="BB13" s="426"/>
      <c r="BC13" s="426"/>
      <c r="BD13" s="426"/>
      <c r="BE13" s="426"/>
      <c r="BF13" s="426"/>
      <c r="BG13" s="426"/>
      <c r="BH13" s="426"/>
      <c r="BI13" s="426"/>
      <c r="BJ13" s="426"/>
      <c r="BK13" s="426"/>
      <c r="BL13" s="426"/>
      <c r="BM13" s="427"/>
      <c r="BN13" s="445">
        <v>-110352</v>
      </c>
      <c r="BO13" s="446"/>
      <c r="BP13" s="446"/>
      <c r="BQ13" s="446"/>
      <c r="BR13" s="446"/>
      <c r="BS13" s="446"/>
      <c r="BT13" s="446"/>
      <c r="BU13" s="447"/>
      <c r="BV13" s="445">
        <v>-49851</v>
      </c>
      <c r="BW13" s="446"/>
      <c r="BX13" s="446"/>
      <c r="BY13" s="446"/>
      <c r="BZ13" s="446"/>
      <c r="CA13" s="446"/>
      <c r="CB13" s="446"/>
      <c r="CC13" s="447"/>
      <c r="CD13" s="454" t="s">
        <v>138</v>
      </c>
      <c r="CE13" s="455"/>
      <c r="CF13" s="455"/>
      <c r="CG13" s="455"/>
      <c r="CH13" s="455"/>
      <c r="CI13" s="455"/>
      <c r="CJ13" s="455"/>
      <c r="CK13" s="455"/>
      <c r="CL13" s="455"/>
      <c r="CM13" s="455"/>
      <c r="CN13" s="455"/>
      <c r="CO13" s="455"/>
      <c r="CP13" s="455"/>
      <c r="CQ13" s="455"/>
      <c r="CR13" s="455"/>
      <c r="CS13" s="456"/>
      <c r="CT13" s="415">
        <v>9.6999999999999993</v>
      </c>
      <c r="CU13" s="416"/>
      <c r="CV13" s="416"/>
      <c r="CW13" s="416"/>
      <c r="CX13" s="416"/>
      <c r="CY13" s="416"/>
      <c r="CZ13" s="416"/>
      <c r="DA13" s="417"/>
      <c r="DB13" s="415">
        <v>9.8000000000000007</v>
      </c>
      <c r="DC13" s="416"/>
      <c r="DD13" s="416"/>
      <c r="DE13" s="416"/>
      <c r="DF13" s="416"/>
      <c r="DG13" s="416"/>
      <c r="DH13" s="416"/>
      <c r="DI13" s="417"/>
      <c r="DJ13" s="165"/>
      <c r="DK13" s="165"/>
      <c r="DL13" s="165"/>
      <c r="DM13" s="165"/>
      <c r="DN13" s="165"/>
      <c r="DO13" s="165"/>
    </row>
    <row r="14" spans="1:119" ht="18.75" customHeight="1" thickBot="1">
      <c r="A14" s="166"/>
      <c r="B14" s="564"/>
      <c r="C14" s="565"/>
      <c r="D14" s="565"/>
      <c r="E14" s="565"/>
      <c r="F14" s="565"/>
      <c r="G14" s="565"/>
      <c r="H14" s="565"/>
      <c r="I14" s="565"/>
      <c r="J14" s="565"/>
      <c r="K14" s="566"/>
      <c r="L14" s="538" t="s">
        <v>139</v>
      </c>
      <c r="M14" s="579"/>
      <c r="N14" s="579"/>
      <c r="O14" s="579"/>
      <c r="P14" s="579"/>
      <c r="Q14" s="580"/>
      <c r="R14" s="548">
        <v>14655</v>
      </c>
      <c r="S14" s="549"/>
      <c r="T14" s="549"/>
      <c r="U14" s="549"/>
      <c r="V14" s="550"/>
      <c r="W14" s="551"/>
      <c r="X14" s="461"/>
      <c r="Y14" s="461"/>
      <c r="Z14" s="461"/>
      <c r="AA14" s="461"/>
      <c r="AB14" s="462"/>
      <c r="AC14" s="541">
        <v>6.3</v>
      </c>
      <c r="AD14" s="542"/>
      <c r="AE14" s="542"/>
      <c r="AF14" s="542"/>
      <c r="AG14" s="543"/>
      <c r="AH14" s="541">
        <v>8</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140</v>
      </c>
      <c r="CE14" s="452"/>
      <c r="CF14" s="452"/>
      <c r="CG14" s="452"/>
      <c r="CH14" s="452"/>
      <c r="CI14" s="452"/>
      <c r="CJ14" s="452"/>
      <c r="CK14" s="452"/>
      <c r="CL14" s="452"/>
      <c r="CM14" s="452"/>
      <c r="CN14" s="452"/>
      <c r="CO14" s="452"/>
      <c r="CP14" s="452"/>
      <c r="CQ14" s="452"/>
      <c r="CR14" s="452"/>
      <c r="CS14" s="453"/>
      <c r="CT14" s="552">
        <v>79.400000000000006</v>
      </c>
      <c r="CU14" s="553"/>
      <c r="CV14" s="553"/>
      <c r="CW14" s="553"/>
      <c r="CX14" s="553"/>
      <c r="CY14" s="553"/>
      <c r="CZ14" s="553"/>
      <c r="DA14" s="554"/>
      <c r="DB14" s="552">
        <v>80.099999999999994</v>
      </c>
      <c r="DC14" s="553"/>
      <c r="DD14" s="553"/>
      <c r="DE14" s="553"/>
      <c r="DF14" s="553"/>
      <c r="DG14" s="553"/>
      <c r="DH14" s="553"/>
      <c r="DI14" s="554"/>
      <c r="DJ14" s="165"/>
      <c r="DK14" s="165"/>
      <c r="DL14" s="165"/>
      <c r="DM14" s="165"/>
      <c r="DN14" s="165"/>
      <c r="DO14" s="165"/>
    </row>
    <row r="15" spans="1:119" ht="18.75" customHeight="1">
      <c r="A15" s="166"/>
      <c r="B15" s="564"/>
      <c r="C15" s="565"/>
      <c r="D15" s="565"/>
      <c r="E15" s="565"/>
      <c r="F15" s="565"/>
      <c r="G15" s="565"/>
      <c r="H15" s="565"/>
      <c r="I15" s="565"/>
      <c r="J15" s="565"/>
      <c r="K15" s="566"/>
      <c r="L15" s="176"/>
      <c r="M15" s="545" t="s">
        <v>133</v>
      </c>
      <c r="N15" s="546"/>
      <c r="O15" s="546"/>
      <c r="P15" s="546"/>
      <c r="Q15" s="547"/>
      <c r="R15" s="548">
        <v>14612</v>
      </c>
      <c r="S15" s="549"/>
      <c r="T15" s="549"/>
      <c r="U15" s="549"/>
      <c r="V15" s="550"/>
      <c r="W15" s="536" t="s">
        <v>141</v>
      </c>
      <c r="X15" s="458"/>
      <c r="Y15" s="458"/>
      <c r="Z15" s="458"/>
      <c r="AA15" s="458"/>
      <c r="AB15" s="459"/>
      <c r="AC15" s="421">
        <v>2202</v>
      </c>
      <c r="AD15" s="422"/>
      <c r="AE15" s="422"/>
      <c r="AF15" s="422"/>
      <c r="AG15" s="423"/>
      <c r="AH15" s="421">
        <v>2252</v>
      </c>
      <c r="AI15" s="422"/>
      <c r="AJ15" s="422"/>
      <c r="AK15" s="422"/>
      <c r="AL15" s="424"/>
      <c r="AM15" s="514"/>
      <c r="AN15" s="419"/>
      <c r="AO15" s="419"/>
      <c r="AP15" s="419"/>
      <c r="AQ15" s="419"/>
      <c r="AR15" s="419"/>
      <c r="AS15" s="419"/>
      <c r="AT15" s="420"/>
      <c r="AU15" s="502"/>
      <c r="AV15" s="503"/>
      <c r="AW15" s="503"/>
      <c r="AX15" s="503"/>
      <c r="AY15" s="437" t="s">
        <v>142</v>
      </c>
      <c r="AZ15" s="438"/>
      <c r="BA15" s="438"/>
      <c r="BB15" s="438"/>
      <c r="BC15" s="438"/>
      <c r="BD15" s="438"/>
      <c r="BE15" s="438"/>
      <c r="BF15" s="438"/>
      <c r="BG15" s="438"/>
      <c r="BH15" s="438"/>
      <c r="BI15" s="438"/>
      <c r="BJ15" s="438"/>
      <c r="BK15" s="438"/>
      <c r="BL15" s="438"/>
      <c r="BM15" s="439"/>
      <c r="BN15" s="440">
        <v>1217327</v>
      </c>
      <c r="BO15" s="441"/>
      <c r="BP15" s="441"/>
      <c r="BQ15" s="441"/>
      <c r="BR15" s="441"/>
      <c r="BS15" s="441"/>
      <c r="BT15" s="441"/>
      <c r="BU15" s="442"/>
      <c r="BV15" s="440">
        <v>1208117</v>
      </c>
      <c r="BW15" s="441"/>
      <c r="BX15" s="441"/>
      <c r="BY15" s="441"/>
      <c r="BZ15" s="441"/>
      <c r="CA15" s="441"/>
      <c r="CB15" s="441"/>
      <c r="CC15" s="442"/>
      <c r="CD15" s="555" t="s">
        <v>143</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4"/>
      <c r="C16" s="565"/>
      <c r="D16" s="565"/>
      <c r="E16" s="565"/>
      <c r="F16" s="565"/>
      <c r="G16" s="565"/>
      <c r="H16" s="565"/>
      <c r="I16" s="565"/>
      <c r="J16" s="565"/>
      <c r="K16" s="566"/>
      <c r="L16" s="538" t="s">
        <v>144</v>
      </c>
      <c r="M16" s="539"/>
      <c r="N16" s="539"/>
      <c r="O16" s="539"/>
      <c r="P16" s="539"/>
      <c r="Q16" s="540"/>
      <c r="R16" s="533" t="s">
        <v>145</v>
      </c>
      <c r="S16" s="534"/>
      <c r="T16" s="534"/>
      <c r="U16" s="534"/>
      <c r="V16" s="535"/>
      <c r="W16" s="551"/>
      <c r="X16" s="461"/>
      <c r="Y16" s="461"/>
      <c r="Z16" s="461"/>
      <c r="AA16" s="461"/>
      <c r="AB16" s="462"/>
      <c r="AC16" s="541">
        <v>32</v>
      </c>
      <c r="AD16" s="542"/>
      <c r="AE16" s="542"/>
      <c r="AF16" s="542"/>
      <c r="AG16" s="543"/>
      <c r="AH16" s="541">
        <v>31.2</v>
      </c>
      <c r="AI16" s="542"/>
      <c r="AJ16" s="542"/>
      <c r="AK16" s="542"/>
      <c r="AL16" s="544"/>
      <c r="AM16" s="514"/>
      <c r="AN16" s="419"/>
      <c r="AO16" s="419"/>
      <c r="AP16" s="419"/>
      <c r="AQ16" s="419"/>
      <c r="AR16" s="419"/>
      <c r="AS16" s="419"/>
      <c r="AT16" s="420"/>
      <c r="AU16" s="502"/>
      <c r="AV16" s="503"/>
      <c r="AW16" s="503"/>
      <c r="AX16" s="503"/>
      <c r="AY16" s="425" t="s">
        <v>146</v>
      </c>
      <c r="AZ16" s="426"/>
      <c r="BA16" s="426"/>
      <c r="BB16" s="426"/>
      <c r="BC16" s="426"/>
      <c r="BD16" s="426"/>
      <c r="BE16" s="426"/>
      <c r="BF16" s="426"/>
      <c r="BG16" s="426"/>
      <c r="BH16" s="426"/>
      <c r="BI16" s="426"/>
      <c r="BJ16" s="426"/>
      <c r="BK16" s="426"/>
      <c r="BL16" s="426"/>
      <c r="BM16" s="427"/>
      <c r="BN16" s="445">
        <v>3120532</v>
      </c>
      <c r="BO16" s="446"/>
      <c r="BP16" s="446"/>
      <c r="BQ16" s="446"/>
      <c r="BR16" s="446"/>
      <c r="BS16" s="446"/>
      <c r="BT16" s="446"/>
      <c r="BU16" s="447"/>
      <c r="BV16" s="445">
        <v>3151648</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c r="A17" s="166"/>
      <c r="B17" s="567"/>
      <c r="C17" s="568"/>
      <c r="D17" s="568"/>
      <c r="E17" s="568"/>
      <c r="F17" s="568"/>
      <c r="G17" s="568"/>
      <c r="H17" s="568"/>
      <c r="I17" s="568"/>
      <c r="J17" s="568"/>
      <c r="K17" s="569"/>
      <c r="L17" s="181"/>
      <c r="M17" s="530" t="s">
        <v>147</v>
      </c>
      <c r="N17" s="531"/>
      <c r="O17" s="531"/>
      <c r="P17" s="531"/>
      <c r="Q17" s="532"/>
      <c r="R17" s="533" t="s">
        <v>148</v>
      </c>
      <c r="S17" s="534"/>
      <c r="T17" s="534"/>
      <c r="U17" s="534"/>
      <c r="V17" s="535"/>
      <c r="W17" s="536" t="s">
        <v>149</v>
      </c>
      <c r="X17" s="458"/>
      <c r="Y17" s="458"/>
      <c r="Z17" s="458"/>
      <c r="AA17" s="458"/>
      <c r="AB17" s="459"/>
      <c r="AC17" s="421">
        <v>4240</v>
      </c>
      <c r="AD17" s="422"/>
      <c r="AE17" s="422"/>
      <c r="AF17" s="422"/>
      <c r="AG17" s="423"/>
      <c r="AH17" s="421">
        <v>4388</v>
      </c>
      <c r="AI17" s="422"/>
      <c r="AJ17" s="422"/>
      <c r="AK17" s="422"/>
      <c r="AL17" s="424"/>
      <c r="AM17" s="514"/>
      <c r="AN17" s="419"/>
      <c r="AO17" s="419"/>
      <c r="AP17" s="419"/>
      <c r="AQ17" s="419"/>
      <c r="AR17" s="419"/>
      <c r="AS17" s="419"/>
      <c r="AT17" s="420"/>
      <c r="AU17" s="502"/>
      <c r="AV17" s="503"/>
      <c r="AW17" s="503"/>
      <c r="AX17" s="503"/>
      <c r="AY17" s="425" t="s">
        <v>150</v>
      </c>
      <c r="AZ17" s="426"/>
      <c r="BA17" s="426"/>
      <c r="BB17" s="426"/>
      <c r="BC17" s="426"/>
      <c r="BD17" s="426"/>
      <c r="BE17" s="426"/>
      <c r="BF17" s="426"/>
      <c r="BG17" s="426"/>
      <c r="BH17" s="426"/>
      <c r="BI17" s="426"/>
      <c r="BJ17" s="426"/>
      <c r="BK17" s="426"/>
      <c r="BL17" s="426"/>
      <c r="BM17" s="427"/>
      <c r="BN17" s="445">
        <v>1523954</v>
      </c>
      <c r="BO17" s="446"/>
      <c r="BP17" s="446"/>
      <c r="BQ17" s="446"/>
      <c r="BR17" s="446"/>
      <c r="BS17" s="446"/>
      <c r="BT17" s="446"/>
      <c r="BU17" s="447"/>
      <c r="BV17" s="445">
        <v>1508845</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c r="A18" s="166"/>
      <c r="B18" s="507" t="s">
        <v>151</v>
      </c>
      <c r="C18" s="508"/>
      <c r="D18" s="508"/>
      <c r="E18" s="509"/>
      <c r="F18" s="509"/>
      <c r="G18" s="509"/>
      <c r="H18" s="509"/>
      <c r="I18" s="509"/>
      <c r="J18" s="509"/>
      <c r="K18" s="509"/>
      <c r="L18" s="510">
        <v>61.45</v>
      </c>
      <c r="M18" s="510"/>
      <c r="N18" s="510"/>
      <c r="O18" s="510"/>
      <c r="P18" s="510"/>
      <c r="Q18" s="510"/>
      <c r="R18" s="511"/>
      <c r="S18" s="511"/>
      <c r="T18" s="511"/>
      <c r="U18" s="511"/>
      <c r="V18" s="512"/>
      <c r="W18" s="526"/>
      <c r="X18" s="527"/>
      <c r="Y18" s="527"/>
      <c r="Z18" s="527"/>
      <c r="AA18" s="527"/>
      <c r="AB18" s="537"/>
      <c r="AC18" s="409">
        <v>61.7</v>
      </c>
      <c r="AD18" s="410"/>
      <c r="AE18" s="410"/>
      <c r="AF18" s="410"/>
      <c r="AG18" s="513"/>
      <c r="AH18" s="409">
        <v>60.8</v>
      </c>
      <c r="AI18" s="410"/>
      <c r="AJ18" s="410"/>
      <c r="AK18" s="410"/>
      <c r="AL18" s="411"/>
      <c r="AM18" s="514"/>
      <c r="AN18" s="419"/>
      <c r="AO18" s="419"/>
      <c r="AP18" s="419"/>
      <c r="AQ18" s="419"/>
      <c r="AR18" s="419"/>
      <c r="AS18" s="419"/>
      <c r="AT18" s="420"/>
      <c r="AU18" s="502"/>
      <c r="AV18" s="503"/>
      <c r="AW18" s="503"/>
      <c r="AX18" s="503"/>
      <c r="AY18" s="425" t="s">
        <v>152</v>
      </c>
      <c r="AZ18" s="426"/>
      <c r="BA18" s="426"/>
      <c r="BB18" s="426"/>
      <c r="BC18" s="426"/>
      <c r="BD18" s="426"/>
      <c r="BE18" s="426"/>
      <c r="BF18" s="426"/>
      <c r="BG18" s="426"/>
      <c r="BH18" s="426"/>
      <c r="BI18" s="426"/>
      <c r="BJ18" s="426"/>
      <c r="BK18" s="426"/>
      <c r="BL18" s="426"/>
      <c r="BM18" s="427"/>
      <c r="BN18" s="445">
        <v>3493698</v>
      </c>
      <c r="BO18" s="446"/>
      <c r="BP18" s="446"/>
      <c r="BQ18" s="446"/>
      <c r="BR18" s="446"/>
      <c r="BS18" s="446"/>
      <c r="BT18" s="446"/>
      <c r="BU18" s="447"/>
      <c r="BV18" s="445">
        <v>3467086</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c r="A19" s="166"/>
      <c r="B19" s="507" t="s">
        <v>153</v>
      </c>
      <c r="C19" s="508"/>
      <c r="D19" s="508"/>
      <c r="E19" s="509"/>
      <c r="F19" s="509"/>
      <c r="G19" s="509"/>
      <c r="H19" s="509"/>
      <c r="I19" s="509"/>
      <c r="J19" s="509"/>
      <c r="K19" s="509"/>
      <c r="L19" s="515">
        <v>234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154</v>
      </c>
      <c r="AZ19" s="426"/>
      <c r="BA19" s="426"/>
      <c r="BB19" s="426"/>
      <c r="BC19" s="426"/>
      <c r="BD19" s="426"/>
      <c r="BE19" s="426"/>
      <c r="BF19" s="426"/>
      <c r="BG19" s="426"/>
      <c r="BH19" s="426"/>
      <c r="BI19" s="426"/>
      <c r="BJ19" s="426"/>
      <c r="BK19" s="426"/>
      <c r="BL19" s="426"/>
      <c r="BM19" s="427"/>
      <c r="BN19" s="445">
        <v>4120829</v>
      </c>
      <c r="BO19" s="446"/>
      <c r="BP19" s="446"/>
      <c r="BQ19" s="446"/>
      <c r="BR19" s="446"/>
      <c r="BS19" s="446"/>
      <c r="BT19" s="446"/>
      <c r="BU19" s="447"/>
      <c r="BV19" s="445">
        <v>4123941</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c r="A20" s="166"/>
      <c r="B20" s="507" t="s">
        <v>155</v>
      </c>
      <c r="C20" s="508"/>
      <c r="D20" s="508"/>
      <c r="E20" s="509"/>
      <c r="F20" s="509"/>
      <c r="G20" s="509"/>
      <c r="H20" s="509"/>
      <c r="I20" s="509"/>
      <c r="J20" s="509"/>
      <c r="K20" s="509"/>
      <c r="L20" s="515">
        <v>4440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c r="A21" s="166"/>
      <c r="B21" s="504" t="s">
        <v>156</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c r="A22" s="166"/>
      <c r="B22" s="474" t="s">
        <v>157</v>
      </c>
      <c r="C22" s="475"/>
      <c r="D22" s="476"/>
      <c r="E22" s="483" t="s">
        <v>1</v>
      </c>
      <c r="F22" s="458"/>
      <c r="G22" s="458"/>
      <c r="H22" s="458"/>
      <c r="I22" s="458"/>
      <c r="J22" s="458"/>
      <c r="K22" s="459"/>
      <c r="L22" s="483" t="s">
        <v>158</v>
      </c>
      <c r="M22" s="458"/>
      <c r="N22" s="458"/>
      <c r="O22" s="458"/>
      <c r="P22" s="459"/>
      <c r="Q22" s="468" t="s">
        <v>159</v>
      </c>
      <c r="R22" s="469"/>
      <c r="S22" s="469"/>
      <c r="T22" s="469"/>
      <c r="U22" s="469"/>
      <c r="V22" s="484"/>
      <c r="W22" s="486" t="s">
        <v>160</v>
      </c>
      <c r="X22" s="475"/>
      <c r="Y22" s="476"/>
      <c r="Z22" s="483" t="s">
        <v>1</v>
      </c>
      <c r="AA22" s="458"/>
      <c r="AB22" s="458"/>
      <c r="AC22" s="458"/>
      <c r="AD22" s="458"/>
      <c r="AE22" s="458"/>
      <c r="AF22" s="458"/>
      <c r="AG22" s="459"/>
      <c r="AH22" s="457" t="s">
        <v>161</v>
      </c>
      <c r="AI22" s="458"/>
      <c r="AJ22" s="458"/>
      <c r="AK22" s="458"/>
      <c r="AL22" s="459"/>
      <c r="AM22" s="457" t="s">
        <v>162</v>
      </c>
      <c r="AN22" s="463"/>
      <c r="AO22" s="463"/>
      <c r="AP22" s="463"/>
      <c r="AQ22" s="463"/>
      <c r="AR22" s="464"/>
      <c r="AS22" s="468" t="s">
        <v>159</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163</v>
      </c>
      <c r="AZ23" s="438"/>
      <c r="BA23" s="438"/>
      <c r="BB23" s="438"/>
      <c r="BC23" s="438"/>
      <c r="BD23" s="438"/>
      <c r="BE23" s="438"/>
      <c r="BF23" s="438"/>
      <c r="BG23" s="438"/>
      <c r="BH23" s="438"/>
      <c r="BI23" s="438"/>
      <c r="BJ23" s="438"/>
      <c r="BK23" s="438"/>
      <c r="BL23" s="438"/>
      <c r="BM23" s="439"/>
      <c r="BN23" s="445">
        <v>6574037</v>
      </c>
      <c r="BO23" s="446"/>
      <c r="BP23" s="446"/>
      <c r="BQ23" s="446"/>
      <c r="BR23" s="446"/>
      <c r="BS23" s="446"/>
      <c r="BT23" s="446"/>
      <c r="BU23" s="447"/>
      <c r="BV23" s="445">
        <v>6914922</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c r="A24" s="166"/>
      <c r="B24" s="477"/>
      <c r="C24" s="478"/>
      <c r="D24" s="479"/>
      <c r="E24" s="418" t="s">
        <v>164</v>
      </c>
      <c r="F24" s="419"/>
      <c r="G24" s="419"/>
      <c r="H24" s="419"/>
      <c r="I24" s="419"/>
      <c r="J24" s="419"/>
      <c r="K24" s="420"/>
      <c r="L24" s="421">
        <v>1</v>
      </c>
      <c r="M24" s="422"/>
      <c r="N24" s="422"/>
      <c r="O24" s="422"/>
      <c r="P24" s="423"/>
      <c r="Q24" s="421">
        <v>8200</v>
      </c>
      <c r="R24" s="422"/>
      <c r="S24" s="422"/>
      <c r="T24" s="422"/>
      <c r="U24" s="422"/>
      <c r="V24" s="423"/>
      <c r="W24" s="487"/>
      <c r="X24" s="478"/>
      <c r="Y24" s="479"/>
      <c r="Z24" s="418" t="s">
        <v>165</v>
      </c>
      <c r="AA24" s="419"/>
      <c r="AB24" s="419"/>
      <c r="AC24" s="419"/>
      <c r="AD24" s="419"/>
      <c r="AE24" s="419"/>
      <c r="AF24" s="419"/>
      <c r="AG24" s="420"/>
      <c r="AH24" s="421">
        <v>110</v>
      </c>
      <c r="AI24" s="422"/>
      <c r="AJ24" s="422"/>
      <c r="AK24" s="422"/>
      <c r="AL24" s="423"/>
      <c r="AM24" s="421">
        <v>339570</v>
      </c>
      <c r="AN24" s="422"/>
      <c r="AO24" s="422"/>
      <c r="AP24" s="422"/>
      <c r="AQ24" s="422"/>
      <c r="AR24" s="423"/>
      <c r="AS24" s="421">
        <v>3087</v>
      </c>
      <c r="AT24" s="422"/>
      <c r="AU24" s="422"/>
      <c r="AV24" s="422"/>
      <c r="AW24" s="422"/>
      <c r="AX24" s="424"/>
      <c r="AY24" s="412" t="s">
        <v>166</v>
      </c>
      <c r="AZ24" s="413"/>
      <c r="BA24" s="413"/>
      <c r="BB24" s="413"/>
      <c r="BC24" s="413"/>
      <c r="BD24" s="413"/>
      <c r="BE24" s="413"/>
      <c r="BF24" s="413"/>
      <c r="BG24" s="413"/>
      <c r="BH24" s="413"/>
      <c r="BI24" s="413"/>
      <c r="BJ24" s="413"/>
      <c r="BK24" s="413"/>
      <c r="BL24" s="413"/>
      <c r="BM24" s="414"/>
      <c r="BN24" s="445">
        <v>2920136</v>
      </c>
      <c r="BO24" s="446"/>
      <c r="BP24" s="446"/>
      <c r="BQ24" s="446"/>
      <c r="BR24" s="446"/>
      <c r="BS24" s="446"/>
      <c r="BT24" s="446"/>
      <c r="BU24" s="447"/>
      <c r="BV24" s="445">
        <v>3175948</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c r="A25" s="166"/>
      <c r="B25" s="477"/>
      <c r="C25" s="478"/>
      <c r="D25" s="479"/>
      <c r="E25" s="418" t="s">
        <v>167</v>
      </c>
      <c r="F25" s="419"/>
      <c r="G25" s="419"/>
      <c r="H25" s="419"/>
      <c r="I25" s="419"/>
      <c r="J25" s="419"/>
      <c r="K25" s="420"/>
      <c r="L25" s="421">
        <v>1</v>
      </c>
      <c r="M25" s="422"/>
      <c r="N25" s="422"/>
      <c r="O25" s="422"/>
      <c r="P25" s="423"/>
      <c r="Q25" s="421">
        <v>6350</v>
      </c>
      <c r="R25" s="422"/>
      <c r="S25" s="422"/>
      <c r="T25" s="422"/>
      <c r="U25" s="422"/>
      <c r="V25" s="423"/>
      <c r="W25" s="487"/>
      <c r="X25" s="478"/>
      <c r="Y25" s="479"/>
      <c r="Z25" s="418" t="s">
        <v>168</v>
      </c>
      <c r="AA25" s="419"/>
      <c r="AB25" s="419"/>
      <c r="AC25" s="419"/>
      <c r="AD25" s="419"/>
      <c r="AE25" s="419"/>
      <c r="AF25" s="419"/>
      <c r="AG25" s="420"/>
      <c r="AH25" s="421" t="s">
        <v>122</v>
      </c>
      <c r="AI25" s="422"/>
      <c r="AJ25" s="422"/>
      <c r="AK25" s="422"/>
      <c r="AL25" s="423"/>
      <c r="AM25" s="421" t="s">
        <v>169</v>
      </c>
      <c r="AN25" s="422"/>
      <c r="AO25" s="422"/>
      <c r="AP25" s="422"/>
      <c r="AQ25" s="422"/>
      <c r="AR25" s="423"/>
      <c r="AS25" s="421" t="s">
        <v>169</v>
      </c>
      <c r="AT25" s="422"/>
      <c r="AU25" s="422"/>
      <c r="AV25" s="422"/>
      <c r="AW25" s="422"/>
      <c r="AX25" s="424"/>
      <c r="AY25" s="437" t="s">
        <v>170</v>
      </c>
      <c r="AZ25" s="438"/>
      <c r="BA25" s="438"/>
      <c r="BB25" s="438"/>
      <c r="BC25" s="438"/>
      <c r="BD25" s="438"/>
      <c r="BE25" s="438"/>
      <c r="BF25" s="438"/>
      <c r="BG25" s="438"/>
      <c r="BH25" s="438"/>
      <c r="BI25" s="438"/>
      <c r="BJ25" s="438"/>
      <c r="BK25" s="438"/>
      <c r="BL25" s="438"/>
      <c r="BM25" s="439"/>
      <c r="BN25" s="440">
        <v>229078</v>
      </c>
      <c r="BO25" s="441"/>
      <c r="BP25" s="441"/>
      <c r="BQ25" s="441"/>
      <c r="BR25" s="441"/>
      <c r="BS25" s="441"/>
      <c r="BT25" s="441"/>
      <c r="BU25" s="442"/>
      <c r="BV25" s="440">
        <v>205905</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c r="A26" s="166"/>
      <c r="B26" s="477"/>
      <c r="C26" s="478"/>
      <c r="D26" s="479"/>
      <c r="E26" s="418" t="s">
        <v>171</v>
      </c>
      <c r="F26" s="419"/>
      <c r="G26" s="419"/>
      <c r="H26" s="419"/>
      <c r="I26" s="419"/>
      <c r="J26" s="419"/>
      <c r="K26" s="420"/>
      <c r="L26" s="421">
        <v>1</v>
      </c>
      <c r="M26" s="422"/>
      <c r="N26" s="422"/>
      <c r="O26" s="422"/>
      <c r="P26" s="423"/>
      <c r="Q26" s="421">
        <v>5850</v>
      </c>
      <c r="R26" s="422"/>
      <c r="S26" s="422"/>
      <c r="T26" s="422"/>
      <c r="U26" s="422"/>
      <c r="V26" s="423"/>
      <c r="W26" s="487"/>
      <c r="X26" s="478"/>
      <c r="Y26" s="479"/>
      <c r="Z26" s="418" t="s">
        <v>172</v>
      </c>
      <c r="AA26" s="500"/>
      <c r="AB26" s="500"/>
      <c r="AC26" s="500"/>
      <c r="AD26" s="500"/>
      <c r="AE26" s="500"/>
      <c r="AF26" s="500"/>
      <c r="AG26" s="501"/>
      <c r="AH26" s="421">
        <v>11</v>
      </c>
      <c r="AI26" s="422"/>
      <c r="AJ26" s="422"/>
      <c r="AK26" s="422"/>
      <c r="AL26" s="423"/>
      <c r="AM26" s="421">
        <v>38830</v>
      </c>
      <c r="AN26" s="422"/>
      <c r="AO26" s="422"/>
      <c r="AP26" s="422"/>
      <c r="AQ26" s="422"/>
      <c r="AR26" s="423"/>
      <c r="AS26" s="421">
        <v>3530</v>
      </c>
      <c r="AT26" s="422"/>
      <c r="AU26" s="422"/>
      <c r="AV26" s="422"/>
      <c r="AW26" s="422"/>
      <c r="AX26" s="424"/>
      <c r="AY26" s="454" t="s">
        <v>173</v>
      </c>
      <c r="AZ26" s="455"/>
      <c r="BA26" s="455"/>
      <c r="BB26" s="455"/>
      <c r="BC26" s="455"/>
      <c r="BD26" s="455"/>
      <c r="BE26" s="455"/>
      <c r="BF26" s="455"/>
      <c r="BG26" s="455"/>
      <c r="BH26" s="455"/>
      <c r="BI26" s="455"/>
      <c r="BJ26" s="455"/>
      <c r="BK26" s="455"/>
      <c r="BL26" s="455"/>
      <c r="BM26" s="456"/>
      <c r="BN26" s="445" t="s">
        <v>122</v>
      </c>
      <c r="BO26" s="446"/>
      <c r="BP26" s="446"/>
      <c r="BQ26" s="446"/>
      <c r="BR26" s="446"/>
      <c r="BS26" s="446"/>
      <c r="BT26" s="446"/>
      <c r="BU26" s="447"/>
      <c r="BV26" s="445" t="s">
        <v>131</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c r="A27" s="166"/>
      <c r="B27" s="477"/>
      <c r="C27" s="478"/>
      <c r="D27" s="479"/>
      <c r="E27" s="418" t="s">
        <v>174</v>
      </c>
      <c r="F27" s="419"/>
      <c r="G27" s="419"/>
      <c r="H27" s="419"/>
      <c r="I27" s="419"/>
      <c r="J27" s="419"/>
      <c r="K27" s="420"/>
      <c r="L27" s="421">
        <v>1</v>
      </c>
      <c r="M27" s="422"/>
      <c r="N27" s="422"/>
      <c r="O27" s="422"/>
      <c r="P27" s="423"/>
      <c r="Q27" s="421">
        <v>3100</v>
      </c>
      <c r="R27" s="422"/>
      <c r="S27" s="422"/>
      <c r="T27" s="422"/>
      <c r="U27" s="422"/>
      <c r="V27" s="423"/>
      <c r="W27" s="487"/>
      <c r="X27" s="478"/>
      <c r="Y27" s="479"/>
      <c r="Z27" s="418" t="s">
        <v>175</v>
      </c>
      <c r="AA27" s="419"/>
      <c r="AB27" s="419"/>
      <c r="AC27" s="419"/>
      <c r="AD27" s="419"/>
      <c r="AE27" s="419"/>
      <c r="AF27" s="419"/>
      <c r="AG27" s="420"/>
      <c r="AH27" s="421">
        <v>1</v>
      </c>
      <c r="AI27" s="422"/>
      <c r="AJ27" s="422"/>
      <c r="AK27" s="422"/>
      <c r="AL27" s="423"/>
      <c r="AM27" s="421" t="s">
        <v>176</v>
      </c>
      <c r="AN27" s="422"/>
      <c r="AO27" s="422"/>
      <c r="AP27" s="422"/>
      <c r="AQ27" s="422"/>
      <c r="AR27" s="423"/>
      <c r="AS27" s="421" t="s">
        <v>177</v>
      </c>
      <c r="AT27" s="422"/>
      <c r="AU27" s="422"/>
      <c r="AV27" s="422"/>
      <c r="AW27" s="422"/>
      <c r="AX27" s="424"/>
      <c r="AY27" s="451" t="s">
        <v>178</v>
      </c>
      <c r="AZ27" s="452"/>
      <c r="BA27" s="452"/>
      <c r="BB27" s="452"/>
      <c r="BC27" s="452"/>
      <c r="BD27" s="452"/>
      <c r="BE27" s="452"/>
      <c r="BF27" s="452"/>
      <c r="BG27" s="452"/>
      <c r="BH27" s="452"/>
      <c r="BI27" s="452"/>
      <c r="BJ27" s="452"/>
      <c r="BK27" s="452"/>
      <c r="BL27" s="452"/>
      <c r="BM27" s="453"/>
      <c r="BN27" s="448">
        <v>245104</v>
      </c>
      <c r="BO27" s="449"/>
      <c r="BP27" s="449"/>
      <c r="BQ27" s="449"/>
      <c r="BR27" s="449"/>
      <c r="BS27" s="449"/>
      <c r="BT27" s="449"/>
      <c r="BU27" s="450"/>
      <c r="BV27" s="448">
        <v>245091</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c r="A28" s="166"/>
      <c r="B28" s="477"/>
      <c r="C28" s="478"/>
      <c r="D28" s="479"/>
      <c r="E28" s="418" t="s">
        <v>179</v>
      </c>
      <c r="F28" s="419"/>
      <c r="G28" s="419"/>
      <c r="H28" s="419"/>
      <c r="I28" s="419"/>
      <c r="J28" s="419"/>
      <c r="K28" s="420"/>
      <c r="L28" s="421">
        <v>1</v>
      </c>
      <c r="M28" s="422"/>
      <c r="N28" s="422"/>
      <c r="O28" s="422"/>
      <c r="P28" s="423"/>
      <c r="Q28" s="421">
        <v>2550</v>
      </c>
      <c r="R28" s="422"/>
      <c r="S28" s="422"/>
      <c r="T28" s="422"/>
      <c r="U28" s="422"/>
      <c r="V28" s="423"/>
      <c r="W28" s="487"/>
      <c r="X28" s="478"/>
      <c r="Y28" s="479"/>
      <c r="Z28" s="418" t="s">
        <v>180</v>
      </c>
      <c r="AA28" s="419"/>
      <c r="AB28" s="419"/>
      <c r="AC28" s="419"/>
      <c r="AD28" s="419"/>
      <c r="AE28" s="419"/>
      <c r="AF28" s="419"/>
      <c r="AG28" s="420"/>
      <c r="AH28" s="421" t="s">
        <v>169</v>
      </c>
      <c r="AI28" s="422"/>
      <c r="AJ28" s="422"/>
      <c r="AK28" s="422"/>
      <c r="AL28" s="423"/>
      <c r="AM28" s="421" t="s">
        <v>169</v>
      </c>
      <c r="AN28" s="422"/>
      <c r="AO28" s="422"/>
      <c r="AP28" s="422"/>
      <c r="AQ28" s="422"/>
      <c r="AR28" s="423"/>
      <c r="AS28" s="421" t="s">
        <v>169</v>
      </c>
      <c r="AT28" s="422"/>
      <c r="AU28" s="422"/>
      <c r="AV28" s="422"/>
      <c r="AW28" s="422"/>
      <c r="AX28" s="424"/>
      <c r="AY28" s="428" t="s">
        <v>181</v>
      </c>
      <c r="AZ28" s="429"/>
      <c r="BA28" s="429"/>
      <c r="BB28" s="430"/>
      <c r="BC28" s="437" t="s">
        <v>42</v>
      </c>
      <c r="BD28" s="438"/>
      <c r="BE28" s="438"/>
      <c r="BF28" s="438"/>
      <c r="BG28" s="438"/>
      <c r="BH28" s="438"/>
      <c r="BI28" s="438"/>
      <c r="BJ28" s="438"/>
      <c r="BK28" s="438"/>
      <c r="BL28" s="438"/>
      <c r="BM28" s="439"/>
      <c r="BN28" s="440">
        <v>413264</v>
      </c>
      <c r="BO28" s="441"/>
      <c r="BP28" s="441"/>
      <c r="BQ28" s="441"/>
      <c r="BR28" s="441"/>
      <c r="BS28" s="441"/>
      <c r="BT28" s="441"/>
      <c r="BU28" s="442"/>
      <c r="BV28" s="440">
        <v>503183</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c r="A29" s="166"/>
      <c r="B29" s="477"/>
      <c r="C29" s="478"/>
      <c r="D29" s="479"/>
      <c r="E29" s="418" t="s">
        <v>182</v>
      </c>
      <c r="F29" s="419"/>
      <c r="G29" s="419"/>
      <c r="H29" s="419"/>
      <c r="I29" s="419"/>
      <c r="J29" s="419"/>
      <c r="K29" s="420"/>
      <c r="L29" s="421">
        <v>9</v>
      </c>
      <c r="M29" s="422"/>
      <c r="N29" s="422"/>
      <c r="O29" s="422"/>
      <c r="P29" s="423"/>
      <c r="Q29" s="421">
        <v>2400</v>
      </c>
      <c r="R29" s="422"/>
      <c r="S29" s="422"/>
      <c r="T29" s="422"/>
      <c r="U29" s="422"/>
      <c r="V29" s="423"/>
      <c r="W29" s="488"/>
      <c r="X29" s="489"/>
      <c r="Y29" s="490"/>
      <c r="Z29" s="418" t="s">
        <v>183</v>
      </c>
      <c r="AA29" s="419"/>
      <c r="AB29" s="419"/>
      <c r="AC29" s="419"/>
      <c r="AD29" s="419"/>
      <c r="AE29" s="419"/>
      <c r="AF29" s="419"/>
      <c r="AG29" s="420"/>
      <c r="AH29" s="421">
        <v>111</v>
      </c>
      <c r="AI29" s="422"/>
      <c r="AJ29" s="422"/>
      <c r="AK29" s="422"/>
      <c r="AL29" s="423"/>
      <c r="AM29" s="421">
        <v>343755</v>
      </c>
      <c r="AN29" s="422"/>
      <c r="AO29" s="422"/>
      <c r="AP29" s="422"/>
      <c r="AQ29" s="422"/>
      <c r="AR29" s="423"/>
      <c r="AS29" s="421">
        <v>3097</v>
      </c>
      <c r="AT29" s="422"/>
      <c r="AU29" s="422"/>
      <c r="AV29" s="422"/>
      <c r="AW29" s="422"/>
      <c r="AX29" s="424"/>
      <c r="AY29" s="431"/>
      <c r="AZ29" s="432"/>
      <c r="BA29" s="432"/>
      <c r="BB29" s="433"/>
      <c r="BC29" s="425" t="s">
        <v>184</v>
      </c>
      <c r="BD29" s="426"/>
      <c r="BE29" s="426"/>
      <c r="BF29" s="426"/>
      <c r="BG29" s="426"/>
      <c r="BH29" s="426"/>
      <c r="BI29" s="426"/>
      <c r="BJ29" s="426"/>
      <c r="BK29" s="426"/>
      <c r="BL29" s="426"/>
      <c r="BM29" s="427"/>
      <c r="BN29" s="445">
        <v>149320</v>
      </c>
      <c r="BO29" s="446"/>
      <c r="BP29" s="446"/>
      <c r="BQ29" s="446"/>
      <c r="BR29" s="446"/>
      <c r="BS29" s="446"/>
      <c r="BT29" s="446"/>
      <c r="BU29" s="447"/>
      <c r="BV29" s="445">
        <v>149235</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185</v>
      </c>
      <c r="X30" s="498"/>
      <c r="Y30" s="498"/>
      <c r="Z30" s="498"/>
      <c r="AA30" s="498"/>
      <c r="AB30" s="498"/>
      <c r="AC30" s="498"/>
      <c r="AD30" s="498"/>
      <c r="AE30" s="498"/>
      <c r="AF30" s="498"/>
      <c r="AG30" s="499"/>
      <c r="AH30" s="409">
        <v>99.7</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44</v>
      </c>
      <c r="BD30" s="413"/>
      <c r="BE30" s="413"/>
      <c r="BF30" s="413"/>
      <c r="BG30" s="413"/>
      <c r="BH30" s="413"/>
      <c r="BI30" s="413"/>
      <c r="BJ30" s="413"/>
      <c r="BK30" s="413"/>
      <c r="BL30" s="413"/>
      <c r="BM30" s="414"/>
      <c r="BN30" s="448">
        <v>785328</v>
      </c>
      <c r="BO30" s="449"/>
      <c r="BP30" s="449"/>
      <c r="BQ30" s="449"/>
      <c r="BR30" s="449"/>
      <c r="BS30" s="449"/>
      <c r="BT30" s="449"/>
      <c r="BU30" s="450"/>
      <c r="BV30" s="448">
        <v>747975</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186</v>
      </c>
      <c r="D32" s="193"/>
      <c r="E32" s="193"/>
      <c r="F32" s="190"/>
      <c r="G32" s="190"/>
      <c r="H32" s="190"/>
      <c r="I32" s="190"/>
      <c r="J32" s="190"/>
      <c r="K32" s="190"/>
      <c r="L32" s="190"/>
      <c r="M32" s="190"/>
      <c r="N32" s="190"/>
      <c r="O32" s="190"/>
      <c r="P32" s="190"/>
      <c r="Q32" s="190"/>
      <c r="R32" s="190"/>
      <c r="S32" s="190"/>
      <c r="T32" s="190"/>
      <c r="U32" s="190" t="s">
        <v>187</v>
      </c>
      <c r="V32" s="190"/>
      <c r="W32" s="190"/>
      <c r="X32" s="190"/>
      <c r="Y32" s="190"/>
      <c r="Z32" s="190"/>
      <c r="AA32" s="190"/>
      <c r="AB32" s="190"/>
      <c r="AC32" s="190"/>
      <c r="AD32" s="190"/>
      <c r="AE32" s="190"/>
      <c r="AF32" s="190"/>
      <c r="AG32" s="190"/>
      <c r="AH32" s="190"/>
      <c r="AI32" s="190"/>
      <c r="AJ32" s="190"/>
      <c r="AK32" s="190"/>
      <c r="AL32" s="190"/>
      <c r="AM32" s="194" t="s">
        <v>188</v>
      </c>
      <c r="AN32" s="190"/>
      <c r="AO32" s="190"/>
      <c r="AP32" s="190"/>
      <c r="AQ32" s="190"/>
      <c r="AR32" s="190"/>
      <c r="AS32" s="194"/>
      <c r="AT32" s="194"/>
      <c r="AU32" s="194"/>
      <c r="AV32" s="194"/>
      <c r="AW32" s="194"/>
      <c r="AX32" s="194"/>
      <c r="AY32" s="194"/>
      <c r="AZ32" s="194"/>
      <c r="BA32" s="194"/>
      <c r="BB32" s="190"/>
      <c r="BC32" s="194"/>
      <c r="BD32" s="190"/>
      <c r="BE32" s="194" t="s">
        <v>189</v>
      </c>
      <c r="BF32" s="190"/>
      <c r="BG32" s="190"/>
      <c r="BH32" s="190"/>
      <c r="BI32" s="190"/>
      <c r="BJ32" s="194"/>
      <c r="BK32" s="194"/>
      <c r="BL32" s="194"/>
      <c r="BM32" s="194"/>
      <c r="BN32" s="194"/>
      <c r="BO32" s="194"/>
      <c r="BP32" s="194"/>
      <c r="BQ32" s="194"/>
      <c r="BR32" s="190"/>
      <c r="BS32" s="190"/>
      <c r="BT32" s="190"/>
      <c r="BU32" s="190"/>
      <c r="BV32" s="190"/>
      <c r="BW32" s="190" t="s">
        <v>190</v>
      </c>
      <c r="BX32" s="190"/>
      <c r="BY32" s="190"/>
      <c r="BZ32" s="190"/>
      <c r="CA32" s="190"/>
      <c r="CB32" s="194"/>
      <c r="CC32" s="194"/>
      <c r="CD32" s="194"/>
      <c r="CE32" s="194"/>
      <c r="CF32" s="194"/>
      <c r="CG32" s="194"/>
      <c r="CH32" s="194"/>
      <c r="CI32" s="194"/>
      <c r="CJ32" s="194"/>
      <c r="CK32" s="194"/>
      <c r="CL32" s="194"/>
      <c r="CM32" s="194"/>
      <c r="CN32" s="194"/>
      <c r="CO32" s="194" t="s">
        <v>191</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8" t="s">
        <v>192</v>
      </c>
      <c r="D33" s="408"/>
      <c r="E33" s="407" t="s">
        <v>193</v>
      </c>
      <c r="F33" s="407"/>
      <c r="G33" s="407"/>
      <c r="H33" s="407"/>
      <c r="I33" s="407"/>
      <c r="J33" s="407"/>
      <c r="K33" s="407"/>
      <c r="L33" s="407"/>
      <c r="M33" s="407"/>
      <c r="N33" s="407"/>
      <c r="O33" s="407"/>
      <c r="P33" s="407"/>
      <c r="Q33" s="407"/>
      <c r="R33" s="407"/>
      <c r="S33" s="407"/>
      <c r="T33" s="195"/>
      <c r="U33" s="408" t="s">
        <v>192</v>
      </c>
      <c r="V33" s="408"/>
      <c r="W33" s="407" t="s">
        <v>194</v>
      </c>
      <c r="X33" s="407"/>
      <c r="Y33" s="407"/>
      <c r="Z33" s="407"/>
      <c r="AA33" s="407"/>
      <c r="AB33" s="407"/>
      <c r="AC33" s="407"/>
      <c r="AD33" s="407"/>
      <c r="AE33" s="407"/>
      <c r="AF33" s="407"/>
      <c r="AG33" s="407"/>
      <c r="AH33" s="407"/>
      <c r="AI33" s="407"/>
      <c r="AJ33" s="407"/>
      <c r="AK33" s="407"/>
      <c r="AL33" s="195"/>
      <c r="AM33" s="408" t="s">
        <v>195</v>
      </c>
      <c r="AN33" s="408"/>
      <c r="AO33" s="407" t="s">
        <v>194</v>
      </c>
      <c r="AP33" s="407"/>
      <c r="AQ33" s="407"/>
      <c r="AR33" s="407"/>
      <c r="AS33" s="407"/>
      <c r="AT33" s="407"/>
      <c r="AU33" s="407"/>
      <c r="AV33" s="407"/>
      <c r="AW33" s="407"/>
      <c r="AX33" s="407"/>
      <c r="AY33" s="407"/>
      <c r="AZ33" s="407"/>
      <c r="BA33" s="407"/>
      <c r="BB33" s="407"/>
      <c r="BC33" s="407"/>
      <c r="BD33" s="196"/>
      <c r="BE33" s="407" t="s">
        <v>196</v>
      </c>
      <c r="BF33" s="407"/>
      <c r="BG33" s="407" t="s">
        <v>197</v>
      </c>
      <c r="BH33" s="407"/>
      <c r="BI33" s="407"/>
      <c r="BJ33" s="407"/>
      <c r="BK33" s="407"/>
      <c r="BL33" s="407"/>
      <c r="BM33" s="407"/>
      <c r="BN33" s="407"/>
      <c r="BO33" s="407"/>
      <c r="BP33" s="407"/>
      <c r="BQ33" s="407"/>
      <c r="BR33" s="407"/>
      <c r="BS33" s="407"/>
      <c r="BT33" s="407"/>
      <c r="BU33" s="407"/>
      <c r="BV33" s="196"/>
      <c r="BW33" s="408" t="s">
        <v>196</v>
      </c>
      <c r="BX33" s="408"/>
      <c r="BY33" s="407" t="s">
        <v>198</v>
      </c>
      <c r="BZ33" s="407"/>
      <c r="CA33" s="407"/>
      <c r="CB33" s="407"/>
      <c r="CC33" s="407"/>
      <c r="CD33" s="407"/>
      <c r="CE33" s="407"/>
      <c r="CF33" s="407"/>
      <c r="CG33" s="407"/>
      <c r="CH33" s="407"/>
      <c r="CI33" s="407"/>
      <c r="CJ33" s="407"/>
      <c r="CK33" s="407"/>
      <c r="CL33" s="407"/>
      <c r="CM33" s="407"/>
      <c r="CN33" s="195"/>
      <c r="CO33" s="408" t="s">
        <v>195</v>
      </c>
      <c r="CP33" s="408"/>
      <c r="CQ33" s="407" t="s">
        <v>199</v>
      </c>
      <c r="CR33" s="407"/>
      <c r="CS33" s="407"/>
      <c r="CT33" s="407"/>
      <c r="CU33" s="407"/>
      <c r="CV33" s="407"/>
      <c r="CW33" s="407"/>
      <c r="CX33" s="407"/>
      <c r="CY33" s="407"/>
      <c r="CZ33" s="407"/>
      <c r="DA33" s="407"/>
      <c r="DB33" s="407"/>
      <c r="DC33" s="407"/>
      <c r="DD33" s="407"/>
      <c r="DE33" s="407"/>
      <c r="DF33" s="195"/>
      <c r="DG33" s="406" t="s">
        <v>200</v>
      </c>
      <c r="DH33" s="406"/>
      <c r="DI33" s="197"/>
      <c r="DJ33" s="165"/>
      <c r="DK33" s="165"/>
      <c r="DL33" s="165"/>
      <c r="DM33" s="165"/>
      <c r="DN33" s="165"/>
      <c r="DO33" s="165"/>
    </row>
    <row r="34" spans="1:119" ht="32.25" customHeight="1">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2</v>
      </c>
      <c r="V34" s="404"/>
      <c r="W34" s="403" t="str">
        <f>IF('各会計、関係団体の財政状況及び健全化判断比率'!B28="","",'各会計、関係団体の財政状況及び健全化判断比率'!B28)</f>
        <v>山辺町国民健康保険特別会計</v>
      </c>
      <c r="X34" s="403"/>
      <c r="Y34" s="403"/>
      <c r="Z34" s="403"/>
      <c r="AA34" s="403"/>
      <c r="AB34" s="403"/>
      <c r="AC34" s="403"/>
      <c r="AD34" s="403"/>
      <c r="AE34" s="403"/>
      <c r="AF34" s="403"/>
      <c r="AG34" s="403"/>
      <c r="AH34" s="403"/>
      <c r="AI34" s="403"/>
      <c r="AJ34" s="403"/>
      <c r="AK34" s="403"/>
      <c r="AL34" s="193"/>
      <c r="AM34" s="404" t="str">
        <f>IF(AO34="","",MAX(C34:D43,U34:V43)+1)</f>
        <v/>
      </c>
      <c r="AN34" s="404"/>
      <c r="AO34" s="403"/>
      <c r="AP34" s="403"/>
      <c r="AQ34" s="403"/>
      <c r="AR34" s="403"/>
      <c r="AS34" s="403"/>
      <c r="AT34" s="403"/>
      <c r="AU34" s="403"/>
      <c r="AV34" s="403"/>
      <c r="AW34" s="403"/>
      <c r="AX34" s="403"/>
      <c r="AY34" s="403"/>
      <c r="AZ34" s="403"/>
      <c r="BA34" s="403"/>
      <c r="BB34" s="403"/>
      <c r="BC34" s="403"/>
      <c r="BD34" s="193"/>
      <c r="BE34" s="404">
        <f>IF(BG34="","",MAX(C34:D43,U34:V43,AM34:AN43)+1)</f>
        <v>5</v>
      </c>
      <c r="BF34" s="404"/>
      <c r="BG34" s="403" t="str">
        <f>IF('各会計、関係団体の財政状況及び健全化判断比率'!B31="","",'各会計、関係団体の財政状況及び健全化判断比率'!B31)</f>
        <v>山辺町公共下水道事業特別会計</v>
      </c>
      <c r="BH34" s="403"/>
      <c r="BI34" s="403"/>
      <c r="BJ34" s="403"/>
      <c r="BK34" s="403"/>
      <c r="BL34" s="403"/>
      <c r="BM34" s="403"/>
      <c r="BN34" s="403"/>
      <c r="BO34" s="403"/>
      <c r="BP34" s="403"/>
      <c r="BQ34" s="403"/>
      <c r="BR34" s="403"/>
      <c r="BS34" s="403"/>
      <c r="BT34" s="403"/>
      <c r="BU34" s="403"/>
      <c r="BV34" s="193"/>
      <c r="BW34" s="404">
        <f>IF(BY34="","",MAX(C34:D43,U34:V43,AM34:AN43,BE34:BF43)+1)</f>
        <v>7</v>
      </c>
      <c r="BX34" s="404"/>
      <c r="BY34" s="403" t="str">
        <f>IF('各会計、関係団体の財政状況及び健全化判断比率'!B68="","",'各会計、関係団体の財政状況及び健全化判断比率'!B68)</f>
        <v>山形県消防補償等組合</v>
      </c>
      <c r="BZ34" s="403"/>
      <c r="CA34" s="403"/>
      <c r="CB34" s="403"/>
      <c r="CC34" s="403"/>
      <c r="CD34" s="403"/>
      <c r="CE34" s="403"/>
      <c r="CF34" s="403"/>
      <c r="CG34" s="403"/>
      <c r="CH34" s="403"/>
      <c r="CI34" s="403"/>
      <c r="CJ34" s="403"/>
      <c r="CK34" s="403"/>
      <c r="CL34" s="403"/>
      <c r="CM34" s="403"/>
      <c r="CN34" s="193"/>
      <c r="CO34" s="404">
        <f>IF(CQ34="","",MAX(C34:D43,U34:V43,AM34:AN43,BE34:BF43,BW34:BX43)+1)</f>
        <v>15</v>
      </c>
      <c r="CP34" s="404"/>
      <c r="CQ34" s="403" t="str">
        <f>IF('各会計、関係団体の財政状況及び健全化判断比率'!BS7="","",'各会計、関係団体の財政状況及び健全化判断比率'!BS7)</f>
        <v>山形県東村山郡山辺町土地開発公社</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c r="A35" s="166"/>
      <c r="B35" s="192"/>
      <c r="C35" s="404" t="str">
        <f>IF(E35="","",C34+1)</f>
        <v/>
      </c>
      <c r="D35" s="404"/>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93"/>
      <c r="U35" s="404">
        <f>IF(W35="","",U34+1)</f>
        <v>3</v>
      </c>
      <c r="V35" s="404"/>
      <c r="W35" s="403" t="str">
        <f>IF('各会計、関係団体の財政状況及び健全化判断比率'!B29="","",'各会計、関係団体の財政状況及び健全化判断比率'!B29)</f>
        <v>山辺町介護保険特別会計（保険事業）</v>
      </c>
      <c r="X35" s="403"/>
      <c r="Y35" s="403"/>
      <c r="Z35" s="403"/>
      <c r="AA35" s="403"/>
      <c r="AB35" s="403"/>
      <c r="AC35" s="403"/>
      <c r="AD35" s="403"/>
      <c r="AE35" s="403"/>
      <c r="AF35" s="403"/>
      <c r="AG35" s="403"/>
      <c r="AH35" s="403"/>
      <c r="AI35" s="403"/>
      <c r="AJ35" s="403"/>
      <c r="AK35" s="403"/>
      <c r="AL35" s="193"/>
      <c r="AM35" s="404" t="str">
        <f t="shared" ref="AM35:AM43" si="0">IF(AO35="","",AM34+1)</f>
        <v/>
      </c>
      <c r="AN35" s="404"/>
      <c r="AO35" s="403"/>
      <c r="AP35" s="403"/>
      <c r="AQ35" s="403"/>
      <c r="AR35" s="403"/>
      <c r="AS35" s="403"/>
      <c r="AT35" s="403"/>
      <c r="AU35" s="403"/>
      <c r="AV35" s="403"/>
      <c r="AW35" s="403"/>
      <c r="AX35" s="403"/>
      <c r="AY35" s="403"/>
      <c r="AZ35" s="403"/>
      <c r="BA35" s="403"/>
      <c r="BB35" s="403"/>
      <c r="BC35" s="403"/>
      <c r="BD35" s="193"/>
      <c r="BE35" s="404">
        <f t="shared" ref="BE35:BE43" si="1">IF(BG35="","",BE34+1)</f>
        <v>6</v>
      </c>
      <c r="BF35" s="404"/>
      <c r="BG35" s="403" t="str">
        <f>IF('各会計、関係団体の財政状況及び健全化判断比率'!B32="","",'各会計、関係団体の財政状況及び健全化判断比率'!B32)</f>
        <v>山辺町簡易水道等特別会計</v>
      </c>
      <c r="BH35" s="403"/>
      <c r="BI35" s="403"/>
      <c r="BJ35" s="403"/>
      <c r="BK35" s="403"/>
      <c r="BL35" s="403"/>
      <c r="BM35" s="403"/>
      <c r="BN35" s="403"/>
      <c r="BO35" s="403"/>
      <c r="BP35" s="403"/>
      <c r="BQ35" s="403"/>
      <c r="BR35" s="403"/>
      <c r="BS35" s="403"/>
      <c r="BT35" s="403"/>
      <c r="BU35" s="403"/>
      <c r="BV35" s="193"/>
      <c r="BW35" s="404">
        <f t="shared" ref="BW35:BW43" si="2">IF(BY35="","",BW34+1)</f>
        <v>8</v>
      </c>
      <c r="BX35" s="404"/>
      <c r="BY35" s="403" t="str">
        <f>IF('各会計、関係団体の財政状況及び健全化判断比率'!B69="","",'各会計、関係団体の財政状況及び健全化判断比率'!B69)</f>
        <v>山形県自治会館管理組合</v>
      </c>
      <c r="BZ35" s="403"/>
      <c r="CA35" s="403"/>
      <c r="CB35" s="403"/>
      <c r="CC35" s="403"/>
      <c r="CD35" s="403"/>
      <c r="CE35" s="403"/>
      <c r="CF35" s="403"/>
      <c r="CG35" s="403"/>
      <c r="CH35" s="403"/>
      <c r="CI35" s="403"/>
      <c r="CJ35" s="403"/>
      <c r="CK35" s="403"/>
      <c r="CL35" s="403"/>
      <c r="CM35" s="403"/>
      <c r="CN35" s="193"/>
      <c r="CO35" s="404" t="str">
        <f t="shared" ref="CO35:CO43" si="3">IF(CQ35="","",CO34+1)</f>
        <v/>
      </c>
      <c r="CP35" s="404"/>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4</v>
      </c>
      <c r="V36" s="404"/>
      <c r="W36" s="403" t="str">
        <f>IF('各会計、関係団体の財政状況及び健全化判断比率'!B30="","",'各会計、関係団体の財政状況及び健全化判断比率'!B30)</f>
        <v>山辺町後期高齢者医療特別会計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t="str">
        <f t="shared" si="1"/>
        <v/>
      </c>
      <c r="BF36" s="404"/>
      <c r="BG36" s="403"/>
      <c r="BH36" s="403"/>
      <c r="BI36" s="403"/>
      <c r="BJ36" s="403"/>
      <c r="BK36" s="403"/>
      <c r="BL36" s="403"/>
      <c r="BM36" s="403"/>
      <c r="BN36" s="403"/>
      <c r="BO36" s="403"/>
      <c r="BP36" s="403"/>
      <c r="BQ36" s="403"/>
      <c r="BR36" s="403"/>
      <c r="BS36" s="403"/>
      <c r="BT36" s="403"/>
      <c r="BU36" s="403"/>
      <c r="BV36" s="193"/>
      <c r="BW36" s="404">
        <f t="shared" si="2"/>
        <v>9</v>
      </c>
      <c r="BX36" s="404"/>
      <c r="BY36" s="403" t="str">
        <f>IF('各会計、関係団体の財政状況及び健全化判断比率'!B70="","",'各会計、関係団体の財政状況及び健全化判断比率'!B70)</f>
        <v>山形県市町村職員退職手当組合</v>
      </c>
      <c r="BZ36" s="403"/>
      <c r="CA36" s="403"/>
      <c r="CB36" s="403"/>
      <c r="CC36" s="403"/>
      <c r="CD36" s="403"/>
      <c r="CE36" s="403"/>
      <c r="CF36" s="403"/>
      <c r="CG36" s="403"/>
      <c r="CH36" s="403"/>
      <c r="CI36" s="403"/>
      <c r="CJ36" s="403"/>
      <c r="CK36" s="403"/>
      <c r="CL36" s="403"/>
      <c r="CM36" s="403"/>
      <c r="CN36" s="193"/>
      <c r="CO36" s="404" t="str">
        <f t="shared" si="3"/>
        <v/>
      </c>
      <c r="CP36" s="404"/>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t="str">
        <f t="shared" si="4"/>
        <v/>
      </c>
      <c r="V37" s="404"/>
      <c r="W37" s="403"/>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f t="shared" si="2"/>
        <v>10</v>
      </c>
      <c r="BX37" s="404"/>
      <c r="BY37" s="403" t="str">
        <f>IF('各会計、関係団体の財政状況及び健全化判断比率'!B71="","",'各会計、関係団体の財政状況及び健全化判断比率'!B71)</f>
        <v>山形広域環境事務組合</v>
      </c>
      <c r="BZ37" s="403"/>
      <c r="CA37" s="403"/>
      <c r="CB37" s="403"/>
      <c r="CC37" s="403"/>
      <c r="CD37" s="403"/>
      <c r="CE37" s="403"/>
      <c r="CF37" s="403"/>
      <c r="CG37" s="403"/>
      <c r="CH37" s="403"/>
      <c r="CI37" s="403"/>
      <c r="CJ37" s="403"/>
      <c r="CK37" s="403"/>
      <c r="CL37" s="403"/>
      <c r="CM37" s="403"/>
      <c r="CN37" s="193"/>
      <c r="CO37" s="404" t="str">
        <f t="shared" si="3"/>
        <v/>
      </c>
      <c r="CP37" s="404"/>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11</v>
      </c>
      <c r="BX38" s="404"/>
      <c r="BY38" s="403" t="str">
        <f>IF('各会計、関係団体の財政状況及び健全化判断比率'!B72="","",'各会計、関係団体の財政状況及び健全化判断比率'!B72)</f>
        <v>山形県市町村交通災害共済組合</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f t="shared" si="2"/>
        <v>12</v>
      </c>
      <c r="BX39" s="404"/>
      <c r="BY39" s="403" t="str">
        <f>IF('各会計、関係団体の財政状況及び健全化判断比率'!B73="","",'各会計、関係団体の財政状況及び健全化判断比率'!B73)</f>
        <v>山形県後期高齢者医療広域連合（普通会計分）</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f t="shared" si="2"/>
        <v>13</v>
      </c>
      <c r="BX40" s="404"/>
      <c r="BY40" s="403" t="str">
        <f>IF('各会計、関係団体の財政状況及び健全化判断比率'!B74="","",'各会計、関係団体の財政状況及び健全化判断比率'!B74)</f>
        <v>山形県後期高齢者医療広域連合（事業会計分）</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f t="shared" si="2"/>
        <v>14</v>
      </c>
      <c r="BX41" s="404"/>
      <c r="BY41" s="403" t="str">
        <f>IF('各会計、関係団体の財政状況及び健全化判断比率'!B75="","",'各会計、関係団体の財政状況及び健全化判断比率'!B75)</f>
        <v>最上川中部水道企業団</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t="str">
        <f t="shared" si="2"/>
        <v/>
      </c>
      <c r="BX42" s="404"/>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201</v>
      </c>
      <c r="C46" s="165"/>
      <c r="D46" s="165"/>
      <c r="E46" s="165" t="s">
        <v>202</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203</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204</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205</v>
      </c>
    </row>
    <row r="50" spans="5:5">
      <c r="E50" s="167" t="s">
        <v>206</v>
      </c>
    </row>
    <row r="51" spans="5:5">
      <c r="E51" s="167" t="s">
        <v>207</v>
      </c>
    </row>
    <row r="52" spans="5:5">
      <c r="E52" s="167" t="s">
        <v>208</v>
      </c>
    </row>
    <row r="53" spans="5:5">
      <c r="E53" s="167" t="s">
        <v>209</v>
      </c>
    </row>
    <row r="54" spans="5:5"/>
    <row r="55" spans="5:5"/>
    <row r="56" spans="5:5"/>
    <row r="57" spans="5:5" ht="11.25" hidden="1"/>
    <row r="58" spans="5:5" ht="11.25" hidden="1"/>
    <row r="59" spans="5:5" ht="11.25" hidden="1"/>
  </sheetData>
  <sheetProtection algorithmName="SHA-512" hashValue="7aBxNN605xGkfZeBjjwlzflRgc/4pn3YLv9P1vh7itt9M/dX0+uItB8jEc1owPxS4JjEw54BolCFlqL86D6zfw==" saltValue="OV7xDaZ9an/l/N7dx+2UR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80" zoomScaleNormal="8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210</v>
      </c>
      <c r="DI1" s="774"/>
      <c r="DJ1" s="774"/>
      <c r="DK1" s="774"/>
      <c r="DL1" s="774"/>
      <c r="DM1" s="774"/>
      <c r="DN1" s="775"/>
      <c r="DO1" s="205"/>
      <c r="DP1" s="773" t="s">
        <v>211</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c r="B2" s="206" t="s">
        <v>212</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5" t="s">
        <v>213</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214</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215</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216</v>
      </c>
      <c r="S4" s="716"/>
      <c r="T4" s="716"/>
      <c r="U4" s="716"/>
      <c r="V4" s="716"/>
      <c r="W4" s="716"/>
      <c r="X4" s="716"/>
      <c r="Y4" s="717"/>
      <c r="Z4" s="715" t="s">
        <v>217</v>
      </c>
      <c r="AA4" s="716"/>
      <c r="AB4" s="716"/>
      <c r="AC4" s="717"/>
      <c r="AD4" s="715" t="s">
        <v>218</v>
      </c>
      <c r="AE4" s="716"/>
      <c r="AF4" s="716"/>
      <c r="AG4" s="716"/>
      <c r="AH4" s="716"/>
      <c r="AI4" s="716"/>
      <c r="AJ4" s="716"/>
      <c r="AK4" s="717"/>
      <c r="AL4" s="715" t="s">
        <v>217</v>
      </c>
      <c r="AM4" s="716"/>
      <c r="AN4" s="716"/>
      <c r="AO4" s="717"/>
      <c r="AP4" s="776" t="s">
        <v>219</v>
      </c>
      <c r="AQ4" s="776"/>
      <c r="AR4" s="776"/>
      <c r="AS4" s="776"/>
      <c r="AT4" s="776"/>
      <c r="AU4" s="776"/>
      <c r="AV4" s="776"/>
      <c r="AW4" s="776"/>
      <c r="AX4" s="776"/>
      <c r="AY4" s="776"/>
      <c r="AZ4" s="776"/>
      <c r="BA4" s="776"/>
      <c r="BB4" s="776"/>
      <c r="BC4" s="776"/>
      <c r="BD4" s="776"/>
      <c r="BE4" s="776"/>
      <c r="BF4" s="776"/>
      <c r="BG4" s="776" t="s">
        <v>220</v>
      </c>
      <c r="BH4" s="776"/>
      <c r="BI4" s="776"/>
      <c r="BJ4" s="776"/>
      <c r="BK4" s="776"/>
      <c r="BL4" s="776"/>
      <c r="BM4" s="776"/>
      <c r="BN4" s="776"/>
      <c r="BO4" s="776" t="s">
        <v>217</v>
      </c>
      <c r="BP4" s="776"/>
      <c r="BQ4" s="776"/>
      <c r="BR4" s="776"/>
      <c r="BS4" s="776" t="s">
        <v>221</v>
      </c>
      <c r="BT4" s="776"/>
      <c r="BU4" s="776"/>
      <c r="BV4" s="776"/>
      <c r="BW4" s="776"/>
      <c r="BX4" s="776"/>
      <c r="BY4" s="776"/>
      <c r="BZ4" s="776"/>
      <c r="CA4" s="776"/>
      <c r="CB4" s="776"/>
      <c r="CD4" s="758" t="s">
        <v>222</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c r="B5" s="740" t="s">
        <v>223</v>
      </c>
      <c r="C5" s="741"/>
      <c r="D5" s="741"/>
      <c r="E5" s="741"/>
      <c r="F5" s="741"/>
      <c r="G5" s="741"/>
      <c r="H5" s="741"/>
      <c r="I5" s="741"/>
      <c r="J5" s="741"/>
      <c r="K5" s="741"/>
      <c r="L5" s="741"/>
      <c r="M5" s="741"/>
      <c r="N5" s="741"/>
      <c r="O5" s="741"/>
      <c r="P5" s="741"/>
      <c r="Q5" s="742"/>
      <c r="R5" s="706">
        <v>1243926</v>
      </c>
      <c r="S5" s="707"/>
      <c r="T5" s="707"/>
      <c r="U5" s="707"/>
      <c r="V5" s="707"/>
      <c r="W5" s="707"/>
      <c r="X5" s="707"/>
      <c r="Y5" s="753"/>
      <c r="Z5" s="771">
        <v>21.9</v>
      </c>
      <c r="AA5" s="771"/>
      <c r="AB5" s="771"/>
      <c r="AC5" s="771"/>
      <c r="AD5" s="772">
        <v>1243926</v>
      </c>
      <c r="AE5" s="772"/>
      <c r="AF5" s="772"/>
      <c r="AG5" s="772"/>
      <c r="AH5" s="772"/>
      <c r="AI5" s="772"/>
      <c r="AJ5" s="772"/>
      <c r="AK5" s="772"/>
      <c r="AL5" s="754">
        <v>35.700000000000003</v>
      </c>
      <c r="AM5" s="723"/>
      <c r="AN5" s="723"/>
      <c r="AO5" s="755"/>
      <c r="AP5" s="740" t="s">
        <v>224</v>
      </c>
      <c r="AQ5" s="741"/>
      <c r="AR5" s="741"/>
      <c r="AS5" s="741"/>
      <c r="AT5" s="741"/>
      <c r="AU5" s="741"/>
      <c r="AV5" s="741"/>
      <c r="AW5" s="741"/>
      <c r="AX5" s="741"/>
      <c r="AY5" s="741"/>
      <c r="AZ5" s="741"/>
      <c r="BA5" s="741"/>
      <c r="BB5" s="741"/>
      <c r="BC5" s="741"/>
      <c r="BD5" s="741"/>
      <c r="BE5" s="741"/>
      <c r="BF5" s="742"/>
      <c r="BG5" s="641">
        <v>1222258</v>
      </c>
      <c r="BH5" s="644"/>
      <c r="BI5" s="644"/>
      <c r="BJ5" s="644"/>
      <c r="BK5" s="644"/>
      <c r="BL5" s="644"/>
      <c r="BM5" s="644"/>
      <c r="BN5" s="645"/>
      <c r="BO5" s="703">
        <v>98.3</v>
      </c>
      <c r="BP5" s="703"/>
      <c r="BQ5" s="703"/>
      <c r="BR5" s="703"/>
      <c r="BS5" s="704">
        <v>3508</v>
      </c>
      <c r="BT5" s="704"/>
      <c r="BU5" s="704"/>
      <c r="BV5" s="704"/>
      <c r="BW5" s="704"/>
      <c r="BX5" s="704"/>
      <c r="BY5" s="704"/>
      <c r="BZ5" s="704"/>
      <c r="CA5" s="704"/>
      <c r="CB5" s="745"/>
      <c r="CD5" s="758" t="s">
        <v>219</v>
      </c>
      <c r="CE5" s="759"/>
      <c r="CF5" s="759"/>
      <c r="CG5" s="759"/>
      <c r="CH5" s="759"/>
      <c r="CI5" s="759"/>
      <c r="CJ5" s="759"/>
      <c r="CK5" s="759"/>
      <c r="CL5" s="759"/>
      <c r="CM5" s="759"/>
      <c r="CN5" s="759"/>
      <c r="CO5" s="759"/>
      <c r="CP5" s="759"/>
      <c r="CQ5" s="760"/>
      <c r="CR5" s="758" t="s">
        <v>225</v>
      </c>
      <c r="CS5" s="759"/>
      <c r="CT5" s="759"/>
      <c r="CU5" s="759"/>
      <c r="CV5" s="759"/>
      <c r="CW5" s="759"/>
      <c r="CX5" s="759"/>
      <c r="CY5" s="760"/>
      <c r="CZ5" s="758" t="s">
        <v>217</v>
      </c>
      <c r="DA5" s="759"/>
      <c r="DB5" s="759"/>
      <c r="DC5" s="760"/>
      <c r="DD5" s="758" t="s">
        <v>226</v>
      </c>
      <c r="DE5" s="759"/>
      <c r="DF5" s="759"/>
      <c r="DG5" s="759"/>
      <c r="DH5" s="759"/>
      <c r="DI5" s="759"/>
      <c r="DJ5" s="759"/>
      <c r="DK5" s="759"/>
      <c r="DL5" s="759"/>
      <c r="DM5" s="759"/>
      <c r="DN5" s="759"/>
      <c r="DO5" s="759"/>
      <c r="DP5" s="760"/>
      <c r="DQ5" s="758" t="s">
        <v>227</v>
      </c>
      <c r="DR5" s="759"/>
      <c r="DS5" s="759"/>
      <c r="DT5" s="759"/>
      <c r="DU5" s="759"/>
      <c r="DV5" s="759"/>
      <c r="DW5" s="759"/>
      <c r="DX5" s="759"/>
      <c r="DY5" s="759"/>
      <c r="DZ5" s="759"/>
      <c r="EA5" s="759"/>
      <c r="EB5" s="759"/>
      <c r="EC5" s="760"/>
    </row>
    <row r="6" spans="2:143" ht="11.25" customHeight="1">
      <c r="B6" s="638" t="s">
        <v>228</v>
      </c>
      <c r="C6" s="639"/>
      <c r="D6" s="639"/>
      <c r="E6" s="639"/>
      <c r="F6" s="639"/>
      <c r="G6" s="639"/>
      <c r="H6" s="639"/>
      <c r="I6" s="639"/>
      <c r="J6" s="639"/>
      <c r="K6" s="639"/>
      <c r="L6" s="639"/>
      <c r="M6" s="639"/>
      <c r="N6" s="639"/>
      <c r="O6" s="639"/>
      <c r="P6" s="639"/>
      <c r="Q6" s="640"/>
      <c r="R6" s="641">
        <v>57842</v>
      </c>
      <c r="S6" s="644"/>
      <c r="T6" s="644"/>
      <c r="U6" s="644"/>
      <c r="V6" s="644"/>
      <c r="W6" s="644"/>
      <c r="X6" s="644"/>
      <c r="Y6" s="645"/>
      <c r="Z6" s="703">
        <v>1</v>
      </c>
      <c r="AA6" s="703"/>
      <c r="AB6" s="703"/>
      <c r="AC6" s="703"/>
      <c r="AD6" s="704">
        <v>57842</v>
      </c>
      <c r="AE6" s="704"/>
      <c r="AF6" s="704"/>
      <c r="AG6" s="704"/>
      <c r="AH6" s="704"/>
      <c r="AI6" s="704"/>
      <c r="AJ6" s="704"/>
      <c r="AK6" s="704"/>
      <c r="AL6" s="646">
        <v>1.7</v>
      </c>
      <c r="AM6" s="647"/>
      <c r="AN6" s="647"/>
      <c r="AO6" s="705"/>
      <c r="AP6" s="638" t="s">
        <v>229</v>
      </c>
      <c r="AQ6" s="639"/>
      <c r="AR6" s="639"/>
      <c r="AS6" s="639"/>
      <c r="AT6" s="639"/>
      <c r="AU6" s="639"/>
      <c r="AV6" s="639"/>
      <c r="AW6" s="639"/>
      <c r="AX6" s="639"/>
      <c r="AY6" s="639"/>
      <c r="AZ6" s="639"/>
      <c r="BA6" s="639"/>
      <c r="BB6" s="639"/>
      <c r="BC6" s="639"/>
      <c r="BD6" s="639"/>
      <c r="BE6" s="639"/>
      <c r="BF6" s="640"/>
      <c r="BG6" s="641">
        <v>1222258</v>
      </c>
      <c r="BH6" s="644"/>
      <c r="BI6" s="644"/>
      <c r="BJ6" s="644"/>
      <c r="BK6" s="644"/>
      <c r="BL6" s="644"/>
      <c r="BM6" s="644"/>
      <c r="BN6" s="645"/>
      <c r="BO6" s="703">
        <v>98.3</v>
      </c>
      <c r="BP6" s="703"/>
      <c r="BQ6" s="703"/>
      <c r="BR6" s="703"/>
      <c r="BS6" s="704">
        <v>3508</v>
      </c>
      <c r="BT6" s="704"/>
      <c r="BU6" s="704"/>
      <c r="BV6" s="704"/>
      <c r="BW6" s="704"/>
      <c r="BX6" s="704"/>
      <c r="BY6" s="704"/>
      <c r="BZ6" s="704"/>
      <c r="CA6" s="704"/>
      <c r="CB6" s="745"/>
      <c r="CD6" s="712" t="s">
        <v>230</v>
      </c>
      <c r="CE6" s="713"/>
      <c r="CF6" s="713"/>
      <c r="CG6" s="713"/>
      <c r="CH6" s="713"/>
      <c r="CI6" s="713"/>
      <c r="CJ6" s="713"/>
      <c r="CK6" s="713"/>
      <c r="CL6" s="713"/>
      <c r="CM6" s="713"/>
      <c r="CN6" s="713"/>
      <c r="CO6" s="713"/>
      <c r="CP6" s="713"/>
      <c r="CQ6" s="714"/>
      <c r="CR6" s="641">
        <v>82461</v>
      </c>
      <c r="CS6" s="644"/>
      <c r="CT6" s="644"/>
      <c r="CU6" s="644"/>
      <c r="CV6" s="644"/>
      <c r="CW6" s="644"/>
      <c r="CX6" s="644"/>
      <c r="CY6" s="645"/>
      <c r="CZ6" s="754">
        <v>1.5</v>
      </c>
      <c r="DA6" s="723"/>
      <c r="DB6" s="723"/>
      <c r="DC6" s="757"/>
      <c r="DD6" s="649" t="s">
        <v>131</v>
      </c>
      <c r="DE6" s="644"/>
      <c r="DF6" s="644"/>
      <c r="DG6" s="644"/>
      <c r="DH6" s="644"/>
      <c r="DI6" s="644"/>
      <c r="DJ6" s="644"/>
      <c r="DK6" s="644"/>
      <c r="DL6" s="644"/>
      <c r="DM6" s="644"/>
      <c r="DN6" s="644"/>
      <c r="DO6" s="644"/>
      <c r="DP6" s="645"/>
      <c r="DQ6" s="649">
        <v>82461</v>
      </c>
      <c r="DR6" s="644"/>
      <c r="DS6" s="644"/>
      <c r="DT6" s="644"/>
      <c r="DU6" s="644"/>
      <c r="DV6" s="644"/>
      <c r="DW6" s="644"/>
      <c r="DX6" s="644"/>
      <c r="DY6" s="644"/>
      <c r="DZ6" s="644"/>
      <c r="EA6" s="644"/>
      <c r="EB6" s="644"/>
      <c r="EC6" s="684"/>
    </row>
    <row r="7" spans="2:143" ht="11.25" customHeight="1">
      <c r="B7" s="638" t="s">
        <v>231</v>
      </c>
      <c r="C7" s="639"/>
      <c r="D7" s="639"/>
      <c r="E7" s="639"/>
      <c r="F7" s="639"/>
      <c r="G7" s="639"/>
      <c r="H7" s="639"/>
      <c r="I7" s="639"/>
      <c r="J7" s="639"/>
      <c r="K7" s="639"/>
      <c r="L7" s="639"/>
      <c r="M7" s="639"/>
      <c r="N7" s="639"/>
      <c r="O7" s="639"/>
      <c r="P7" s="639"/>
      <c r="Q7" s="640"/>
      <c r="R7" s="641">
        <v>3120</v>
      </c>
      <c r="S7" s="644"/>
      <c r="T7" s="644"/>
      <c r="U7" s="644"/>
      <c r="V7" s="644"/>
      <c r="W7" s="644"/>
      <c r="X7" s="644"/>
      <c r="Y7" s="645"/>
      <c r="Z7" s="703">
        <v>0.1</v>
      </c>
      <c r="AA7" s="703"/>
      <c r="AB7" s="703"/>
      <c r="AC7" s="703"/>
      <c r="AD7" s="704">
        <v>3120</v>
      </c>
      <c r="AE7" s="704"/>
      <c r="AF7" s="704"/>
      <c r="AG7" s="704"/>
      <c r="AH7" s="704"/>
      <c r="AI7" s="704"/>
      <c r="AJ7" s="704"/>
      <c r="AK7" s="704"/>
      <c r="AL7" s="646">
        <v>0.1</v>
      </c>
      <c r="AM7" s="647"/>
      <c r="AN7" s="647"/>
      <c r="AO7" s="705"/>
      <c r="AP7" s="638" t="s">
        <v>232</v>
      </c>
      <c r="AQ7" s="639"/>
      <c r="AR7" s="639"/>
      <c r="AS7" s="639"/>
      <c r="AT7" s="639"/>
      <c r="AU7" s="639"/>
      <c r="AV7" s="639"/>
      <c r="AW7" s="639"/>
      <c r="AX7" s="639"/>
      <c r="AY7" s="639"/>
      <c r="AZ7" s="639"/>
      <c r="BA7" s="639"/>
      <c r="BB7" s="639"/>
      <c r="BC7" s="639"/>
      <c r="BD7" s="639"/>
      <c r="BE7" s="639"/>
      <c r="BF7" s="640"/>
      <c r="BG7" s="641">
        <v>590723</v>
      </c>
      <c r="BH7" s="644"/>
      <c r="BI7" s="644"/>
      <c r="BJ7" s="644"/>
      <c r="BK7" s="644"/>
      <c r="BL7" s="644"/>
      <c r="BM7" s="644"/>
      <c r="BN7" s="645"/>
      <c r="BO7" s="703">
        <v>47.5</v>
      </c>
      <c r="BP7" s="703"/>
      <c r="BQ7" s="703"/>
      <c r="BR7" s="703"/>
      <c r="BS7" s="704">
        <v>3508</v>
      </c>
      <c r="BT7" s="704"/>
      <c r="BU7" s="704"/>
      <c r="BV7" s="704"/>
      <c r="BW7" s="704"/>
      <c r="BX7" s="704"/>
      <c r="BY7" s="704"/>
      <c r="BZ7" s="704"/>
      <c r="CA7" s="704"/>
      <c r="CB7" s="745"/>
      <c r="CD7" s="685" t="s">
        <v>233</v>
      </c>
      <c r="CE7" s="682"/>
      <c r="CF7" s="682"/>
      <c r="CG7" s="682"/>
      <c r="CH7" s="682"/>
      <c r="CI7" s="682"/>
      <c r="CJ7" s="682"/>
      <c r="CK7" s="682"/>
      <c r="CL7" s="682"/>
      <c r="CM7" s="682"/>
      <c r="CN7" s="682"/>
      <c r="CO7" s="682"/>
      <c r="CP7" s="682"/>
      <c r="CQ7" s="683"/>
      <c r="CR7" s="641">
        <v>985880</v>
      </c>
      <c r="CS7" s="644"/>
      <c r="CT7" s="644"/>
      <c r="CU7" s="644"/>
      <c r="CV7" s="644"/>
      <c r="CW7" s="644"/>
      <c r="CX7" s="644"/>
      <c r="CY7" s="645"/>
      <c r="CZ7" s="703">
        <v>17.899999999999999</v>
      </c>
      <c r="DA7" s="703"/>
      <c r="DB7" s="703"/>
      <c r="DC7" s="703"/>
      <c r="DD7" s="649">
        <v>9963</v>
      </c>
      <c r="DE7" s="644"/>
      <c r="DF7" s="644"/>
      <c r="DG7" s="644"/>
      <c r="DH7" s="644"/>
      <c r="DI7" s="644"/>
      <c r="DJ7" s="644"/>
      <c r="DK7" s="644"/>
      <c r="DL7" s="644"/>
      <c r="DM7" s="644"/>
      <c r="DN7" s="644"/>
      <c r="DO7" s="644"/>
      <c r="DP7" s="645"/>
      <c r="DQ7" s="649">
        <v>660816</v>
      </c>
      <c r="DR7" s="644"/>
      <c r="DS7" s="644"/>
      <c r="DT7" s="644"/>
      <c r="DU7" s="644"/>
      <c r="DV7" s="644"/>
      <c r="DW7" s="644"/>
      <c r="DX7" s="644"/>
      <c r="DY7" s="644"/>
      <c r="DZ7" s="644"/>
      <c r="EA7" s="644"/>
      <c r="EB7" s="644"/>
      <c r="EC7" s="684"/>
    </row>
    <row r="8" spans="2:143" ht="11.25" customHeight="1">
      <c r="B8" s="638" t="s">
        <v>234</v>
      </c>
      <c r="C8" s="639"/>
      <c r="D8" s="639"/>
      <c r="E8" s="639"/>
      <c r="F8" s="639"/>
      <c r="G8" s="639"/>
      <c r="H8" s="639"/>
      <c r="I8" s="639"/>
      <c r="J8" s="639"/>
      <c r="K8" s="639"/>
      <c r="L8" s="639"/>
      <c r="M8" s="639"/>
      <c r="N8" s="639"/>
      <c r="O8" s="639"/>
      <c r="P8" s="639"/>
      <c r="Q8" s="640"/>
      <c r="R8" s="641">
        <v>4093</v>
      </c>
      <c r="S8" s="644"/>
      <c r="T8" s="644"/>
      <c r="U8" s="644"/>
      <c r="V8" s="644"/>
      <c r="W8" s="644"/>
      <c r="X8" s="644"/>
      <c r="Y8" s="645"/>
      <c r="Z8" s="703">
        <v>0.1</v>
      </c>
      <c r="AA8" s="703"/>
      <c r="AB8" s="703"/>
      <c r="AC8" s="703"/>
      <c r="AD8" s="704">
        <v>4093</v>
      </c>
      <c r="AE8" s="704"/>
      <c r="AF8" s="704"/>
      <c r="AG8" s="704"/>
      <c r="AH8" s="704"/>
      <c r="AI8" s="704"/>
      <c r="AJ8" s="704"/>
      <c r="AK8" s="704"/>
      <c r="AL8" s="646">
        <v>0.1</v>
      </c>
      <c r="AM8" s="647"/>
      <c r="AN8" s="647"/>
      <c r="AO8" s="705"/>
      <c r="AP8" s="638" t="s">
        <v>235</v>
      </c>
      <c r="AQ8" s="639"/>
      <c r="AR8" s="639"/>
      <c r="AS8" s="639"/>
      <c r="AT8" s="639"/>
      <c r="AU8" s="639"/>
      <c r="AV8" s="639"/>
      <c r="AW8" s="639"/>
      <c r="AX8" s="639"/>
      <c r="AY8" s="639"/>
      <c r="AZ8" s="639"/>
      <c r="BA8" s="639"/>
      <c r="BB8" s="639"/>
      <c r="BC8" s="639"/>
      <c r="BD8" s="639"/>
      <c r="BE8" s="639"/>
      <c r="BF8" s="640"/>
      <c r="BG8" s="641">
        <v>25490</v>
      </c>
      <c r="BH8" s="644"/>
      <c r="BI8" s="644"/>
      <c r="BJ8" s="644"/>
      <c r="BK8" s="644"/>
      <c r="BL8" s="644"/>
      <c r="BM8" s="644"/>
      <c r="BN8" s="645"/>
      <c r="BO8" s="703">
        <v>2</v>
      </c>
      <c r="BP8" s="703"/>
      <c r="BQ8" s="703"/>
      <c r="BR8" s="703"/>
      <c r="BS8" s="649" t="s">
        <v>131</v>
      </c>
      <c r="BT8" s="644"/>
      <c r="BU8" s="644"/>
      <c r="BV8" s="644"/>
      <c r="BW8" s="644"/>
      <c r="BX8" s="644"/>
      <c r="BY8" s="644"/>
      <c r="BZ8" s="644"/>
      <c r="CA8" s="644"/>
      <c r="CB8" s="684"/>
      <c r="CD8" s="685" t="s">
        <v>236</v>
      </c>
      <c r="CE8" s="682"/>
      <c r="CF8" s="682"/>
      <c r="CG8" s="682"/>
      <c r="CH8" s="682"/>
      <c r="CI8" s="682"/>
      <c r="CJ8" s="682"/>
      <c r="CK8" s="682"/>
      <c r="CL8" s="682"/>
      <c r="CM8" s="682"/>
      <c r="CN8" s="682"/>
      <c r="CO8" s="682"/>
      <c r="CP8" s="682"/>
      <c r="CQ8" s="683"/>
      <c r="CR8" s="641">
        <v>1489346</v>
      </c>
      <c r="CS8" s="644"/>
      <c r="CT8" s="644"/>
      <c r="CU8" s="644"/>
      <c r="CV8" s="644"/>
      <c r="CW8" s="644"/>
      <c r="CX8" s="644"/>
      <c r="CY8" s="645"/>
      <c r="CZ8" s="703">
        <v>27.1</v>
      </c>
      <c r="DA8" s="703"/>
      <c r="DB8" s="703"/>
      <c r="DC8" s="703"/>
      <c r="DD8" s="649">
        <v>7334</v>
      </c>
      <c r="DE8" s="644"/>
      <c r="DF8" s="644"/>
      <c r="DG8" s="644"/>
      <c r="DH8" s="644"/>
      <c r="DI8" s="644"/>
      <c r="DJ8" s="644"/>
      <c r="DK8" s="644"/>
      <c r="DL8" s="644"/>
      <c r="DM8" s="644"/>
      <c r="DN8" s="644"/>
      <c r="DO8" s="644"/>
      <c r="DP8" s="645"/>
      <c r="DQ8" s="649">
        <v>863560</v>
      </c>
      <c r="DR8" s="644"/>
      <c r="DS8" s="644"/>
      <c r="DT8" s="644"/>
      <c r="DU8" s="644"/>
      <c r="DV8" s="644"/>
      <c r="DW8" s="644"/>
      <c r="DX8" s="644"/>
      <c r="DY8" s="644"/>
      <c r="DZ8" s="644"/>
      <c r="EA8" s="644"/>
      <c r="EB8" s="644"/>
      <c r="EC8" s="684"/>
    </row>
    <row r="9" spans="2:143" ht="11.25" customHeight="1">
      <c r="B9" s="638" t="s">
        <v>237</v>
      </c>
      <c r="C9" s="639"/>
      <c r="D9" s="639"/>
      <c r="E9" s="639"/>
      <c r="F9" s="639"/>
      <c r="G9" s="639"/>
      <c r="H9" s="639"/>
      <c r="I9" s="639"/>
      <c r="J9" s="639"/>
      <c r="K9" s="639"/>
      <c r="L9" s="639"/>
      <c r="M9" s="639"/>
      <c r="N9" s="639"/>
      <c r="O9" s="639"/>
      <c r="P9" s="639"/>
      <c r="Q9" s="640"/>
      <c r="R9" s="641">
        <v>4180</v>
      </c>
      <c r="S9" s="644"/>
      <c r="T9" s="644"/>
      <c r="U9" s="644"/>
      <c r="V9" s="644"/>
      <c r="W9" s="644"/>
      <c r="X9" s="644"/>
      <c r="Y9" s="645"/>
      <c r="Z9" s="703">
        <v>0.1</v>
      </c>
      <c r="AA9" s="703"/>
      <c r="AB9" s="703"/>
      <c r="AC9" s="703"/>
      <c r="AD9" s="704">
        <v>4180</v>
      </c>
      <c r="AE9" s="704"/>
      <c r="AF9" s="704"/>
      <c r="AG9" s="704"/>
      <c r="AH9" s="704"/>
      <c r="AI9" s="704"/>
      <c r="AJ9" s="704"/>
      <c r="AK9" s="704"/>
      <c r="AL9" s="646">
        <v>0.1</v>
      </c>
      <c r="AM9" s="647"/>
      <c r="AN9" s="647"/>
      <c r="AO9" s="705"/>
      <c r="AP9" s="638" t="s">
        <v>238</v>
      </c>
      <c r="AQ9" s="639"/>
      <c r="AR9" s="639"/>
      <c r="AS9" s="639"/>
      <c r="AT9" s="639"/>
      <c r="AU9" s="639"/>
      <c r="AV9" s="639"/>
      <c r="AW9" s="639"/>
      <c r="AX9" s="639"/>
      <c r="AY9" s="639"/>
      <c r="AZ9" s="639"/>
      <c r="BA9" s="639"/>
      <c r="BB9" s="639"/>
      <c r="BC9" s="639"/>
      <c r="BD9" s="639"/>
      <c r="BE9" s="639"/>
      <c r="BF9" s="640"/>
      <c r="BG9" s="641">
        <v>528648</v>
      </c>
      <c r="BH9" s="644"/>
      <c r="BI9" s="644"/>
      <c r="BJ9" s="644"/>
      <c r="BK9" s="644"/>
      <c r="BL9" s="644"/>
      <c r="BM9" s="644"/>
      <c r="BN9" s="645"/>
      <c r="BO9" s="703">
        <v>42.5</v>
      </c>
      <c r="BP9" s="703"/>
      <c r="BQ9" s="703"/>
      <c r="BR9" s="703"/>
      <c r="BS9" s="649" t="s">
        <v>131</v>
      </c>
      <c r="BT9" s="644"/>
      <c r="BU9" s="644"/>
      <c r="BV9" s="644"/>
      <c r="BW9" s="644"/>
      <c r="BX9" s="644"/>
      <c r="BY9" s="644"/>
      <c r="BZ9" s="644"/>
      <c r="CA9" s="644"/>
      <c r="CB9" s="684"/>
      <c r="CD9" s="685" t="s">
        <v>239</v>
      </c>
      <c r="CE9" s="682"/>
      <c r="CF9" s="682"/>
      <c r="CG9" s="682"/>
      <c r="CH9" s="682"/>
      <c r="CI9" s="682"/>
      <c r="CJ9" s="682"/>
      <c r="CK9" s="682"/>
      <c r="CL9" s="682"/>
      <c r="CM9" s="682"/>
      <c r="CN9" s="682"/>
      <c r="CO9" s="682"/>
      <c r="CP9" s="682"/>
      <c r="CQ9" s="683"/>
      <c r="CR9" s="641">
        <v>345926</v>
      </c>
      <c r="CS9" s="644"/>
      <c r="CT9" s="644"/>
      <c r="CU9" s="644"/>
      <c r="CV9" s="644"/>
      <c r="CW9" s="644"/>
      <c r="CX9" s="644"/>
      <c r="CY9" s="645"/>
      <c r="CZ9" s="703">
        <v>6.3</v>
      </c>
      <c r="DA9" s="703"/>
      <c r="DB9" s="703"/>
      <c r="DC9" s="703"/>
      <c r="DD9" s="649">
        <v>9147</v>
      </c>
      <c r="DE9" s="644"/>
      <c r="DF9" s="644"/>
      <c r="DG9" s="644"/>
      <c r="DH9" s="644"/>
      <c r="DI9" s="644"/>
      <c r="DJ9" s="644"/>
      <c r="DK9" s="644"/>
      <c r="DL9" s="644"/>
      <c r="DM9" s="644"/>
      <c r="DN9" s="644"/>
      <c r="DO9" s="644"/>
      <c r="DP9" s="645"/>
      <c r="DQ9" s="649">
        <v>290472</v>
      </c>
      <c r="DR9" s="644"/>
      <c r="DS9" s="644"/>
      <c r="DT9" s="644"/>
      <c r="DU9" s="644"/>
      <c r="DV9" s="644"/>
      <c r="DW9" s="644"/>
      <c r="DX9" s="644"/>
      <c r="DY9" s="644"/>
      <c r="DZ9" s="644"/>
      <c r="EA9" s="644"/>
      <c r="EB9" s="644"/>
      <c r="EC9" s="684"/>
    </row>
    <row r="10" spans="2:143" ht="11.25" customHeight="1">
      <c r="B10" s="638" t="s">
        <v>240</v>
      </c>
      <c r="C10" s="639"/>
      <c r="D10" s="639"/>
      <c r="E10" s="639"/>
      <c r="F10" s="639"/>
      <c r="G10" s="639"/>
      <c r="H10" s="639"/>
      <c r="I10" s="639"/>
      <c r="J10" s="639"/>
      <c r="K10" s="639"/>
      <c r="L10" s="639"/>
      <c r="M10" s="639"/>
      <c r="N10" s="639"/>
      <c r="O10" s="639"/>
      <c r="P10" s="639"/>
      <c r="Q10" s="640"/>
      <c r="R10" s="641" t="s">
        <v>241</v>
      </c>
      <c r="S10" s="644"/>
      <c r="T10" s="644"/>
      <c r="U10" s="644"/>
      <c r="V10" s="644"/>
      <c r="W10" s="644"/>
      <c r="X10" s="644"/>
      <c r="Y10" s="645"/>
      <c r="Z10" s="703" t="s">
        <v>131</v>
      </c>
      <c r="AA10" s="703"/>
      <c r="AB10" s="703"/>
      <c r="AC10" s="703"/>
      <c r="AD10" s="704" t="s">
        <v>241</v>
      </c>
      <c r="AE10" s="704"/>
      <c r="AF10" s="704"/>
      <c r="AG10" s="704"/>
      <c r="AH10" s="704"/>
      <c r="AI10" s="704"/>
      <c r="AJ10" s="704"/>
      <c r="AK10" s="704"/>
      <c r="AL10" s="646" t="s">
        <v>241</v>
      </c>
      <c r="AM10" s="647"/>
      <c r="AN10" s="647"/>
      <c r="AO10" s="705"/>
      <c r="AP10" s="638" t="s">
        <v>242</v>
      </c>
      <c r="AQ10" s="639"/>
      <c r="AR10" s="639"/>
      <c r="AS10" s="639"/>
      <c r="AT10" s="639"/>
      <c r="AU10" s="639"/>
      <c r="AV10" s="639"/>
      <c r="AW10" s="639"/>
      <c r="AX10" s="639"/>
      <c r="AY10" s="639"/>
      <c r="AZ10" s="639"/>
      <c r="BA10" s="639"/>
      <c r="BB10" s="639"/>
      <c r="BC10" s="639"/>
      <c r="BD10" s="639"/>
      <c r="BE10" s="639"/>
      <c r="BF10" s="640"/>
      <c r="BG10" s="641">
        <v>18835</v>
      </c>
      <c r="BH10" s="644"/>
      <c r="BI10" s="644"/>
      <c r="BJ10" s="644"/>
      <c r="BK10" s="644"/>
      <c r="BL10" s="644"/>
      <c r="BM10" s="644"/>
      <c r="BN10" s="645"/>
      <c r="BO10" s="703">
        <v>1.5</v>
      </c>
      <c r="BP10" s="703"/>
      <c r="BQ10" s="703"/>
      <c r="BR10" s="703"/>
      <c r="BS10" s="649" t="s">
        <v>131</v>
      </c>
      <c r="BT10" s="644"/>
      <c r="BU10" s="644"/>
      <c r="BV10" s="644"/>
      <c r="BW10" s="644"/>
      <c r="BX10" s="644"/>
      <c r="BY10" s="644"/>
      <c r="BZ10" s="644"/>
      <c r="CA10" s="644"/>
      <c r="CB10" s="684"/>
      <c r="CD10" s="685" t="s">
        <v>243</v>
      </c>
      <c r="CE10" s="682"/>
      <c r="CF10" s="682"/>
      <c r="CG10" s="682"/>
      <c r="CH10" s="682"/>
      <c r="CI10" s="682"/>
      <c r="CJ10" s="682"/>
      <c r="CK10" s="682"/>
      <c r="CL10" s="682"/>
      <c r="CM10" s="682"/>
      <c r="CN10" s="682"/>
      <c r="CO10" s="682"/>
      <c r="CP10" s="682"/>
      <c r="CQ10" s="683"/>
      <c r="CR10" s="641">
        <v>14015</v>
      </c>
      <c r="CS10" s="644"/>
      <c r="CT10" s="644"/>
      <c r="CU10" s="644"/>
      <c r="CV10" s="644"/>
      <c r="CW10" s="644"/>
      <c r="CX10" s="644"/>
      <c r="CY10" s="645"/>
      <c r="CZ10" s="703">
        <v>0.3</v>
      </c>
      <c r="DA10" s="703"/>
      <c r="DB10" s="703"/>
      <c r="DC10" s="703"/>
      <c r="DD10" s="649" t="s">
        <v>131</v>
      </c>
      <c r="DE10" s="644"/>
      <c r="DF10" s="644"/>
      <c r="DG10" s="644"/>
      <c r="DH10" s="644"/>
      <c r="DI10" s="644"/>
      <c r="DJ10" s="644"/>
      <c r="DK10" s="644"/>
      <c r="DL10" s="644"/>
      <c r="DM10" s="644"/>
      <c r="DN10" s="644"/>
      <c r="DO10" s="644"/>
      <c r="DP10" s="645"/>
      <c r="DQ10" s="649">
        <v>6428</v>
      </c>
      <c r="DR10" s="644"/>
      <c r="DS10" s="644"/>
      <c r="DT10" s="644"/>
      <c r="DU10" s="644"/>
      <c r="DV10" s="644"/>
      <c r="DW10" s="644"/>
      <c r="DX10" s="644"/>
      <c r="DY10" s="644"/>
      <c r="DZ10" s="644"/>
      <c r="EA10" s="644"/>
      <c r="EB10" s="644"/>
      <c r="EC10" s="684"/>
    </row>
    <row r="11" spans="2:143" ht="11.25" customHeight="1">
      <c r="B11" s="638" t="s">
        <v>244</v>
      </c>
      <c r="C11" s="639"/>
      <c r="D11" s="639"/>
      <c r="E11" s="639"/>
      <c r="F11" s="639"/>
      <c r="G11" s="639"/>
      <c r="H11" s="639"/>
      <c r="I11" s="639"/>
      <c r="J11" s="639"/>
      <c r="K11" s="639"/>
      <c r="L11" s="639"/>
      <c r="M11" s="639"/>
      <c r="N11" s="639"/>
      <c r="O11" s="639"/>
      <c r="P11" s="639"/>
      <c r="Q11" s="640"/>
      <c r="R11" s="641" t="s">
        <v>241</v>
      </c>
      <c r="S11" s="644"/>
      <c r="T11" s="644"/>
      <c r="U11" s="644"/>
      <c r="V11" s="644"/>
      <c r="W11" s="644"/>
      <c r="X11" s="644"/>
      <c r="Y11" s="645"/>
      <c r="Z11" s="703" t="s">
        <v>241</v>
      </c>
      <c r="AA11" s="703"/>
      <c r="AB11" s="703"/>
      <c r="AC11" s="703"/>
      <c r="AD11" s="704" t="s">
        <v>131</v>
      </c>
      <c r="AE11" s="704"/>
      <c r="AF11" s="704"/>
      <c r="AG11" s="704"/>
      <c r="AH11" s="704"/>
      <c r="AI11" s="704"/>
      <c r="AJ11" s="704"/>
      <c r="AK11" s="704"/>
      <c r="AL11" s="646" t="s">
        <v>241</v>
      </c>
      <c r="AM11" s="647"/>
      <c r="AN11" s="647"/>
      <c r="AO11" s="705"/>
      <c r="AP11" s="638" t="s">
        <v>245</v>
      </c>
      <c r="AQ11" s="639"/>
      <c r="AR11" s="639"/>
      <c r="AS11" s="639"/>
      <c r="AT11" s="639"/>
      <c r="AU11" s="639"/>
      <c r="AV11" s="639"/>
      <c r="AW11" s="639"/>
      <c r="AX11" s="639"/>
      <c r="AY11" s="639"/>
      <c r="AZ11" s="639"/>
      <c r="BA11" s="639"/>
      <c r="BB11" s="639"/>
      <c r="BC11" s="639"/>
      <c r="BD11" s="639"/>
      <c r="BE11" s="639"/>
      <c r="BF11" s="640"/>
      <c r="BG11" s="641">
        <v>17750</v>
      </c>
      <c r="BH11" s="644"/>
      <c r="BI11" s="644"/>
      <c r="BJ11" s="644"/>
      <c r="BK11" s="644"/>
      <c r="BL11" s="644"/>
      <c r="BM11" s="644"/>
      <c r="BN11" s="645"/>
      <c r="BO11" s="703">
        <v>1.4</v>
      </c>
      <c r="BP11" s="703"/>
      <c r="BQ11" s="703"/>
      <c r="BR11" s="703"/>
      <c r="BS11" s="649">
        <v>3508</v>
      </c>
      <c r="BT11" s="644"/>
      <c r="BU11" s="644"/>
      <c r="BV11" s="644"/>
      <c r="BW11" s="644"/>
      <c r="BX11" s="644"/>
      <c r="BY11" s="644"/>
      <c r="BZ11" s="644"/>
      <c r="CA11" s="644"/>
      <c r="CB11" s="684"/>
      <c r="CD11" s="685" t="s">
        <v>246</v>
      </c>
      <c r="CE11" s="682"/>
      <c r="CF11" s="682"/>
      <c r="CG11" s="682"/>
      <c r="CH11" s="682"/>
      <c r="CI11" s="682"/>
      <c r="CJ11" s="682"/>
      <c r="CK11" s="682"/>
      <c r="CL11" s="682"/>
      <c r="CM11" s="682"/>
      <c r="CN11" s="682"/>
      <c r="CO11" s="682"/>
      <c r="CP11" s="682"/>
      <c r="CQ11" s="683"/>
      <c r="CR11" s="641">
        <v>401709</v>
      </c>
      <c r="CS11" s="644"/>
      <c r="CT11" s="644"/>
      <c r="CU11" s="644"/>
      <c r="CV11" s="644"/>
      <c r="CW11" s="644"/>
      <c r="CX11" s="644"/>
      <c r="CY11" s="645"/>
      <c r="CZ11" s="703">
        <v>7.3</v>
      </c>
      <c r="DA11" s="703"/>
      <c r="DB11" s="703"/>
      <c r="DC11" s="703"/>
      <c r="DD11" s="649">
        <v>10525</v>
      </c>
      <c r="DE11" s="644"/>
      <c r="DF11" s="644"/>
      <c r="DG11" s="644"/>
      <c r="DH11" s="644"/>
      <c r="DI11" s="644"/>
      <c r="DJ11" s="644"/>
      <c r="DK11" s="644"/>
      <c r="DL11" s="644"/>
      <c r="DM11" s="644"/>
      <c r="DN11" s="644"/>
      <c r="DO11" s="644"/>
      <c r="DP11" s="645"/>
      <c r="DQ11" s="649">
        <v>131182</v>
      </c>
      <c r="DR11" s="644"/>
      <c r="DS11" s="644"/>
      <c r="DT11" s="644"/>
      <c r="DU11" s="644"/>
      <c r="DV11" s="644"/>
      <c r="DW11" s="644"/>
      <c r="DX11" s="644"/>
      <c r="DY11" s="644"/>
      <c r="DZ11" s="644"/>
      <c r="EA11" s="644"/>
      <c r="EB11" s="644"/>
      <c r="EC11" s="684"/>
    </row>
    <row r="12" spans="2:143" ht="11.25" customHeight="1">
      <c r="B12" s="638" t="s">
        <v>247</v>
      </c>
      <c r="C12" s="639"/>
      <c r="D12" s="639"/>
      <c r="E12" s="639"/>
      <c r="F12" s="639"/>
      <c r="G12" s="639"/>
      <c r="H12" s="639"/>
      <c r="I12" s="639"/>
      <c r="J12" s="639"/>
      <c r="K12" s="639"/>
      <c r="L12" s="639"/>
      <c r="M12" s="639"/>
      <c r="N12" s="639"/>
      <c r="O12" s="639"/>
      <c r="P12" s="639"/>
      <c r="Q12" s="640"/>
      <c r="R12" s="641">
        <v>220791</v>
      </c>
      <c r="S12" s="644"/>
      <c r="T12" s="644"/>
      <c r="U12" s="644"/>
      <c r="V12" s="644"/>
      <c r="W12" s="644"/>
      <c r="X12" s="644"/>
      <c r="Y12" s="645"/>
      <c r="Z12" s="703">
        <v>3.9</v>
      </c>
      <c r="AA12" s="703"/>
      <c r="AB12" s="703"/>
      <c r="AC12" s="703"/>
      <c r="AD12" s="704">
        <v>220791</v>
      </c>
      <c r="AE12" s="704"/>
      <c r="AF12" s="704"/>
      <c r="AG12" s="704"/>
      <c r="AH12" s="704"/>
      <c r="AI12" s="704"/>
      <c r="AJ12" s="704"/>
      <c r="AK12" s="704"/>
      <c r="AL12" s="646">
        <v>6.3</v>
      </c>
      <c r="AM12" s="647"/>
      <c r="AN12" s="647"/>
      <c r="AO12" s="705"/>
      <c r="AP12" s="638" t="s">
        <v>248</v>
      </c>
      <c r="AQ12" s="639"/>
      <c r="AR12" s="639"/>
      <c r="AS12" s="639"/>
      <c r="AT12" s="639"/>
      <c r="AU12" s="639"/>
      <c r="AV12" s="639"/>
      <c r="AW12" s="639"/>
      <c r="AX12" s="639"/>
      <c r="AY12" s="639"/>
      <c r="AZ12" s="639"/>
      <c r="BA12" s="639"/>
      <c r="BB12" s="639"/>
      <c r="BC12" s="639"/>
      <c r="BD12" s="639"/>
      <c r="BE12" s="639"/>
      <c r="BF12" s="640"/>
      <c r="BG12" s="641">
        <v>534230</v>
      </c>
      <c r="BH12" s="644"/>
      <c r="BI12" s="644"/>
      <c r="BJ12" s="644"/>
      <c r="BK12" s="644"/>
      <c r="BL12" s="644"/>
      <c r="BM12" s="644"/>
      <c r="BN12" s="645"/>
      <c r="BO12" s="703">
        <v>42.9</v>
      </c>
      <c r="BP12" s="703"/>
      <c r="BQ12" s="703"/>
      <c r="BR12" s="703"/>
      <c r="BS12" s="649" t="s">
        <v>241</v>
      </c>
      <c r="BT12" s="644"/>
      <c r="BU12" s="644"/>
      <c r="BV12" s="644"/>
      <c r="BW12" s="644"/>
      <c r="BX12" s="644"/>
      <c r="BY12" s="644"/>
      <c r="BZ12" s="644"/>
      <c r="CA12" s="644"/>
      <c r="CB12" s="684"/>
      <c r="CD12" s="685" t="s">
        <v>249</v>
      </c>
      <c r="CE12" s="682"/>
      <c r="CF12" s="682"/>
      <c r="CG12" s="682"/>
      <c r="CH12" s="682"/>
      <c r="CI12" s="682"/>
      <c r="CJ12" s="682"/>
      <c r="CK12" s="682"/>
      <c r="CL12" s="682"/>
      <c r="CM12" s="682"/>
      <c r="CN12" s="682"/>
      <c r="CO12" s="682"/>
      <c r="CP12" s="682"/>
      <c r="CQ12" s="683"/>
      <c r="CR12" s="641">
        <v>108206</v>
      </c>
      <c r="CS12" s="644"/>
      <c r="CT12" s="644"/>
      <c r="CU12" s="644"/>
      <c r="CV12" s="644"/>
      <c r="CW12" s="644"/>
      <c r="CX12" s="644"/>
      <c r="CY12" s="645"/>
      <c r="CZ12" s="703">
        <v>2</v>
      </c>
      <c r="DA12" s="703"/>
      <c r="DB12" s="703"/>
      <c r="DC12" s="703"/>
      <c r="DD12" s="649" t="s">
        <v>241</v>
      </c>
      <c r="DE12" s="644"/>
      <c r="DF12" s="644"/>
      <c r="DG12" s="644"/>
      <c r="DH12" s="644"/>
      <c r="DI12" s="644"/>
      <c r="DJ12" s="644"/>
      <c r="DK12" s="644"/>
      <c r="DL12" s="644"/>
      <c r="DM12" s="644"/>
      <c r="DN12" s="644"/>
      <c r="DO12" s="644"/>
      <c r="DP12" s="645"/>
      <c r="DQ12" s="649">
        <v>43114</v>
      </c>
      <c r="DR12" s="644"/>
      <c r="DS12" s="644"/>
      <c r="DT12" s="644"/>
      <c r="DU12" s="644"/>
      <c r="DV12" s="644"/>
      <c r="DW12" s="644"/>
      <c r="DX12" s="644"/>
      <c r="DY12" s="644"/>
      <c r="DZ12" s="644"/>
      <c r="EA12" s="644"/>
      <c r="EB12" s="644"/>
      <c r="EC12" s="684"/>
    </row>
    <row r="13" spans="2:143" ht="11.25" customHeight="1">
      <c r="B13" s="638" t="s">
        <v>250</v>
      </c>
      <c r="C13" s="639"/>
      <c r="D13" s="639"/>
      <c r="E13" s="639"/>
      <c r="F13" s="639"/>
      <c r="G13" s="639"/>
      <c r="H13" s="639"/>
      <c r="I13" s="639"/>
      <c r="J13" s="639"/>
      <c r="K13" s="639"/>
      <c r="L13" s="639"/>
      <c r="M13" s="639"/>
      <c r="N13" s="639"/>
      <c r="O13" s="639"/>
      <c r="P13" s="639"/>
      <c r="Q13" s="640"/>
      <c r="R13" s="641">
        <v>10488</v>
      </c>
      <c r="S13" s="644"/>
      <c r="T13" s="644"/>
      <c r="U13" s="644"/>
      <c r="V13" s="644"/>
      <c r="W13" s="644"/>
      <c r="X13" s="644"/>
      <c r="Y13" s="645"/>
      <c r="Z13" s="703">
        <v>0.2</v>
      </c>
      <c r="AA13" s="703"/>
      <c r="AB13" s="703"/>
      <c r="AC13" s="703"/>
      <c r="AD13" s="704">
        <v>10488</v>
      </c>
      <c r="AE13" s="704"/>
      <c r="AF13" s="704"/>
      <c r="AG13" s="704"/>
      <c r="AH13" s="704"/>
      <c r="AI13" s="704"/>
      <c r="AJ13" s="704"/>
      <c r="AK13" s="704"/>
      <c r="AL13" s="646">
        <v>0.3</v>
      </c>
      <c r="AM13" s="647"/>
      <c r="AN13" s="647"/>
      <c r="AO13" s="705"/>
      <c r="AP13" s="638" t="s">
        <v>251</v>
      </c>
      <c r="AQ13" s="639"/>
      <c r="AR13" s="639"/>
      <c r="AS13" s="639"/>
      <c r="AT13" s="639"/>
      <c r="AU13" s="639"/>
      <c r="AV13" s="639"/>
      <c r="AW13" s="639"/>
      <c r="AX13" s="639"/>
      <c r="AY13" s="639"/>
      <c r="AZ13" s="639"/>
      <c r="BA13" s="639"/>
      <c r="BB13" s="639"/>
      <c r="BC13" s="639"/>
      <c r="BD13" s="639"/>
      <c r="BE13" s="639"/>
      <c r="BF13" s="640"/>
      <c r="BG13" s="641">
        <v>532419</v>
      </c>
      <c r="BH13" s="644"/>
      <c r="BI13" s="644"/>
      <c r="BJ13" s="644"/>
      <c r="BK13" s="644"/>
      <c r="BL13" s="644"/>
      <c r="BM13" s="644"/>
      <c r="BN13" s="645"/>
      <c r="BO13" s="703">
        <v>42.8</v>
      </c>
      <c r="BP13" s="703"/>
      <c r="BQ13" s="703"/>
      <c r="BR13" s="703"/>
      <c r="BS13" s="649" t="s">
        <v>131</v>
      </c>
      <c r="BT13" s="644"/>
      <c r="BU13" s="644"/>
      <c r="BV13" s="644"/>
      <c r="BW13" s="644"/>
      <c r="BX13" s="644"/>
      <c r="BY13" s="644"/>
      <c r="BZ13" s="644"/>
      <c r="CA13" s="644"/>
      <c r="CB13" s="684"/>
      <c r="CD13" s="685" t="s">
        <v>252</v>
      </c>
      <c r="CE13" s="682"/>
      <c r="CF13" s="682"/>
      <c r="CG13" s="682"/>
      <c r="CH13" s="682"/>
      <c r="CI13" s="682"/>
      <c r="CJ13" s="682"/>
      <c r="CK13" s="682"/>
      <c r="CL13" s="682"/>
      <c r="CM13" s="682"/>
      <c r="CN13" s="682"/>
      <c r="CO13" s="682"/>
      <c r="CP13" s="682"/>
      <c r="CQ13" s="683"/>
      <c r="CR13" s="641">
        <v>603671</v>
      </c>
      <c r="CS13" s="644"/>
      <c r="CT13" s="644"/>
      <c r="CU13" s="644"/>
      <c r="CV13" s="644"/>
      <c r="CW13" s="644"/>
      <c r="CX13" s="644"/>
      <c r="CY13" s="645"/>
      <c r="CZ13" s="703">
        <v>11</v>
      </c>
      <c r="DA13" s="703"/>
      <c r="DB13" s="703"/>
      <c r="DC13" s="703"/>
      <c r="DD13" s="649">
        <v>186655</v>
      </c>
      <c r="DE13" s="644"/>
      <c r="DF13" s="644"/>
      <c r="DG13" s="644"/>
      <c r="DH13" s="644"/>
      <c r="DI13" s="644"/>
      <c r="DJ13" s="644"/>
      <c r="DK13" s="644"/>
      <c r="DL13" s="644"/>
      <c r="DM13" s="644"/>
      <c r="DN13" s="644"/>
      <c r="DO13" s="644"/>
      <c r="DP13" s="645"/>
      <c r="DQ13" s="649">
        <v>425285</v>
      </c>
      <c r="DR13" s="644"/>
      <c r="DS13" s="644"/>
      <c r="DT13" s="644"/>
      <c r="DU13" s="644"/>
      <c r="DV13" s="644"/>
      <c r="DW13" s="644"/>
      <c r="DX13" s="644"/>
      <c r="DY13" s="644"/>
      <c r="DZ13" s="644"/>
      <c r="EA13" s="644"/>
      <c r="EB13" s="644"/>
      <c r="EC13" s="684"/>
    </row>
    <row r="14" spans="2:143" ht="11.25" customHeight="1">
      <c r="B14" s="638" t="s">
        <v>253</v>
      </c>
      <c r="C14" s="639"/>
      <c r="D14" s="639"/>
      <c r="E14" s="639"/>
      <c r="F14" s="639"/>
      <c r="G14" s="639"/>
      <c r="H14" s="639"/>
      <c r="I14" s="639"/>
      <c r="J14" s="639"/>
      <c r="K14" s="639"/>
      <c r="L14" s="639"/>
      <c r="M14" s="639"/>
      <c r="N14" s="639"/>
      <c r="O14" s="639"/>
      <c r="P14" s="639"/>
      <c r="Q14" s="640"/>
      <c r="R14" s="641" t="s">
        <v>131</v>
      </c>
      <c r="S14" s="644"/>
      <c r="T14" s="644"/>
      <c r="U14" s="644"/>
      <c r="V14" s="644"/>
      <c r="W14" s="644"/>
      <c r="X14" s="644"/>
      <c r="Y14" s="645"/>
      <c r="Z14" s="703" t="s">
        <v>241</v>
      </c>
      <c r="AA14" s="703"/>
      <c r="AB14" s="703"/>
      <c r="AC14" s="703"/>
      <c r="AD14" s="704" t="s">
        <v>131</v>
      </c>
      <c r="AE14" s="704"/>
      <c r="AF14" s="704"/>
      <c r="AG14" s="704"/>
      <c r="AH14" s="704"/>
      <c r="AI14" s="704"/>
      <c r="AJ14" s="704"/>
      <c r="AK14" s="704"/>
      <c r="AL14" s="646" t="s">
        <v>131</v>
      </c>
      <c r="AM14" s="647"/>
      <c r="AN14" s="647"/>
      <c r="AO14" s="705"/>
      <c r="AP14" s="638" t="s">
        <v>254</v>
      </c>
      <c r="AQ14" s="639"/>
      <c r="AR14" s="639"/>
      <c r="AS14" s="639"/>
      <c r="AT14" s="639"/>
      <c r="AU14" s="639"/>
      <c r="AV14" s="639"/>
      <c r="AW14" s="639"/>
      <c r="AX14" s="639"/>
      <c r="AY14" s="639"/>
      <c r="AZ14" s="639"/>
      <c r="BA14" s="639"/>
      <c r="BB14" s="639"/>
      <c r="BC14" s="639"/>
      <c r="BD14" s="639"/>
      <c r="BE14" s="639"/>
      <c r="BF14" s="640"/>
      <c r="BG14" s="641">
        <v>42071</v>
      </c>
      <c r="BH14" s="644"/>
      <c r="BI14" s="644"/>
      <c r="BJ14" s="644"/>
      <c r="BK14" s="644"/>
      <c r="BL14" s="644"/>
      <c r="BM14" s="644"/>
      <c r="BN14" s="645"/>
      <c r="BO14" s="703">
        <v>3.4</v>
      </c>
      <c r="BP14" s="703"/>
      <c r="BQ14" s="703"/>
      <c r="BR14" s="703"/>
      <c r="BS14" s="649" t="s">
        <v>131</v>
      </c>
      <c r="BT14" s="644"/>
      <c r="BU14" s="644"/>
      <c r="BV14" s="644"/>
      <c r="BW14" s="644"/>
      <c r="BX14" s="644"/>
      <c r="BY14" s="644"/>
      <c r="BZ14" s="644"/>
      <c r="CA14" s="644"/>
      <c r="CB14" s="684"/>
      <c r="CD14" s="685" t="s">
        <v>255</v>
      </c>
      <c r="CE14" s="682"/>
      <c r="CF14" s="682"/>
      <c r="CG14" s="682"/>
      <c r="CH14" s="682"/>
      <c r="CI14" s="682"/>
      <c r="CJ14" s="682"/>
      <c r="CK14" s="682"/>
      <c r="CL14" s="682"/>
      <c r="CM14" s="682"/>
      <c r="CN14" s="682"/>
      <c r="CO14" s="682"/>
      <c r="CP14" s="682"/>
      <c r="CQ14" s="683"/>
      <c r="CR14" s="641">
        <v>300691</v>
      </c>
      <c r="CS14" s="644"/>
      <c r="CT14" s="644"/>
      <c r="CU14" s="644"/>
      <c r="CV14" s="644"/>
      <c r="CW14" s="644"/>
      <c r="CX14" s="644"/>
      <c r="CY14" s="645"/>
      <c r="CZ14" s="703">
        <v>5.5</v>
      </c>
      <c r="DA14" s="703"/>
      <c r="DB14" s="703"/>
      <c r="DC14" s="703"/>
      <c r="DD14" s="649">
        <v>1248</v>
      </c>
      <c r="DE14" s="644"/>
      <c r="DF14" s="644"/>
      <c r="DG14" s="644"/>
      <c r="DH14" s="644"/>
      <c r="DI14" s="644"/>
      <c r="DJ14" s="644"/>
      <c r="DK14" s="644"/>
      <c r="DL14" s="644"/>
      <c r="DM14" s="644"/>
      <c r="DN14" s="644"/>
      <c r="DO14" s="644"/>
      <c r="DP14" s="645"/>
      <c r="DQ14" s="649">
        <v>297325</v>
      </c>
      <c r="DR14" s="644"/>
      <c r="DS14" s="644"/>
      <c r="DT14" s="644"/>
      <c r="DU14" s="644"/>
      <c r="DV14" s="644"/>
      <c r="DW14" s="644"/>
      <c r="DX14" s="644"/>
      <c r="DY14" s="644"/>
      <c r="DZ14" s="644"/>
      <c r="EA14" s="644"/>
      <c r="EB14" s="644"/>
      <c r="EC14" s="684"/>
    </row>
    <row r="15" spans="2:143" ht="11.25" customHeight="1">
      <c r="B15" s="638" t="s">
        <v>256</v>
      </c>
      <c r="C15" s="639"/>
      <c r="D15" s="639"/>
      <c r="E15" s="639"/>
      <c r="F15" s="639"/>
      <c r="G15" s="639"/>
      <c r="H15" s="639"/>
      <c r="I15" s="639"/>
      <c r="J15" s="639"/>
      <c r="K15" s="639"/>
      <c r="L15" s="639"/>
      <c r="M15" s="639"/>
      <c r="N15" s="639"/>
      <c r="O15" s="639"/>
      <c r="P15" s="639"/>
      <c r="Q15" s="640"/>
      <c r="R15" s="641">
        <v>16431</v>
      </c>
      <c r="S15" s="644"/>
      <c r="T15" s="644"/>
      <c r="U15" s="644"/>
      <c r="V15" s="644"/>
      <c r="W15" s="644"/>
      <c r="X15" s="644"/>
      <c r="Y15" s="645"/>
      <c r="Z15" s="703">
        <v>0.3</v>
      </c>
      <c r="AA15" s="703"/>
      <c r="AB15" s="703"/>
      <c r="AC15" s="703"/>
      <c r="AD15" s="704">
        <v>16431</v>
      </c>
      <c r="AE15" s="704"/>
      <c r="AF15" s="704"/>
      <c r="AG15" s="704"/>
      <c r="AH15" s="704"/>
      <c r="AI15" s="704"/>
      <c r="AJ15" s="704"/>
      <c r="AK15" s="704"/>
      <c r="AL15" s="646">
        <v>0.5</v>
      </c>
      <c r="AM15" s="647"/>
      <c r="AN15" s="647"/>
      <c r="AO15" s="705"/>
      <c r="AP15" s="638" t="s">
        <v>257</v>
      </c>
      <c r="AQ15" s="639"/>
      <c r="AR15" s="639"/>
      <c r="AS15" s="639"/>
      <c r="AT15" s="639"/>
      <c r="AU15" s="639"/>
      <c r="AV15" s="639"/>
      <c r="AW15" s="639"/>
      <c r="AX15" s="639"/>
      <c r="AY15" s="639"/>
      <c r="AZ15" s="639"/>
      <c r="BA15" s="639"/>
      <c r="BB15" s="639"/>
      <c r="BC15" s="639"/>
      <c r="BD15" s="639"/>
      <c r="BE15" s="639"/>
      <c r="BF15" s="640"/>
      <c r="BG15" s="641">
        <v>55234</v>
      </c>
      <c r="BH15" s="644"/>
      <c r="BI15" s="644"/>
      <c r="BJ15" s="644"/>
      <c r="BK15" s="644"/>
      <c r="BL15" s="644"/>
      <c r="BM15" s="644"/>
      <c r="BN15" s="645"/>
      <c r="BO15" s="703">
        <v>4.4000000000000004</v>
      </c>
      <c r="BP15" s="703"/>
      <c r="BQ15" s="703"/>
      <c r="BR15" s="703"/>
      <c r="BS15" s="649" t="s">
        <v>131</v>
      </c>
      <c r="BT15" s="644"/>
      <c r="BU15" s="644"/>
      <c r="BV15" s="644"/>
      <c r="BW15" s="644"/>
      <c r="BX15" s="644"/>
      <c r="BY15" s="644"/>
      <c r="BZ15" s="644"/>
      <c r="CA15" s="644"/>
      <c r="CB15" s="684"/>
      <c r="CD15" s="685" t="s">
        <v>258</v>
      </c>
      <c r="CE15" s="682"/>
      <c r="CF15" s="682"/>
      <c r="CG15" s="682"/>
      <c r="CH15" s="682"/>
      <c r="CI15" s="682"/>
      <c r="CJ15" s="682"/>
      <c r="CK15" s="682"/>
      <c r="CL15" s="682"/>
      <c r="CM15" s="682"/>
      <c r="CN15" s="682"/>
      <c r="CO15" s="682"/>
      <c r="CP15" s="682"/>
      <c r="CQ15" s="683"/>
      <c r="CR15" s="641">
        <v>516485</v>
      </c>
      <c r="CS15" s="644"/>
      <c r="CT15" s="644"/>
      <c r="CU15" s="644"/>
      <c r="CV15" s="644"/>
      <c r="CW15" s="644"/>
      <c r="CX15" s="644"/>
      <c r="CY15" s="645"/>
      <c r="CZ15" s="703">
        <v>9.4</v>
      </c>
      <c r="DA15" s="703"/>
      <c r="DB15" s="703"/>
      <c r="DC15" s="703"/>
      <c r="DD15" s="649">
        <v>16321</v>
      </c>
      <c r="DE15" s="644"/>
      <c r="DF15" s="644"/>
      <c r="DG15" s="644"/>
      <c r="DH15" s="644"/>
      <c r="DI15" s="644"/>
      <c r="DJ15" s="644"/>
      <c r="DK15" s="644"/>
      <c r="DL15" s="644"/>
      <c r="DM15" s="644"/>
      <c r="DN15" s="644"/>
      <c r="DO15" s="644"/>
      <c r="DP15" s="645"/>
      <c r="DQ15" s="649">
        <v>485403</v>
      </c>
      <c r="DR15" s="644"/>
      <c r="DS15" s="644"/>
      <c r="DT15" s="644"/>
      <c r="DU15" s="644"/>
      <c r="DV15" s="644"/>
      <c r="DW15" s="644"/>
      <c r="DX15" s="644"/>
      <c r="DY15" s="644"/>
      <c r="DZ15" s="644"/>
      <c r="EA15" s="644"/>
      <c r="EB15" s="644"/>
      <c r="EC15" s="684"/>
    </row>
    <row r="16" spans="2:143" ht="11.25" customHeight="1">
      <c r="B16" s="638" t="s">
        <v>259</v>
      </c>
      <c r="C16" s="639"/>
      <c r="D16" s="639"/>
      <c r="E16" s="639"/>
      <c r="F16" s="639"/>
      <c r="G16" s="639"/>
      <c r="H16" s="639"/>
      <c r="I16" s="639"/>
      <c r="J16" s="639"/>
      <c r="K16" s="639"/>
      <c r="L16" s="639"/>
      <c r="M16" s="639"/>
      <c r="N16" s="639"/>
      <c r="O16" s="639"/>
      <c r="P16" s="639"/>
      <c r="Q16" s="640"/>
      <c r="R16" s="641" t="s">
        <v>131</v>
      </c>
      <c r="S16" s="644"/>
      <c r="T16" s="644"/>
      <c r="U16" s="644"/>
      <c r="V16" s="644"/>
      <c r="W16" s="644"/>
      <c r="X16" s="644"/>
      <c r="Y16" s="645"/>
      <c r="Z16" s="703" t="s">
        <v>131</v>
      </c>
      <c r="AA16" s="703"/>
      <c r="AB16" s="703"/>
      <c r="AC16" s="703"/>
      <c r="AD16" s="704" t="s">
        <v>131</v>
      </c>
      <c r="AE16" s="704"/>
      <c r="AF16" s="704"/>
      <c r="AG16" s="704"/>
      <c r="AH16" s="704"/>
      <c r="AI16" s="704"/>
      <c r="AJ16" s="704"/>
      <c r="AK16" s="704"/>
      <c r="AL16" s="646" t="s">
        <v>131</v>
      </c>
      <c r="AM16" s="647"/>
      <c r="AN16" s="647"/>
      <c r="AO16" s="705"/>
      <c r="AP16" s="638" t="s">
        <v>260</v>
      </c>
      <c r="AQ16" s="639"/>
      <c r="AR16" s="639"/>
      <c r="AS16" s="639"/>
      <c r="AT16" s="639"/>
      <c r="AU16" s="639"/>
      <c r="AV16" s="639"/>
      <c r="AW16" s="639"/>
      <c r="AX16" s="639"/>
      <c r="AY16" s="639"/>
      <c r="AZ16" s="639"/>
      <c r="BA16" s="639"/>
      <c r="BB16" s="639"/>
      <c r="BC16" s="639"/>
      <c r="BD16" s="639"/>
      <c r="BE16" s="639"/>
      <c r="BF16" s="640"/>
      <c r="BG16" s="641" t="s">
        <v>131</v>
      </c>
      <c r="BH16" s="644"/>
      <c r="BI16" s="644"/>
      <c r="BJ16" s="644"/>
      <c r="BK16" s="644"/>
      <c r="BL16" s="644"/>
      <c r="BM16" s="644"/>
      <c r="BN16" s="645"/>
      <c r="BO16" s="703" t="s">
        <v>131</v>
      </c>
      <c r="BP16" s="703"/>
      <c r="BQ16" s="703"/>
      <c r="BR16" s="703"/>
      <c r="BS16" s="649" t="s">
        <v>131</v>
      </c>
      <c r="BT16" s="644"/>
      <c r="BU16" s="644"/>
      <c r="BV16" s="644"/>
      <c r="BW16" s="644"/>
      <c r="BX16" s="644"/>
      <c r="BY16" s="644"/>
      <c r="BZ16" s="644"/>
      <c r="CA16" s="644"/>
      <c r="CB16" s="684"/>
      <c r="CD16" s="685" t="s">
        <v>261</v>
      </c>
      <c r="CE16" s="682"/>
      <c r="CF16" s="682"/>
      <c r="CG16" s="682"/>
      <c r="CH16" s="682"/>
      <c r="CI16" s="682"/>
      <c r="CJ16" s="682"/>
      <c r="CK16" s="682"/>
      <c r="CL16" s="682"/>
      <c r="CM16" s="682"/>
      <c r="CN16" s="682"/>
      <c r="CO16" s="682"/>
      <c r="CP16" s="682"/>
      <c r="CQ16" s="683"/>
      <c r="CR16" s="641">
        <v>259</v>
      </c>
      <c r="CS16" s="644"/>
      <c r="CT16" s="644"/>
      <c r="CU16" s="644"/>
      <c r="CV16" s="644"/>
      <c r="CW16" s="644"/>
      <c r="CX16" s="644"/>
      <c r="CY16" s="645"/>
      <c r="CZ16" s="703">
        <v>0</v>
      </c>
      <c r="DA16" s="703"/>
      <c r="DB16" s="703"/>
      <c r="DC16" s="703"/>
      <c r="DD16" s="649" t="s">
        <v>131</v>
      </c>
      <c r="DE16" s="644"/>
      <c r="DF16" s="644"/>
      <c r="DG16" s="644"/>
      <c r="DH16" s="644"/>
      <c r="DI16" s="644"/>
      <c r="DJ16" s="644"/>
      <c r="DK16" s="644"/>
      <c r="DL16" s="644"/>
      <c r="DM16" s="644"/>
      <c r="DN16" s="644"/>
      <c r="DO16" s="644"/>
      <c r="DP16" s="645"/>
      <c r="DQ16" s="649">
        <v>259</v>
      </c>
      <c r="DR16" s="644"/>
      <c r="DS16" s="644"/>
      <c r="DT16" s="644"/>
      <c r="DU16" s="644"/>
      <c r="DV16" s="644"/>
      <c r="DW16" s="644"/>
      <c r="DX16" s="644"/>
      <c r="DY16" s="644"/>
      <c r="DZ16" s="644"/>
      <c r="EA16" s="644"/>
      <c r="EB16" s="644"/>
      <c r="EC16" s="684"/>
    </row>
    <row r="17" spans="2:133" ht="11.25" customHeight="1">
      <c r="B17" s="638" t="s">
        <v>262</v>
      </c>
      <c r="C17" s="639"/>
      <c r="D17" s="639"/>
      <c r="E17" s="639"/>
      <c r="F17" s="639"/>
      <c r="G17" s="639"/>
      <c r="H17" s="639"/>
      <c r="I17" s="639"/>
      <c r="J17" s="639"/>
      <c r="K17" s="639"/>
      <c r="L17" s="639"/>
      <c r="M17" s="639"/>
      <c r="N17" s="639"/>
      <c r="O17" s="639"/>
      <c r="P17" s="639"/>
      <c r="Q17" s="640"/>
      <c r="R17" s="641">
        <v>11094</v>
      </c>
      <c r="S17" s="644"/>
      <c r="T17" s="644"/>
      <c r="U17" s="644"/>
      <c r="V17" s="644"/>
      <c r="W17" s="644"/>
      <c r="X17" s="644"/>
      <c r="Y17" s="645"/>
      <c r="Z17" s="703">
        <v>0.2</v>
      </c>
      <c r="AA17" s="703"/>
      <c r="AB17" s="703"/>
      <c r="AC17" s="703"/>
      <c r="AD17" s="704">
        <v>11094</v>
      </c>
      <c r="AE17" s="704"/>
      <c r="AF17" s="704"/>
      <c r="AG17" s="704"/>
      <c r="AH17" s="704"/>
      <c r="AI17" s="704"/>
      <c r="AJ17" s="704"/>
      <c r="AK17" s="704"/>
      <c r="AL17" s="646">
        <v>0.3</v>
      </c>
      <c r="AM17" s="647"/>
      <c r="AN17" s="647"/>
      <c r="AO17" s="705"/>
      <c r="AP17" s="638" t="s">
        <v>263</v>
      </c>
      <c r="AQ17" s="639"/>
      <c r="AR17" s="639"/>
      <c r="AS17" s="639"/>
      <c r="AT17" s="639"/>
      <c r="AU17" s="639"/>
      <c r="AV17" s="639"/>
      <c r="AW17" s="639"/>
      <c r="AX17" s="639"/>
      <c r="AY17" s="639"/>
      <c r="AZ17" s="639"/>
      <c r="BA17" s="639"/>
      <c r="BB17" s="639"/>
      <c r="BC17" s="639"/>
      <c r="BD17" s="639"/>
      <c r="BE17" s="639"/>
      <c r="BF17" s="640"/>
      <c r="BG17" s="641" t="s">
        <v>131</v>
      </c>
      <c r="BH17" s="644"/>
      <c r="BI17" s="644"/>
      <c r="BJ17" s="644"/>
      <c r="BK17" s="644"/>
      <c r="BL17" s="644"/>
      <c r="BM17" s="644"/>
      <c r="BN17" s="645"/>
      <c r="BO17" s="703" t="s">
        <v>131</v>
      </c>
      <c r="BP17" s="703"/>
      <c r="BQ17" s="703"/>
      <c r="BR17" s="703"/>
      <c r="BS17" s="649" t="s">
        <v>131</v>
      </c>
      <c r="BT17" s="644"/>
      <c r="BU17" s="644"/>
      <c r="BV17" s="644"/>
      <c r="BW17" s="644"/>
      <c r="BX17" s="644"/>
      <c r="BY17" s="644"/>
      <c r="BZ17" s="644"/>
      <c r="CA17" s="644"/>
      <c r="CB17" s="684"/>
      <c r="CD17" s="685" t="s">
        <v>264</v>
      </c>
      <c r="CE17" s="682"/>
      <c r="CF17" s="682"/>
      <c r="CG17" s="682"/>
      <c r="CH17" s="682"/>
      <c r="CI17" s="682"/>
      <c r="CJ17" s="682"/>
      <c r="CK17" s="682"/>
      <c r="CL17" s="682"/>
      <c r="CM17" s="682"/>
      <c r="CN17" s="682"/>
      <c r="CO17" s="682"/>
      <c r="CP17" s="682"/>
      <c r="CQ17" s="683"/>
      <c r="CR17" s="641">
        <v>644228</v>
      </c>
      <c r="CS17" s="644"/>
      <c r="CT17" s="644"/>
      <c r="CU17" s="644"/>
      <c r="CV17" s="644"/>
      <c r="CW17" s="644"/>
      <c r="CX17" s="644"/>
      <c r="CY17" s="645"/>
      <c r="CZ17" s="703">
        <v>11.7</v>
      </c>
      <c r="DA17" s="703"/>
      <c r="DB17" s="703"/>
      <c r="DC17" s="703"/>
      <c r="DD17" s="649" t="s">
        <v>131</v>
      </c>
      <c r="DE17" s="644"/>
      <c r="DF17" s="644"/>
      <c r="DG17" s="644"/>
      <c r="DH17" s="644"/>
      <c r="DI17" s="644"/>
      <c r="DJ17" s="644"/>
      <c r="DK17" s="644"/>
      <c r="DL17" s="644"/>
      <c r="DM17" s="644"/>
      <c r="DN17" s="644"/>
      <c r="DO17" s="644"/>
      <c r="DP17" s="645"/>
      <c r="DQ17" s="649">
        <v>643674</v>
      </c>
      <c r="DR17" s="644"/>
      <c r="DS17" s="644"/>
      <c r="DT17" s="644"/>
      <c r="DU17" s="644"/>
      <c r="DV17" s="644"/>
      <c r="DW17" s="644"/>
      <c r="DX17" s="644"/>
      <c r="DY17" s="644"/>
      <c r="DZ17" s="644"/>
      <c r="EA17" s="644"/>
      <c r="EB17" s="644"/>
      <c r="EC17" s="684"/>
    </row>
    <row r="18" spans="2:133" ht="11.25" customHeight="1">
      <c r="B18" s="638" t="s">
        <v>265</v>
      </c>
      <c r="C18" s="639"/>
      <c r="D18" s="639"/>
      <c r="E18" s="639"/>
      <c r="F18" s="639"/>
      <c r="G18" s="639"/>
      <c r="H18" s="639"/>
      <c r="I18" s="639"/>
      <c r="J18" s="639"/>
      <c r="K18" s="639"/>
      <c r="L18" s="639"/>
      <c r="M18" s="639"/>
      <c r="N18" s="639"/>
      <c r="O18" s="639"/>
      <c r="P18" s="639"/>
      <c r="Q18" s="640"/>
      <c r="R18" s="641">
        <v>2074813</v>
      </c>
      <c r="S18" s="644"/>
      <c r="T18" s="644"/>
      <c r="U18" s="644"/>
      <c r="V18" s="644"/>
      <c r="W18" s="644"/>
      <c r="X18" s="644"/>
      <c r="Y18" s="645"/>
      <c r="Z18" s="703">
        <v>36.5</v>
      </c>
      <c r="AA18" s="703"/>
      <c r="AB18" s="703"/>
      <c r="AC18" s="703"/>
      <c r="AD18" s="704">
        <v>1901435</v>
      </c>
      <c r="AE18" s="704"/>
      <c r="AF18" s="704"/>
      <c r="AG18" s="704"/>
      <c r="AH18" s="704"/>
      <c r="AI18" s="704"/>
      <c r="AJ18" s="704"/>
      <c r="AK18" s="704"/>
      <c r="AL18" s="646">
        <v>54.6</v>
      </c>
      <c r="AM18" s="647"/>
      <c r="AN18" s="647"/>
      <c r="AO18" s="705"/>
      <c r="AP18" s="638" t="s">
        <v>266</v>
      </c>
      <c r="AQ18" s="639"/>
      <c r="AR18" s="639"/>
      <c r="AS18" s="639"/>
      <c r="AT18" s="639"/>
      <c r="AU18" s="639"/>
      <c r="AV18" s="639"/>
      <c r="AW18" s="639"/>
      <c r="AX18" s="639"/>
      <c r="AY18" s="639"/>
      <c r="AZ18" s="639"/>
      <c r="BA18" s="639"/>
      <c r="BB18" s="639"/>
      <c r="BC18" s="639"/>
      <c r="BD18" s="639"/>
      <c r="BE18" s="639"/>
      <c r="BF18" s="640"/>
      <c r="BG18" s="641" t="s">
        <v>131</v>
      </c>
      <c r="BH18" s="644"/>
      <c r="BI18" s="644"/>
      <c r="BJ18" s="644"/>
      <c r="BK18" s="644"/>
      <c r="BL18" s="644"/>
      <c r="BM18" s="644"/>
      <c r="BN18" s="645"/>
      <c r="BO18" s="703" t="s">
        <v>241</v>
      </c>
      <c r="BP18" s="703"/>
      <c r="BQ18" s="703"/>
      <c r="BR18" s="703"/>
      <c r="BS18" s="649" t="s">
        <v>131</v>
      </c>
      <c r="BT18" s="644"/>
      <c r="BU18" s="644"/>
      <c r="BV18" s="644"/>
      <c r="BW18" s="644"/>
      <c r="BX18" s="644"/>
      <c r="BY18" s="644"/>
      <c r="BZ18" s="644"/>
      <c r="CA18" s="644"/>
      <c r="CB18" s="684"/>
      <c r="CD18" s="685" t="s">
        <v>267</v>
      </c>
      <c r="CE18" s="682"/>
      <c r="CF18" s="682"/>
      <c r="CG18" s="682"/>
      <c r="CH18" s="682"/>
      <c r="CI18" s="682"/>
      <c r="CJ18" s="682"/>
      <c r="CK18" s="682"/>
      <c r="CL18" s="682"/>
      <c r="CM18" s="682"/>
      <c r="CN18" s="682"/>
      <c r="CO18" s="682"/>
      <c r="CP18" s="682"/>
      <c r="CQ18" s="683"/>
      <c r="CR18" s="641" t="s">
        <v>131</v>
      </c>
      <c r="CS18" s="644"/>
      <c r="CT18" s="644"/>
      <c r="CU18" s="644"/>
      <c r="CV18" s="644"/>
      <c r="CW18" s="644"/>
      <c r="CX18" s="644"/>
      <c r="CY18" s="645"/>
      <c r="CZ18" s="703" t="s">
        <v>131</v>
      </c>
      <c r="DA18" s="703"/>
      <c r="DB18" s="703"/>
      <c r="DC18" s="703"/>
      <c r="DD18" s="649" t="s">
        <v>241</v>
      </c>
      <c r="DE18" s="644"/>
      <c r="DF18" s="644"/>
      <c r="DG18" s="644"/>
      <c r="DH18" s="644"/>
      <c r="DI18" s="644"/>
      <c r="DJ18" s="644"/>
      <c r="DK18" s="644"/>
      <c r="DL18" s="644"/>
      <c r="DM18" s="644"/>
      <c r="DN18" s="644"/>
      <c r="DO18" s="644"/>
      <c r="DP18" s="645"/>
      <c r="DQ18" s="649" t="s">
        <v>131</v>
      </c>
      <c r="DR18" s="644"/>
      <c r="DS18" s="644"/>
      <c r="DT18" s="644"/>
      <c r="DU18" s="644"/>
      <c r="DV18" s="644"/>
      <c r="DW18" s="644"/>
      <c r="DX18" s="644"/>
      <c r="DY18" s="644"/>
      <c r="DZ18" s="644"/>
      <c r="EA18" s="644"/>
      <c r="EB18" s="644"/>
      <c r="EC18" s="684"/>
    </row>
    <row r="19" spans="2:133" ht="11.25" customHeight="1">
      <c r="B19" s="638" t="s">
        <v>268</v>
      </c>
      <c r="C19" s="639"/>
      <c r="D19" s="639"/>
      <c r="E19" s="639"/>
      <c r="F19" s="639"/>
      <c r="G19" s="639"/>
      <c r="H19" s="639"/>
      <c r="I19" s="639"/>
      <c r="J19" s="639"/>
      <c r="K19" s="639"/>
      <c r="L19" s="639"/>
      <c r="M19" s="639"/>
      <c r="N19" s="639"/>
      <c r="O19" s="639"/>
      <c r="P19" s="639"/>
      <c r="Q19" s="640"/>
      <c r="R19" s="641">
        <v>1901435</v>
      </c>
      <c r="S19" s="644"/>
      <c r="T19" s="644"/>
      <c r="U19" s="644"/>
      <c r="V19" s="644"/>
      <c r="W19" s="644"/>
      <c r="X19" s="644"/>
      <c r="Y19" s="645"/>
      <c r="Z19" s="703">
        <v>33.5</v>
      </c>
      <c r="AA19" s="703"/>
      <c r="AB19" s="703"/>
      <c r="AC19" s="703"/>
      <c r="AD19" s="704">
        <v>1901435</v>
      </c>
      <c r="AE19" s="704"/>
      <c r="AF19" s="704"/>
      <c r="AG19" s="704"/>
      <c r="AH19" s="704"/>
      <c r="AI19" s="704"/>
      <c r="AJ19" s="704"/>
      <c r="AK19" s="704"/>
      <c r="AL19" s="646">
        <v>54.6</v>
      </c>
      <c r="AM19" s="647"/>
      <c r="AN19" s="647"/>
      <c r="AO19" s="705"/>
      <c r="AP19" s="638" t="s">
        <v>269</v>
      </c>
      <c r="AQ19" s="639"/>
      <c r="AR19" s="639"/>
      <c r="AS19" s="639"/>
      <c r="AT19" s="639"/>
      <c r="AU19" s="639"/>
      <c r="AV19" s="639"/>
      <c r="AW19" s="639"/>
      <c r="AX19" s="639"/>
      <c r="AY19" s="639"/>
      <c r="AZ19" s="639"/>
      <c r="BA19" s="639"/>
      <c r="BB19" s="639"/>
      <c r="BC19" s="639"/>
      <c r="BD19" s="639"/>
      <c r="BE19" s="639"/>
      <c r="BF19" s="640"/>
      <c r="BG19" s="641">
        <v>21668</v>
      </c>
      <c r="BH19" s="644"/>
      <c r="BI19" s="644"/>
      <c r="BJ19" s="644"/>
      <c r="BK19" s="644"/>
      <c r="BL19" s="644"/>
      <c r="BM19" s="644"/>
      <c r="BN19" s="645"/>
      <c r="BO19" s="703">
        <v>1.7</v>
      </c>
      <c r="BP19" s="703"/>
      <c r="BQ19" s="703"/>
      <c r="BR19" s="703"/>
      <c r="BS19" s="649" t="s">
        <v>241</v>
      </c>
      <c r="BT19" s="644"/>
      <c r="BU19" s="644"/>
      <c r="BV19" s="644"/>
      <c r="BW19" s="644"/>
      <c r="BX19" s="644"/>
      <c r="BY19" s="644"/>
      <c r="BZ19" s="644"/>
      <c r="CA19" s="644"/>
      <c r="CB19" s="684"/>
      <c r="CD19" s="685" t="s">
        <v>270</v>
      </c>
      <c r="CE19" s="682"/>
      <c r="CF19" s="682"/>
      <c r="CG19" s="682"/>
      <c r="CH19" s="682"/>
      <c r="CI19" s="682"/>
      <c r="CJ19" s="682"/>
      <c r="CK19" s="682"/>
      <c r="CL19" s="682"/>
      <c r="CM19" s="682"/>
      <c r="CN19" s="682"/>
      <c r="CO19" s="682"/>
      <c r="CP19" s="682"/>
      <c r="CQ19" s="683"/>
      <c r="CR19" s="641" t="s">
        <v>241</v>
      </c>
      <c r="CS19" s="644"/>
      <c r="CT19" s="644"/>
      <c r="CU19" s="644"/>
      <c r="CV19" s="644"/>
      <c r="CW19" s="644"/>
      <c r="CX19" s="644"/>
      <c r="CY19" s="645"/>
      <c r="CZ19" s="703" t="s">
        <v>241</v>
      </c>
      <c r="DA19" s="703"/>
      <c r="DB19" s="703"/>
      <c r="DC19" s="703"/>
      <c r="DD19" s="649" t="s">
        <v>131</v>
      </c>
      <c r="DE19" s="644"/>
      <c r="DF19" s="644"/>
      <c r="DG19" s="644"/>
      <c r="DH19" s="644"/>
      <c r="DI19" s="644"/>
      <c r="DJ19" s="644"/>
      <c r="DK19" s="644"/>
      <c r="DL19" s="644"/>
      <c r="DM19" s="644"/>
      <c r="DN19" s="644"/>
      <c r="DO19" s="644"/>
      <c r="DP19" s="645"/>
      <c r="DQ19" s="649" t="s">
        <v>131</v>
      </c>
      <c r="DR19" s="644"/>
      <c r="DS19" s="644"/>
      <c r="DT19" s="644"/>
      <c r="DU19" s="644"/>
      <c r="DV19" s="644"/>
      <c r="DW19" s="644"/>
      <c r="DX19" s="644"/>
      <c r="DY19" s="644"/>
      <c r="DZ19" s="644"/>
      <c r="EA19" s="644"/>
      <c r="EB19" s="644"/>
      <c r="EC19" s="684"/>
    </row>
    <row r="20" spans="2:133" ht="11.25" customHeight="1">
      <c r="B20" s="638" t="s">
        <v>271</v>
      </c>
      <c r="C20" s="639"/>
      <c r="D20" s="639"/>
      <c r="E20" s="639"/>
      <c r="F20" s="639"/>
      <c r="G20" s="639"/>
      <c r="H20" s="639"/>
      <c r="I20" s="639"/>
      <c r="J20" s="639"/>
      <c r="K20" s="639"/>
      <c r="L20" s="639"/>
      <c r="M20" s="639"/>
      <c r="N20" s="639"/>
      <c r="O20" s="639"/>
      <c r="P20" s="639"/>
      <c r="Q20" s="640"/>
      <c r="R20" s="641">
        <v>173361</v>
      </c>
      <c r="S20" s="644"/>
      <c r="T20" s="644"/>
      <c r="U20" s="644"/>
      <c r="V20" s="644"/>
      <c r="W20" s="644"/>
      <c r="X20" s="644"/>
      <c r="Y20" s="645"/>
      <c r="Z20" s="703">
        <v>3.1</v>
      </c>
      <c r="AA20" s="703"/>
      <c r="AB20" s="703"/>
      <c r="AC20" s="703"/>
      <c r="AD20" s="704" t="s">
        <v>131</v>
      </c>
      <c r="AE20" s="704"/>
      <c r="AF20" s="704"/>
      <c r="AG20" s="704"/>
      <c r="AH20" s="704"/>
      <c r="AI20" s="704"/>
      <c r="AJ20" s="704"/>
      <c r="AK20" s="704"/>
      <c r="AL20" s="646" t="s">
        <v>241</v>
      </c>
      <c r="AM20" s="647"/>
      <c r="AN20" s="647"/>
      <c r="AO20" s="705"/>
      <c r="AP20" s="638" t="s">
        <v>272</v>
      </c>
      <c r="AQ20" s="639"/>
      <c r="AR20" s="639"/>
      <c r="AS20" s="639"/>
      <c r="AT20" s="639"/>
      <c r="AU20" s="639"/>
      <c r="AV20" s="639"/>
      <c r="AW20" s="639"/>
      <c r="AX20" s="639"/>
      <c r="AY20" s="639"/>
      <c r="AZ20" s="639"/>
      <c r="BA20" s="639"/>
      <c r="BB20" s="639"/>
      <c r="BC20" s="639"/>
      <c r="BD20" s="639"/>
      <c r="BE20" s="639"/>
      <c r="BF20" s="640"/>
      <c r="BG20" s="641">
        <v>21668</v>
      </c>
      <c r="BH20" s="644"/>
      <c r="BI20" s="644"/>
      <c r="BJ20" s="644"/>
      <c r="BK20" s="644"/>
      <c r="BL20" s="644"/>
      <c r="BM20" s="644"/>
      <c r="BN20" s="645"/>
      <c r="BO20" s="703">
        <v>1.7</v>
      </c>
      <c r="BP20" s="703"/>
      <c r="BQ20" s="703"/>
      <c r="BR20" s="703"/>
      <c r="BS20" s="649" t="s">
        <v>131</v>
      </c>
      <c r="BT20" s="644"/>
      <c r="BU20" s="644"/>
      <c r="BV20" s="644"/>
      <c r="BW20" s="644"/>
      <c r="BX20" s="644"/>
      <c r="BY20" s="644"/>
      <c r="BZ20" s="644"/>
      <c r="CA20" s="644"/>
      <c r="CB20" s="684"/>
      <c r="CD20" s="685" t="s">
        <v>273</v>
      </c>
      <c r="CE20" s="682"/>
      <c r="CF20" s="682"/>
      <c r="CG20" s="682"/>
      <c r="CH20" s="682"/>
      <c r="CI20" s="682"/>
      <c r="CJ20" s="682"/>
      <c r="CK20" s="682"/>
      <c r="CL20" s="682"/>
      <c r="CM20" s="682"/>
      <c r="CN20" s="682"/>
      <c r="CO20" s="682"/>
      <c r="CP20" s="682"/>
      <c r="CQ20" s="683"/>
      <c r="CR20" s="641">
        <v>5492877</v>
      </c>
      <c r="CS20" s="644"/>
      <c r="CT20" s="644"/>
      <c r="CU20" s="644"/>
      <c r="CV20" s="644"/>
      <c r="CW20" s="644"/>
      <c r="CX20" s="644"/>
      <c r="CY20" s="645"/>
      <c r="CZ20" s="703">
        <v>100</v>
      </c>
      <c r="DA20" s="703"/>
      <c r="DB20" s="703"/>
      <c r="DC20" s="703"/>
      <c r="DD20" s="649">
        <v>241193</v>
      </c>
      <c r="DE20" s="644"/>
      <c r="DF20" s="644"/>
      <c r="DG20" s="644"/>
      <c r="DH20" s="644"/>
      <c r="DI20" s="644"/>
      <c r="DJ20" s="644"/>
      <c r="DK20" s="644"/>
      <c r="DL20" s="644"/>
      <c r="DM20" s="644"/>
      <c r="DN20" s="644"/>
      <c r="DO20" s="644"/>
      <c r="DP20" s="645"/>
      <c r="DQ20" s="649">
        <v>3929979</v>
      </c>
      <c r="DR20" s="644"/>
      <c r="DS20" s="644"/>
      <c r="DT20" s="644"/>
      <c r="DU20" s="644"/>
      <c r="DV20" s="644"/>
      <c r="DW20" s="644"/>
      <c r="DX20" s="644"/>
      <c r="DY20" s="644"/>
      <c r="DZ20" s="644"/>
      <c r="EA20" s="644"/>
      <c r="EB20" s="644"/>
      <c r="EC20" s="684"/>
    </row>
    <row r="21" spans="2:133" ht="11.25" customHeight="1">
      <c r="B21" s="638" t="s">
        <v>274</v>
      </c>
      <c r="C21" s="639"/>
      <c r="D21" s="639"/>
      <c r="E21" s="639"/>
      <c r="F21" s="639"/>
      <c r="G21" s="639"/>
      <c r="H21" s="639"/>
      <c r="I21" s="639"/>
      <c r="J21" s="639"/>
      <c r="K21" s="639"/>
      <c r="L21" s="639"/>
      <c r="M21" s="639"/>
      <c r="N21" s="639"/>
      <c r="O21" s="639"/>
      <c r="P21" s="639"/>
      <c r="Q21" s="640"/>
      <c r="R21" s="641">
        <v>17</v>
      </c>
      <c r="S21" s="644"/>
      <c r="T21" s="644"/>
      <c r="U21" s="644"/>
      <c r="V21" s="644"/>
      <c r="W21" s="644"/>
      <c r="X21" s="644"/>
      <c r="Y21" s="645"/>
      <c r="Z21" s="703">
        <v>0</v>
      </c>
      <c r="AA21" s="703"/>
      <c r="AB21" s="703"/>
      <c r="AC21" s="703"/>
      <c r="AD21" s="704" t="s">
        <v>131</v>
      </c>
      <c r="AE21" s="704"/>
      <c r="AF21" s="704"/>
      <c r="AG21" s="704"/>
      <c r="AH21" s="704"/>
      <c r="AI21" s="704"/>
      <c r="AJ21" s="704"/>
      <c r="AK21" s="704"/>
      <c r="AL21" s="646" t="s">
        <v>241</v>
      </c>
      <c r="AM21" s="647"/>
      <c r="AN21" s="647"/>
      <c r="AO21" s="705"/>
      <c r="AP21" s="749" t="s">
        <v>275</v>
      </c>
      <c r="AQ21" s="756"/>
      <c r="AR21" s="756"/>
      <c r="AS21" s="756"/>
      <c r="AT21" s="756"/>
      <c r="AU21" s="756"/>
      <c r="AV21" s="756"/>
      <c r="AW21" s="756"/>
      <c r="AX21" s="756"/>
      <c r="AY21" s="756"/>
      <c r="AZ21" s="756"/>
      <c r="BA21" s="756"/>
      <c r="BB21" s="756"/>
      <c r="BC21" s="756"/>
      <c r="BD21" s="756"/>
      <c r="BE21" s="756"/>
      <c r="BF21" s="751"/>
      <c r="BG21" s="641">
        <v>21668</v>
      </c>
      <c r="BH21" s="644"/>
      <c r="BI21" s="644"/>
      <c r="BJ21" s="644"/>
      <c r="BK21" s="644"/>
      <c r="BL21" s="644"/>
      <c r="BM21" s="644"/>
      <c r="BN21" s="645"/>
      <c r="BO21" s="703">
        <v>1.7</v>
      </c>
      <c r="BP21" s="703"/>
      <c r="BQ21" s="703"/>
      <c r="BR21" s="703"/>
      <c r="BS21" s="649" t="s">
        <v>241</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276</v>
      </c>
      <c r="C22" s="639"/>
      <c r="D22" s="639"/>
      <c r="E22" s="639"/>
      <c r="F22" s="639"/>
      <c r="G22" s="639"/>
      <c r="H22" s="639"/>
      <c r="I22" s="639"/>
      <c r="J22" s="639"/>
      <c r="K22" s="639"/>
      <c r="L22" s="639"/>
      <c r="M22" s="639"/>
      <c r="N22" s="639"/>
      <c r="O22" s="639"/>
      <c r="P22" s="639"/>
      <c r="Q22" s="640"/>
      <c r="R22" s="641">
        <v>3646778</v>
      </c>
      <c r="S22" s="644"/>
      <c r="T22" s="644"/>
      <c r="U22" s="644"/>
      <c r="V22" s="644"/>
      <c r="W22" s="644"/>
      <c r="X22" s="644"/>
      <c r="Y22" s="645"/>
      <c r="Z22" s="703">
        <v>64.2</v>
      </c>
      <c r="AA22" s="703"/>
      <c r="AB22" s="703"/>
      <c r="AC22" s="703"/>
      <c r="AD22" s="704">
        <v>3473400</v>
      </c>
      <c r="AE22" s="704"/>
      <c r="AF22" s="704"/>
      <c r="AG22" s="704"/>
      <c r="AH22" s="704"/>
      <c r="AI22" s="704"/>
      <c r="AJ22" s="704"/>
      <c r="AK22" s="704"/>
      <c r="AL22" s="646">
        <v>99.8</v>
      </c>
      <c r="AM22" s="647"/>
      <c r="AN22" s="647"/>
      <c r="AO22" s="705"/>
      <c r="AP22" s="749" t="s">
        <v>277</v>
      </c>
      <c r="AQ22" s="756"/>
      <c r="AR22" s="756"/>
      <c r="AS22" s="756"/>
      <c r="AT22" s="756"/>
      <c r="AU22" s="756"/>
      <c r="AV22" s="756"/>
      <c r="AW22" s="756"/>
      <c r="AX22" s="756"/>
      <c r="AY22" s="756"/>
      <c r="AZ22" s="756"/>
      <c r="BA22" s="756"/>
      <c r="BB22" s="756"/>
      <c r="BC22" s="756"/>
      <c r="BD22" s="756"/>
      <c r="BE22" s="756"/>
      <c r="BF22" s="751"/>
      <c r="BG22" s="641" t="s">
        <v>131</v>
      </c>
      <c r="BH22" s="644"/>
      <c r="BI22" s="644"/>
      <c r="BJ22" s="644"/>
      <c r="BK22" s="644"/>
      <c r="BL22" s="644"/>
      <c r="BM22" s="644"/>
      <c r="BN22" s="645"/>
      <c r="BO22" s="703" t="s">
        <v>241</v>
      </c>
      <c r="BP22" s="703"/>
      <c r="BQ22" s="703"/>
      <c r="BR22" s="703"/>
      <c r="BS22" s="649" t="s">
        <v>131</v>
      </c>
      <c r="BT22" s="644"/>
      <c r="BU22" s="644"/>
      <c r="BV22" s="644"/>
      <c r="BW22" s="644"/>
      <c r="BX22" s="644"/>
      <c r="BY22" s="644"/>
      <c r="BZ22" s="644"/>
      <c r="CA22" s="644"/>
      <c r="CB22" s="684"/>
      <c r="CD22" s="758" t="s">
        <v>278</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279</v>
      </c>
      <c r="C23" s="639"/>
      <c r="D23" s="639"/>
      <c r="E23" s="639"/>
      <c r="F23" s="639"/>
      <c r="G23" s="639"/>
      <c r="H23" s="639"/>
      <c r="I23" s="639"/>
      <c r="J23" s="639"/>
      <c r="K23" s="639"/>
      <c r="L23" s="639"/>
      <c r="M23" s="639"/>
      <c r="N23" s="639"/>
      <c r="O23" s="639"/>
      <c r="P23" s="639"/>
      <c r="Q23" s="640"/>
      <c r="R23" s="641">
        <v>2384</v>
      </c>
      <c r="S23" s="644"/>
      <c r="T23" s="644"/>
      <c r="U23" s="644"/>
      <c r="V23" s="644"/>
      <c r="W23" s="644"/>
      <c r="X23" s="644"/>
      <c r="Y23" s="645"/>
      <c r="Z23" s="703">
        <v>0</v>
      </c>
      <c r="AA23" s="703"/>
      <c r="AB23" s="703"/>
      <c r="AC23" s="703"/>
      <c r="AD23" s="704">
        <v>2384</v>
      </c>
      <c r="AE23" s="704"/>
      <c r="AF23" s="704"/>
      <c r="AG23" s="704"/>
      <c r="AH23" s="704"/>
      <c r="AI23" s="704"/>
      <c r="AJ23" s="704"/>
      <c r="AK23" s="704"/>
      <c r="AL23" s="646">
        <v>0.1</v>
      </c>
      <c r="AM23" s="647"/>
      <c r="AN23" s="647"/>
      <c r="AO23" s="705"/>
      <c r="AP23" s="749" t="s">
        <v>280</v>
      </c>
      <c r="AQ23" s="756"/>
      <c r="AR23" s="756"/>
      <c r="AS23" s="756"/>
      <c r="AT23" s="756"/>
      <c r="AU23" s="756"/>
      <c r="AV23" s="756"/>
      <c r="AW23" s="756"/>
      <c r="AX23" s="756"/>
      <c r="AY23" s="756"/>
      <c r="AZ23" s="756"/>
      <c r="BA23" s="756"/>
      <c r="BB23" s="756"/>
      <c r="BC23" s="756"/>
      <c r="BD23" s="756"/>
      <c r="BE23" s="756"/>
      <c r="BF23" s="751"/>
      <c r="BG23" s="641" t="s">
        <v>131</v>
      </c>
      <c r="BH23" s="644"/>
      <c r="BI23" s="644"/>
      <c r="BJ23" s="644"/>
      <c r="BK23" s="644"/>
      <c r="BL23" s="644"/>
      <c r="BM23" s="644"/>
      <c r="BN23" s="645"/>
      <c r="BO23" s="703" t="s">
        <v>131</v>
      </c>
      <c r="BP23" s="703"/>
      <c r="BQ23" s="703"/>
      <c r="BR23" s="703"/>
      <c r="BS23" s="649" t="s">
        <v>241</v>
      </c>
      <c r="BT23" s="644"/>
      <c r="BU23" s="644"/>
      <c r="BV23" s="644"/>
      <c r="BW23" s="644"/>
      <c r="BX23" s="644"/>
      <c r="BY23" s="644"/>
      <c r="BZ23" s="644"/>
      <c r="CA23" s="644"/>
      <c r="CB23" s="684"/>
      <c r="CD23" s="758" t="s">
        <v>219</v>
      </c>
      <c r="CE23" s="759"/>
      <c r="CF23" s="759"/>
      <c r="CG23" s="759"/>
      <c r="CH23" s="759"/>
      <c r="CI23" s="759"/>
      <c r="CJ23" s="759"/>
      <c r="CK23" s="759"/>
      <c r="CL23" s="759"/>
      <c r="CM23" s="759"/>
      <c r="CN23" s="759"/>
      <c r="CO23" s="759"/>
      <c r="CP23" s="759"/>
      <c r="CQ23" s="760"/>
      <c r="CR23" s="758" t="s">
        <v>281</v>
      </c>
      <c r="CS23" s="759"/>
      <c r="CT23" s="759"/>
      <c r="CU23" s="759"/>
      <c r="CV23" s="759"/>
      <c r="CW23" s="759"/>
      <c r="CX23" s="759"/>
      <c r="CY23" s="760"/>
      <c r="CZ23" s="758" t="s">
        <v>282</v>
      </c>
      <c r="DA23" s="759"/>
      <c r="DB23" s="759"/>
      <c r="DC23" s="760"/>
      <c r="DD23" s="758" t="s">
        <v>283</v>
      </c>
      <c r="DE23" s="759"/>
      <c r="DF23" s="759"/>
      <c r="DG23" s="759"/>
      <c r="DH23" s="759"/>
      <c r="DI23" s="759"/>
      <c r="DJ23" s="759"/>
      <c r="DK23" s="760"/>
      <c r="DL23" s="767" t="s">
        <v>284</v>
      </c>
      <c r="DM23" s="768"/>
      <c r="DN23" s="768"/>
      <c r="DO23" s="768"/>
      <c r="DP23" s="768"/>
      <c r="DQ23" s="768"/>
      <c r="DR23" s="768"/>
      <c r="DS23" s="768"/>
      <c r="DT23" s="768"/>
      <c r="DU23" s="768"/>
      <c r="DV23" s="769"/>
      <c r="DW23" s="758" t="s">
        <v>285</v>
      </c>
      <c r="DX23" s="759"/>
      <c r="DY23" s="759"/>
      <c r="DZ23" s="759"/>
      <c r="EA23" s="759"/>
      <c r="EB23" s="759"/>
      <c r="EC23" s="760"/>
    </row>
    <row r="24" spans="2:133" ht="11.25" customHeight="1">
      <c r="B24" s="638" t="s">
        <v>286</v>
      </c>
      <c r="C24" s="639"/>
      <c r="D24" s="639"/>
      <c r="E24" s="639"/>
      <c r="F24" s="639"/>
      <c r="G24" s="639"/>
      <c r="H24" s="639"/>
      <c r="I24" s="639"/>
      <c r="J24" s="639"/>
      <c r="K24" s="639"/>
      <c r="L24" s="639"/>
      <c r="M24" s="639"/>
      <c r="N24" s="639"/>
      <c r="O24" s="639"/>
      <c r="P24" s="639"/>
      <c r="Q24" s="640"/>
      <c r="R24" s="641" t="s">
        <v>131</v>
      </c>
      <c r="S24" s="644"/>
      <c r="T24" s="644"/>
      <c r="U24" s="644"/>
      <c r="V24" s="644"/>
      <c r="W24" s="644"/>
      <c r="X24" s="644"/>
      <c r="Y24" s="645"/>
      <c r="Z24" s="703" t="s">
        <v>241</v>
      </c>
      <c r="AA24" s="703"/>
      <c r="AB24" s="703"/>
      <c r="AC24" s="703"/>
      <c r="AD24" s="704" t="s">
        <v>131</v>
      </c>
      <c r="AE24" s="704"/>
      <c r="AF24" s="704"/>
      <c r="AG24" s="704"/>
      <c r="AH24" s="704"/>
      <c r="AI24" s="704"/>
      <c r="AJ24" s="704"/>
      <c r="AK24" s="704"/>
      <c r="AL24" s="646" t="s">
        <v>131</v>
      </c>
      <c r="AM24" s="647"/>
      <c r="AN24" s="647"/>
      <c r="AO24" s="705"/>
      <c r="AP24" s="749" t="s">
        <v>287</v>
      </c>
      <c r="AQ24" s="756"/>
      <c r="AR24" s="756"/>
      <c r="AS24" s="756"/>
      <c r="AT24" s="756"/>
      <c r="AU24" s="756"/>
      <c r="AV24" s="756"/>
      <c r="AW24" s="756"/>
      <c r="AX24" s="756"/>
      <c r="AY24" s="756"/>
      <c r="AZ24" s="756"/>
      <c r="BA24" s="756"/>
      <c r="BB24" s="756"/>
      <c r="BC24" s="756"/>
      <c r="BD24" s="756"/>
      <c r="BE24" s="756"/>
      <c r="BF24" s="751"/>
      <c r="BG24" s="641" t="s">
        <v>131</v>
      </c>
      <c r="BH24" s="644"/>
      <c r="BI24" s="644"/>
      <c r="BJ24" s="644"/>
      <c r="BK24" s="644"/>
      <c r="BL24" s="644"/>
      <c r="BM24" s="644"/>
      <c r="BN24" s="645"/>
      <c r="BO24" s="703" t="s">
        <v>131</v>
      </c>
      <c r="BP24" s="703"/>
      <c r="BQ24" s="703"/>
      <c r="BR24" s="703"/>
      <c r="BS24" s="649" t="s">
        <v>131</v>
      </c>
      <c r="BT24" s="644"/>
      <c r="BU24" s="644"/>
      <c r="BV24" s="644"/>
      <c r="BW24" s="644"/>
      <c r="BX24" s="644"/>
      <c r="BY24" s="644"/>
      <c r="BZ24" s="644"/>
      <c r="CA24" s="644"/>
      <c r="CB24" s="684"/>
      <c r="CD24" s="712" t="s">
        <v>288</v>
      </c>
      <c r="CE24" s="713"/>
      <c r="CF24" s="713"/>
      <c r="CG24" s="713"/>
      <c r="CH24" s="713"/>
      <c r="CI24" s="713"/>
      <c r="CJ24" s="713"/>
      <c r="CK24" s="713"/>
      <c r="CL24" s="713"/>
      <c r="CM24" s="713"/>
      <c r="CN24" s="713"/>
      <c r="CO24" s="713"/>
      <c r="CP24" s="713"/>
      <c r="CQ24" s="714"/>
      <c r="CR24" s="706">
        <v>2260957</v>
      </c>
      <c r="CS24" s="707"/>
      <c r="CT24" s="707"/>
      <c r="CU24" s="707"/>
      <c r="CV24" s="707"/>
      <c r="CW24" s="707"/>
      <c r="CX24" s="707"/>
      <c r="CY24" s="753"/>
      <c r="CZ24" s="754">
        <v>41.2</v>
      </c>
      <c r="DA24" s="723"/>
      <c r="DB24" s="723"/>
      <c r="DC24" s="757"/>
      <c r="DD24" s="752">
        <v>1786752</v>
      </c>
      <c r="DE24" s="707"/>
      <c r="DF24" s="707"/>
      <c r="DG24" s="707"/>
      <c r="DH24" s="707"/>
      <c r="DI24" s="707"/>
      <c r="DJ24" s="707"/>
      <c r="DK24" s="753"/>
      <c r="DL24" s="752">
        <v>1745957</v>
      </c>
      <c r="DM24" s="707"/>
      <c r="DN24" s="707"/>
      <c r="DO24" s="707"/>
      <c r="DP24" s="707"/>
      <c r="DQ24" s="707"/>
      <c r="DR24" s="707"/>
      <c r="DS24" s="707"/>
      <c r="DT24" s="707"/>
      <c r="DU24" s="707"/>
      <c r="DV24" s="753"/>
      <c r="DW24" s="754">
        <v>47.7</v>
      </c>
      <c r="DX24" s="723"/>
      <c r="DY24" s="723"/>
      <c r="DZ24" s="723"/>
      <c r="EA24" s="723"/>
      <c r="EB24" s="723"/>
      <c r="EC24" s="755"/>
    </row>
    <row r="25" spans="2:133" ht="11.25" customHeight="1">
      <c r="B25" s="638" t="s">
        <v>289</v>
      </c>
      <c r="C25" s="639"/>
      <c r="D25" s="639"/>
      <c r="E25" s="639"/>
      <c r="F25" s="639"/>
      <c r="G25" s="639"/>
      <c r="H25" s="639"/>
      <c r="I25" s="639"/>
      <c r="J25" s="639"/>
      <c r="K25" s="639"/>
      <c r="L25" s="639"/>
      <c r="M25" s="639"/>
      <c r="N25" s="639"/>
      <c r="O25" s="639"/>
      <c r="P25" s="639"/>
      <c r="Q25" s="640"/>
      <c r="R25" s="641">
        <v>63333</v>
      </c>
      <c r="S25" s="644"/>
      <c r="T25" s="644"/>
      <c r="U25" s="644"/>
      <c r="V25" s="644"/>
      <c r="W25" s="644"/>
      <c r="X25" s="644"/>
      <c r="Y25" s="645"/>
      <c r="Z25" s="703">
        <v>1.1000000000000001</v>
      </c>
      <c r="AA25" s="703"/>
      <c r="AB25" s="703"/>
      <c r="AC25" s="703"/>
      <c r="AD25" s="704">
        <v>1741</v>
      </c>
      <c r="AE25" s="704"/>
      <c r="AF25" s="704"/>
      <c r="AG25" s="704"/>
      <c r="AH25" s="704"/>
      <c r="AI25" s="704"/>
      <c r="AJ25" s="704"/>
      <c r="AK25" s="704"/>
      <c r="AL25" s="646">
        <v>0.1</v>
      </c>
      <c r="AM25" s="647"/>
      <c r="AN25" s="647"/>
      <c r="AO25" s="705"/>
      <c r="AP25" s="749" t="s">
        <v>290</v>
      </c>
      <c r="AQ25" s="756"/>
      <c r="AR25" s="756"/>
      <c r="AS25" s="756"/>
      <c r="AT25" s="756"/>
      <c r="AU25" s="756"/>
      <c r="AV25" s="756"/>
      <c r="AW25" s="756"/>
      <c r="AX25" s="756"/>
      <c r="AY25" s="756"/>
      <c r="AZ25" s="756"/>
      <c r="BA25" s="756"/>
      <c r="BB25" s="756"/>
      <c r="BC25" s="756"/>
      <c r="BD25" s="756"/>
      <c r="BE25" s="756"/>
      <c r="BF25" s="751"/>
      <c r="BG25" s="641" t="s">
        <v>131</v>
      </c>
      <c r="BH25" s="644"/>
      <c r="BI25" s="644"/>
      <c r="BJ25" s="644"/>
      <c r="BK25" s="644"/>
      <c r="BL25" s="644"/>
      <c r="BM25" s="644"/>
      <c r="BN25" s="645"/>
      <c r="BO25" s="703" t="s">
        <v>241</v>
      </c>
      <c r="BP25" s="703"/>
      <c r="BQ25" s="703"/>
      <c r="BR25" s="703"/>
      <c r="BS25" s="649" t="s">
        <v>131</v>
      </c>
      <c r="BT25" s="644"/>
      <c r="BU25" s="644"/>
      <c r="BV25" s="644"/>
      <c r="BW25" s="644"/>
      <c r="BX25" s="644"/>
      <c r="BY25" s="644"/>
      <c r="BZ25" s="644"/>
      <c r="CA25" s="644"/>
      <c r="CB25" s="684"/>
      <c r="CD25" s="685" t="s">
        <v>291</v>
      </c>
      <c r="CE25" s="682"/>
      <c r="CF25" s="682"/>
      <c r="CG25" s="682"/>
      <c r="CH25" s="682"/>
      <c r="CI25" s="682"/>
      <c r="CJ25" s="682"/>
      <c r="CK25" s="682"/>
      <c r="CL25" s="682"/>
      <c r="CM25" s="682"/>
      <c r="CN25" s="682"/>
      <c r="CO25" s="682"/>
      <c r="CP25" s="682"/>
      <c r="CQ25" s="683"/>
      <c r="CR25" s="641">
        <v>986721</v>
      </c>
      <c r="CS25" s="642"/>
      <c r="CT25" s="642"/>
      <c r="CU25" s="642"/>
      <c r="CV25" s="642"/>
      <c r="CW25" s="642"/>
      <c r="CX25" s="642"/>
      <c r="CY25" s="643"/>
      <c r="CZ25" s="646">
        <v>18</v>
      </c>
      <c r="DA25" s="675"/>
      <c r="DB25" s="675"/>
      <c r="DC25" s="676"/>
      <c r="DD25" s="649">
        <v>923012</v>
      </c>
      <c r="DE25" s="642"/>
      <c r="DF25" s="642"/>
      <c r="DG25" s="642"/>
      <c r="DH25" s="642"/>
      <c r="DI25" s="642"/>
      <c r="DJ25" s="642"/>
      <c r="DK25" s="643"/>
      <c r="DL25" s="649">
        <v>922056</v>
      </c>
      <c r="DM25" s="642"/>
      <c r="DN25" s="642"/>
      <c r="DO25" s="642"/>
      <c r="DP25" s="642"/>
      <c r="DQ25" s="642"/>
      <c r="DR25" s="642"/>
      <c r="DS25" s="642"/>
      <c r="DT25" s="642"/>
      <c r="DU25" s="642"/>
      <c r="DV25" s="643"/>
      <c r="DW25" s="646">
        <v>25.2</v>
      </c>
      <c r="DX25" s="675"/>
      <c r="DY25" s="675"/>
      <c r="DZ25" s="675"/>
      <c r="EA25" s="675"/>
      <c r="EB25" s="675"/>
      <c r="EC25" s="677"/>
    </row>
    <row r="26" spans="2:133" ht="11.25" customHeight="1">
      <c r="B26" s="638" t="s">
        <v>292</v>
      </c>
      <c r="C26" s="639"/>
      <c r="D26" s="639"/>
      <c r="E26" s="639"/>
      <c r="F26" s="639"/>
      <c r="G26" s="639"/>
      <c r="H26" s="639"/>
      <c r="I26" s="639"/>
      <c r="J26" s="639"/>
      <c r="K26" s="639"/>
      <c r="L26" s="639"/>
      <c r="M26" s="639"/>
      <c r="N26" s="639"/>
      <c r="O26" s="639"/>
      <c r="P26" s="639"/>
      <c r="Q26" s="640"/>
      <c r="R26" s="641">
        <v>33131</v>
      </c>
      <c r="S26" s="644"/>
      <c r="T26" s="644"/>
      <c r="U26" s="644"/>
      <c r="V26" s="644"/>
      <c r="W26" s="644"/>
      <c r="X26" s="644"/>
      <c r="Y26" s="645"/>
      <c r="Z26" s="703">
        <v>0.6</v>
      </c>
      <c r="AA26" s="703"/>
      <c r="AB26" s="703"/>
      <c r="AC26" s="703"/>
      <c r="AD26" s="704" t="s">
        <v>131</v>
      </c>
      <c r="AE26" s="704"/>
      <c r="AF26" s="704"/>
      <c r="AG26" s="704"/>
      <c r="AH26" s="704"/>
      <c r="AI26" s="704"/>
      <c r="AJ26" s="704"/>
      <c r="AK26" s="704"/>
      <c r="AL26" s="646" t="s">
        <v>131</v>
      </c>
      <c r="AM26" s="647"/>
      <c r="AN26" s="647"/>
      <c r="AO26" s="705"/>
      <c r="AP26" s="749" t="s">
        <v>293</v>
      </c>
      <c r="AQ26" s="750"/>
      <c r="AR26" s="750"/>
      <c r="AS26" s="750"/>
      <c r="AT26" s="750"/>
      <c r="AU26" s="750"/>
      <c r="AV26" s="750"/>
      <c r="AW26" s="750"/>
      <c r="AX26" s="750"/>
      <c r="AY26" s="750"/>
      <c r="AZ26" s="750"/>
      <c r="BA26" s="750"/>
      <c r="BB26" s="750"/>
      <c r="BC26" s="750"/>
      <c r="BD26" s="750"/>
      <c r="BE26" s="750"/>
      <c r="BF26" s="751"/>
      <c r="BG26" s="641" t="s">
        <v>131</v>
      </c>
      <c r="BH26" s="644"/>
      <c r="BI26" s="644"/>
      <c r="BJ26" s="644"/>
      <c r="BK26" s="644"/>
      <c r="BL26" s="644"/>
      <c r="BM26" s="644"/>
      <c r="BN26" s="645"/>
      <c r="BO26" s="703" t="s">
        <v>131</v>
      </c>
      <c r="BP26" s="703"/>
      <c r="BQ26" s="703"/>
      <c r="BR26" s="703"/>
      <c r="BS26" s="649" t="s">
        <v>131</v>
      </c>
      <c r="BT26" s="644"/>
      <c r="BU26" s="644"/>
      <c r="BV26" s="644"/>
      <c r="BW26" s="644"/>
      <c r="BX26" s="644"/>
      <c r="BY26" s="644"/>
      <c r="BZ26" s="644"/>
      <c r="CA26" s="644"/>
      <c r="CB26" s="684"/>
      <c r="CD26" s="685" t="s">
        <v>294</v>
      </c>
      <c r="CE26" s="682"/>
      <c r="CF26" s="682"/>
      <c r="CG26" s="682"/>
      <c r="CH26" s="682"/>
      <c r="CI26" s="682"/>
      <c r="CJ26" s="682"/>
      <c r="CK26" s="682"/>
      <c r="CL26" s="682"/>
      <c r="CM26" s="682"/>
      <c r="CN26" s="682"/>
      <c r="CO26" s="682"/>
      <c r="CP26" s="682"/>
      <c r="CQ26" s="683"/>
      <c r="CR26" s="641">
        <v>662237</v>
      </c>
      <c r="CS26" s="644"/>
      <c r="CT26" s="644"/>
      <c r="CU26" s="644"/>
      <c r="CV26" s="644"/>
      <c r="CW26" s="644"/>
      <c r="CX26" s="644"/>
      <c r="CY26" s="645"/>
      <c r="CZ26" s="646">
        <v>12.1</v>
      </c>
      <c r="DA26" s="675"/>
      <c r="DB26" s="675"/>
      <c r="DC26" s="676"/>
      <c r="DD26" s="649">
        <v>601785</v>
      </c>
      <c r="DE26" s="644"/>
      <c r="DF26" s="644"/>
      <c r="DG26" s="644"/>
      <c r="DH26" s="644"/>
      <c r="DI26" s="644"/>
      <c r="DJ26" s="644"/>
      <c r="DK26" s="645"/>
      <c r="DL26" s="649" t="s">
        <v>131</v>
      </c>
      <c r="DM26" s="644"/>
      <c r="DN26" s="644"/>
      <c r="DO26" s="644"/>
      <c r="DP26" s="644"/>
      <c r="DQ26" s="644"/>
      <c r="DR26" s="644"/>
      <c r="DS26" s="644"/>
      <c r="DT26" s="644"/>
      <c r="DU26" s="644"/>
      <c r="DV26" s="645"/>
      <c r="DW26" s="646" t="s">
        <v>131</v>
      </c>
      <c r="DX26" s="675"/>
      <c r="DY26" s="675"/>
      <c r="DZ26" s="675"/>
      <c r="EA26" s="675"/>
      <c r="EB26" s="675"/>
      <c r="EC26" s="677"/>
    </row>
    <row r="27" spans="2:133" ht="11.25" customHeight="1">
      <c r="B27" s="638" t="s">
        <v>295</v>
      </c>
      <c r="C27" s="639"/>
      <c r="D27" s="639"/>
      <c r="E27" s="639"/>
      <c r="F27" s="639"/>
      <c r="G27" s="639"/>
      <c r="H27" s="639"/>
      <c r="I27" s="639"/>
      <c r="J27" s="639"/>
      <c r="K27" s="639"/>
      <c r="L27" s="639"/>
      <c r="M27" s="639"/>
      <c r="N27" s="639"/>
      <c r="O27" s="639"/>
      <c r="P27" s="639"/>
      <c r="Q27" s="640"/>
      <c r="R27" s="641">
        <v>459900</v>
      </c>
      <c r="S27" s="644"/>
      <c r="T27" s="644"/>
      <c r="U27" s="644"/>
      <c r="V27" s="644"/>
      <c r="W27" s="644"/>
      <c r="X27" s="644"/>
      <c r="Y27" s="645"/>
      <c r="Z27" s="703">
        <v>8.1</v>
      </c>
      <c r="AA27" s="703"/>
      <c r="AB27" s="703"/>
      <c r="AC27" s="703"/>
      <c r="AD27" s="704" t="s">
        <v>131</v>
      </c>
      <c r="AE27" s="704"/>
      <c r="AF27" s="704"/>
      <c r="AG27" s="704"/>
      <c r="AH27" s="704"/>
      <c r="AI27" s="704"/>
      <c r="AJ27" s="704"/>
      <c r="AK27" s="704"/>
      <c r="AL27" s="646" t="s">
        <v>241</v>
      </c>
      <c r="AM27" s="647"/>
      <c r="AN27" s="647"/>
      <c r="AO27" s="705"/>
      <c r="AP27" s="638" t="s">
        <v>296</v>
      </c>
      <c r="AQ27" s="639"/>
      <c r="AR27" s="639"/>
      <c r="AS27" s="639"/>
      <c r="AT27" s="639"/>
      <c r="AU27" s="639"/>
      <c r="AV27" s="639"/>
      <c r="AW27" s="639"/>
      <c r="AX27" s="639"/>
      <c r="AY27" s="639"/>
      <c r="AZ27" s="639"/>
      <c r="BA27" s="639"/>
      <c r="BB27" s="639"/>
      <c r="BC27" s="639"/>
      <c r="BD27" s="639"/>
      <c r="BE27" s="639"/>
      <c r="BF27" s="640"/>
      <c r="BG27" s="641">
        <v>1243926</v>
      </c>
      <c r="BH27" s="644"/>
      <c r="BI27" s="644"/>
      <c r="BJ27" s="644"/>
      <c r="BK27" s="644"/>
      <c r="BL27" s="644"/>
      <c r="BM27" s="644"/>
      <c r="BN27" s="645"/>
      <c r="BO27" s="703">
        <v>100</v>
      </c>
      <c r="BP27" s="703"/>
      <c r="BQ27" s="703"/>
      <c r="BR27" s="703"/>
      <c r="BS27" s="649">
        <v>3508</v>
      </c>
      <c r="BT27" s="644"/>
      <c r="BU27" s="644"/>
      <c r="BV27" s="644"/>
      <c r="BW27" s="644"/>
      <c r="BX27" s="644"/>
      <c r="BY27" s="644"/>
      <c r="BZ27" s="644"/>
      <c r="CA27" s="644"/>
      <c r="CB27" s="684"/>
      <c r="CD27" s="685" t="s">
        <v>297</v>
      </c>
      <c r="CE27" s="682"/>
      <c r="CF27" s="682"/>
      <c r="CG27" s="682"/>
      <c r="CH27" s="682"/>
      <c r="CI27" s="682"/>
      <c r="CJ27" s="682"/>
      <c r="CK27" s="682"/>
      <c r="CL27" s="682"/>
      <c r="CM27" s="682"/>
      <c r="CN27" s="682"/>
      <c r="CO27" s="682"/>
      <c r="CP27" s="682"/>
      <c r="CQ27" s="683"/>
      <c r="CR27" s="641">
        <v>630008</v>
      </c>
      <c r="CS27" s="642"/>
      <c r="CT27" s="642"/>
      <c r="CU27" s="642"/>
      <c r="CV27" s="642"/>
      <c r="CW27" s="642"/>
      <c r="CX27" s="642"/>
      <c r="CY27" s="643"/>
      <c r="CZ27" s="646">
        <v>11.5</v>
      </c>
      <c r="DA27" s="675"/>
      <c r="DB27" s="675"/>
      <c r="DC27" s="676"/>
      <c r="DD27" s="649">
        <v>220066</v>
      </c>
      <c r="DE27" s="642"/>
      <c r="DF27" s="642"/>
      <c r="DG27" s="642"/>
      <c r="DH27" s="642"/>
      <c r="DI27" s="642"/>
      <c r="DJ27" s="642"/>
      <c r="DK27" s="643"/>
      <c r="DL27" s="649">
        <v>180227</v>
      </c>
      <c r="DM27" s="642"/>
      <c r="DN27" s="642"/>
      <c r="DO27" s="642"/>
      <c r="DP27" s="642"/>
      <c r="DQ27" s="642"/>
      <c r="DR27" s="642"/>
      <c r="DS27" s="642"/>
      <c r="DT27" s="642"/>
      <c r="DU27" s="642"/>
      <c r="DV27" s="643"/>
      <c r="DW27" s="646">
        <v>4.9000000000000004</v>
      </c>
      <c r="DX27" s="675"/>
      <c r="DY27" s="675"/>
      <c r="DZ27" s="675"/>
      <c r="EA27" s="675"/>
      <c r="EB27" s="675"/>
      <c r="EC27" s="677"/>
    </row>
    <row r="28" spans="2:133" ht="11.25" customHeight="1">
      <c r="B28" s="746" t="s">
        <v>298</v>
      </c>
      <c r="C28" s="747"/>
      <c r="D28" s="747"/>
      <c r="E28" s="747"/>
      <c r="F28" s="747"/>
      <c r="G28" s="747"/>
      <c r="H28" s="747"/>
      <c r="I28" s="747"/>
      <c r="J28" s="747"/>
      <c r="K28" s="747"/>
      <c r="L28" s="747"/>
      <c r="M28" s="747"/>
      <c r="N28" s="747"/>
      <c r="O28" s="747"/>
      <c r="P28" s="747"/>
      <c r="Q28" s="748"/>
      <c r="R28" s="641" t="s">
        <v>131</v>
      </c>
      <c r="S28" s="644"/>
      <c r="T28" s="644"/>
      <c r="U28" s="644"/>
      <c r="V28" s="644"/>
      <c r="W28" s="644"/>
      <c r="X28" s="644"/>
      <c r="Y28" s="645"/>
      <c r="Z28" s="703" t="s">
        <v>131</v>
      </c>
      <c r="AA28" s="703"/>
      <c r="AB28" s="703"/>
      <c r="AC28" s="703"/>
      <c r="AD28" s="704" t="s">
        <v>241</v>
      </c>
      <c r="AE28" s="704"/>
      <c r="AF28" s="704"/>
      <c r="AG28" s="704"/>
      <c r="AH28" s="704"/>
      <c r="AI28" s="704"/>
      <c r="AJ28" s="704"/>
      <c r="AK28" s="704"/>
      <c r="AL28" s="646" t="s">
        <v>131</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299</v>
      </c>
      <c r="CE28" s="682"/>
      <c r="CF28" s="682"/>
      <c r="CG28" s="682"/>
      <c r="CH28" s="682"/>
      <c r="CI28" s="682"/>
      <c r="CJ28" s="682"/>
      <c r="CK28" s="682"/>
      <c r="CL28" s="682"/>
      <c r="CM28" s="682"/>
      <c r="CN28" s="682"/>
      <c r="CO28" s="682"/>
      <c r="CP28" s="682"/>
      <c r="CQ28" s="683"/>
      <c r="CR28" s="641">
        <v>644228</v>
      </c>
      <c r="CS28" s="644"/>
      <c r="CT28" s="644"/>
      <c r="CU28" s="644"/>
      <c r="CV28" s="644"/>
      <c r="CW28" s="644"/>
      <c r="CX28" s="644"/>
      <c r="CY28" s="645"/>
      <c r="CZ28" s="646">
        <v>11.7</v>
      </c>
      <c r="DA28" s="675"/>
      <c r="DB28" s="675"/>
      <c r="DC28" s="676"/>
      <c r="DD28" s="649">
        <v>643674</v>
      </c>
      <c r="DE28" s="644"/>
      <c r="DF28" s="644"/>
      <c r="DG28" s="644"/>
      <c r="DH28" s="644"/>
      <c r="DI28" s="644"/>
      <c r="DJ28" s="644"/>
      <c r="DK28" s="645"/>
      <c r="DL28" s="649">
        <v>643674</v>
      </c>
      <c r="DM28" s="644"/>
      <c r="DN28" s="644"/>
      <c r="DO28" s="644"/>
      <c r="DP28" s="644"/>
      <c r="DQ28" s="644"/>
      <c r="DR28" s="644"/>
      <c r="DS28" s="644"/>
      <c r="DT28" s="644"/>
      <c r="DU28" s="644"/>
      <c r="DV28" s="645"/>
      <c r="DW28" s="646">
        <v>17.600000000000001</v>
      </c>
      <c r="DX28" s="675"/>
      <c r="DY28" s="675"/>
      <c r="DZ28" s="675"/>
      <c r="EA28" s="675"/>
      <c r="EB28" s="675"/>
      <c r="EC28" s="677"/>
    </row>
    <row r="29" spans="2:133" ht="11.25" customHeight="1">
      <c r="B29" s="638" t="s">
        <v>300</v>
      </c>
      <c r="C29" s="639"/>
      <c r="D29" s="639"/>
      <c r="E29" s="639"/>
      <c r="F29" s="639"/>
      <c r="G29" s="639"/>
      <c r="H29" s="639"/>
      <c r="I29" s="639"/>
      <c r="J29" s="639"/>
      <c r="K29" s="639"/>
      <c r="L29" s="639"/>
      <c r="M29" s="639"/>
      <c r="N29" s="639"/>
      <c r="O29" s="639"/>
      <c r="P29" s="639"/>
      <c r="Q29" s="640"/>
      <c r="R29" s="641">
        <v>538637</v>
      </c>
      <c r="S29" s="644"/>
      <c r="T29" s="644"/>
      <c r="U29" s="644"/>
      <c r="V29" s="644"/>
      <c r="W29" s="644"/>
      <c r="X29" s="644"/>
      <c r="Y29" s="645"/>
      <c r="Z29" s="703">
        <v>9.5</v>
      </c>
      <c r="AA29" s="703"/>
      <c r="AB29" s="703"/>
      <c r="AC29" s="703"/>
      <c r="AD29" s="704" t="s">
        <v>131</v>
      </c>
      <c r="AE29" s="704"/>
      <c r="AF29" s="704"/>
      <c r="AG29" s="704"/>
      <c r="AH29" s="704"/>
      <c r="AI29" s="704"/>
      <c r="AJ29" s="704"/>
      <c r="AK29" s="704"/>
      <c r="AL29" s="646" t="s">
        <v>131</v>
      </c>
      <c r="AM29" s="647"/>
      <c r="AN29" s="647"/>
      <c r="AO29" s="705"/>
      <c r="AP29" s="715" t="s">
        <v>219</v>
      </c>
      <c r="AQ29" s="716"/>
      <c r="AR29" s="716"/>
      <c r="AS29" s="716"/>
      <c r="AT29" s="716"/>
      <c r="AU29" s="716"/>
      <c r="AV29" s="716"/>
      <c r="AW29" s="716"/>
      <c r="AX29" s="716"/>
      <c r="AY29" s="716"/>
      <c r="AZ29" s="716"/>
      <c r="BA29" s="716"/>
      <c r="BB29" s="716"/>
      <c r="BC29" s="716"/>
      <c r="BD29" s="716"/>
      <c r="BE29" s="716"/>
      <c r="BF29" s="717"/>
      <c r="BG29" s="715" t="s">
        <v>301</v>
      </c>
      <c r="BH29" s="743"/>
      <c r="BI29" s="743"/>
      <c r="BJ29" s="743"/>
      <c r="BK29" s="743"/>
      <c r="BL29" s="743"/>
      <c r="BM29" s="743"/>
      <c r="BN29" s="743"/>
      <c r="BO29" s="743"/>
      <c r="BP29" s="743"/>
      <c r="BQ29" s="744"/>
      <c r="BR29" s="715" t="s">
        <v>302</v>
      </c>
      <c r="BS29" s="743"/>
      <c r="BT29" s="743"/>
      <c r="BU29" s="743"/>
      <c r="BV29" s="743"/>
      <c r="BW29" s="743"/>
      <c r="BX29" s="743"/>
      <c r="BY29" s="743"/>
      <c r="BZ29" s="743"/>
      <c r="CA29" s="743"/>
      <c r="CB29" s="744"/>
      <c r="CD29" s="725" t="s">
        <v>303</v>
      </c>
      <c r="CE29" s="726"/>
      <c r="CF29" s="685" t="s">
        <v>304</v>
      </c>
      <c r="CG29" s="682"/>
      <c r="CH29" s="682"/>
      <c r="CI29" s="682"/>
      <c r="CJ29" s="682"/>
      <c r="CK29" s="682"/>
      <c r="CL29" s="682"/>
      <c r="CM29" s="682"/>
      <c r="CN29" s="682"/>
      <c r="CO29" s="682"/>
      <c r="CP29" s="682"/>
      <c r="CQ29" s="683"/>
      <c r="CR29" s="641">
        <v>644227</v>
      </c>
      <c r="CS29" s="642"/>
      <c r="CT29" s="642"/>
      <c r="CU29" s="642"/>
      <c r="CV29" s="642"/>
      <c r="CW29" s="642"/>
      <c r="CX29" s="642"/>
      <c r="CY29" s="643"/>
      <c r="CZ29" s="646">
        <v>11.7</v>
      </c>
      <c r="DA29" s="675"/>
      <c r="DB29" s="675"/>
      <c r="DC29" s="676"/>
      <c r="DD29" s="649">
        <v>643673</v>
      </c>
      <c r="DE29" s="642"/>
      <c r="DF29" s="642"/>
      <c r="DG29" s="642"/>
      <c r="DH29" s="642"/>
      <c r="DI29" s="642"/>
      <c r="DJ29" s="642"/>
      <c r="DK29" s="643"/>
      <c r="DL29" s="649">
        <v>643673</v>
      </c>
      <c r="DM29" s="642"/>
      <c r="DN29" s="642"/>
      <c r="DO29" s="642"/>
      <c r="DP29" s="642"/>
      <c r="DQ29" s="642"/>
      <c r="DR29" s="642"/>
      <c r="DS29" s="642"/>
      <c r="DT29" s="642"/>
      <c r="DU29" s="642"/>
      <c r="DV29" s="643"/>
      <c r="DW29" s="646">
        <v>17.600000000000001</v>
      </c>
      <c r="DX29" s="675"/>
      <c r="DY29" s="675"/>
      <c r="DZ29" s="675"/>
      <c r="EA29" s="675"/>
      <c r="EB29" s="675"/>
      <c r="EC29" s="677"/>
    </row>
    <row r="30" spans="2:133" ht="11.25" customHeight="1">
      <c r="B30" s="638" t="s">
        <v>305</v>
      </c>
      <c r="C30" s="639"/>
      <c r="D30" s="639"/>
      <c r="E30" s="639"/>
      <c r="F30" s="639"/>
      <c r="G30" s="639"/>
      <c r="H30" s="639"/>
      <c r="I30" s="639"/>
      <c r="J30" s="639"/>
      <c r="K30" s="639"/>
      <c r="L30" s="639"/>
      <c r="M30" s="639"/>
      <c r="N30" s="639"/>
      <c r="O30" s="639"/>
      <c r="P30" s="639"/>
      <c r="Q30" s="640"/>
      <c r="R30" s="641">
        <v>5826</v>
      </c>
      <c r="S30" s="644"/>
      <c r="T30" s="644"/>
      <c r="U30" s="644"/>
      <c r="V30" s="644"/>
      <c r="W30" s="644"/>
      <c r="X30" s="644"/>
      <c r="Y30" s="645"/>
      <c r="Z30" s="703">
        <v>0.1</v>
      </c>
      <c r="AA30" s="703"/>
      <c r="AB30" s="703"/>
      <c r="AC30" s="703"/>
      <c r="AD30" s="704">
        <v>3163</v>
      </c>
      <c r="AE30" s="704"/>
      <c r="AF30" s="704"/>
      <c r="AG30" s="704"/>
      <c r="AH30" s="704"/>
      <c r="AI30" s="704"/>
      <c r="AJ30" s="704"/>
      <c r="AK30" s="704"/>
      <c r="AL30" s="646">
        <v>0.1</v>
      </c>
      <c r="AM30" s="647"/>
      <c r="AN30" s="647"/>
      <c r="AO30" s="705"/>
      <c r="AP30" s="731" t="s">
        <v>306</v>
      </c>
      <c r="AQ30" s="732"/>
      <c r="AR30" s="732"/>
      <c r="AS30" s="732"/>
      <c r="AT30" s="737" t="s">
        <v>307</v>
      </c>
      <c r="AU30" s="210"/>
      <c r="AV30" s="210"/>
      <c r="AW30" s="210"/>
      <c r="AX30" s="740" t="s">
        <v>183</v>
      </c>
      <c r="AY30" s="741"/>
      <c r="AZ30" s="741"/>
      <c r="BA30" s="741"/>
      <c r="BB30" s="741"/>
      <c r="BC30" s="741"/>
      <c r="BD30" s="741"/>
      <c r="BE30" s="741"/>
      <c r="BF30" s="742"/>
      <c r="BG30" s="721">
        <v>98.9</v>
      </c>
      <c r="BH30" s="722"/>
      <c r="BI30" s="722"/>
      <c r="BJ30" s="722"/>
      <c r="BK30" s="722"/>
      <c r="BL30" s="722"/>
      <c r="BM30" s="723">
        <v>94.5</v>
      </c>
      <c r="BN30" s="722"/>
      <c r="BO30" s="722"/>
      <c r="BP30" s="722"/>
      <c r="BQ30" s="724"/>
      <c r="BR30" s="721">
        <v>98.7</v>
      </c>
      <c r="BS30" s="722"/>
      <c r="BT30" s="722"/>
      <c r="BU30" s="722"/>
      <c r="BV30" s="722"/>
      <c r="BW30" s="722"/>
      <c r="BX30" s="723">
        <v>93.8</v>
      </c>
      <c r="BY30" s="722"/>
      <c r="BZ30" s="722"/>
      <c r="CA30" s="722"/>
      <c r="CB30" s="724"/>
      <c r="CD30" s="727"/>
      <c r="CE30" s="728"/>
      <c r="CF30" s="685" t="s">
        <v>308</v>
      </c>
      <c r="CG30" s="682"/>
      <c r="CH30" s="682"/>
      <c r="CI30" s="682"/>
      <c r="CJ30" s="682"/>
      <c r="CK30" s="682"/>
      <c r="CL30" s="682"/>
      <c r="CM30" s="682"/>
      <c r="CN30" s="682"/>
      <c r="CO30" s="682"/>
      <c r="CP30" s="682"/>
      <c r="CQ30" s="683"/>
      <c r="CR30" s="641">
        <v>590285</v>
      </c>
      <c r="CS30" s="644"/>
      <c r="CT30" s="644"/>
      <c r="CU30" s="644"/>
      <c r="CV30" s="644"/>
      <c r="CW30" s="644"/>
      <c r="CX30" s="644"/>
      <c r="CY30" s="645"/>
      <c r="CZ30" s="646">
        <v>10.7</v>
      </c>
      <c r="DA30" s="675"/>
      <c r="DB30" s="675"/>
      <c r="DC30" s="676"/>
      <c r="DD30" s="649">
        <v>589731</v>
      </c>
      <c r="DE30" s="644"/>
      <c r="DF30" s="644"/>
      <c r="DG30" s="644"/>
      <c r="DH30" s="644"/>
      <c r="DI30" s="644"/>
      <c r="DJ30" s="644"/>
      <c r="DK30" s="645"/>
      <c r="DL30" s="649">
        <v>589731</v>
      </c>
      <c r="DM30" s="644"/>
      <c r="DN30" s="644"/>
      <c r="DO30" s="644"/>
      <c r="DP30" s="644"/>
      <c r="DQ30" s="644"/>
      <c r="DR30" s="644"/>
      <c r="DS30" s="644"/>
      <c r="DT30" s="644"/>
      <c r="DU30" s="644"/>
      <c r="DV30" s="645"/>
      <c r="DW30" s="646">
        <v>16.100000000000001</v>
      </c>
      <c r="DX30" s="675"/>
      <c r="DY30" s="675"/>
      <c r="DZ30" s="675"/>
      <c r="EA30" s="675"/>
      <c r="EB30" s="675"/>
      <c r="EC30" s="677"/>
    </row>
    <row r="31" spans="2:133" ht="11.25" customHeight="1">
      <c r="B31" s="638" t="s">
        <v>309</v>
      </c>
      <c r="C31" s="639"/>
      <c r="D31" s="639"/>
      <c r="E31" s="639"/>
      <c r="F31" s="639"/>
      <c r="G31" s="639"/>
      <c r="H31" s="639"/>
      <c r="I31" s="639"/>
      <c r="J31" s="639"/>
      <c r="K31" s="639"/>
      <c r="L31" s="639"/>
      <c r="M31" s="639"/>
      <c r="N31" s="639"/>
      <c r="O31" s="639"/>
      <c r="P31" s="639"/>
      <c r="Q31" s="640"/>
      <c r="R31" s="641">
        <v>157265</v>
      </c>
      <c r="S31" s="644"/>
      <c r="T31" s="644"/>
      <c r="U31" s="644"/>
      <c r="V31" s="644"/>
      <c r="W31" s="644"/>
      <c r="X31" s="644"/>
      <c r="Y31" s="645"/>
      <c r="Z31" s="703">
        <v>2.8</v>
      </c>
      <c r="AA31" s="703"/>
      <c r="AB31" s="703"/>
      <c r="AC31" s="703"/>
      <c r="AD31" s="704" t="s">
        <v>131</v>
      </c>
      <c r="AE31" s="704"/>
      <c r="AF31" s="704"/>
      <c r="AG31" s="704"/>
      <c r="AH31" s="704"/>
      <c r="AI31" s="704"/>
      <c r="AJ31" s="704"/>
      <c r="AK31" s="704"/>
      <c r="AL31" s="646" t="s">
        <v>241</v>
      </c>
      <c r="AM31" s="647"/>
      <c r="AN31" s="647"/>
      <c r="AO31" s="705"/>
      <c r="AP31" s="733"/>
      <c r="AQ31" s="734"/>
      <c r="AR31" s="734"/>
      <c r="AS31" s="734"/>
      <c r="AT31" s="738"/>
      <c r="AU31" s="209" t="s">
        <v>310</v>
      </c>
      <c r="AV31" s="209"/>
      <c r="AW31" s="209"/>
      <c r="AX31" s="638" t="s">
        <v>311</v>
      </c>
      <c r="AY31" s="639"/>
      <c r="AZ31" s="639"/>
      <c r="BA31" s="639"/>
      <c r="BB31" s="639"/>
      <c r="BC31" s="639"/>
      <c r="BD31" s="639"/>
      <c r="BE31" s="639"/>
      <c r="BF31" s="640"/>
      <c r="BG31" s="719">
        <v>99.4</v>
      </c>
      <c r="BH31" s="642"/>
      <c r="BI31" s="642"/>
      <c r="BJ31" s="642"/>
      <c r="BK31" s="642"/>
      <c r="BL31" s="642"/>
      <c r="BM31" s="647">
        <v>96.4</v>
      </c>
      <c r="BN31" s="720"/>
      <c r="BO31" s="720"/>
      <c r="BP31" s="720"/>
      <c r="BQ31" s="681"/>
      <c r="BR31" s="719">
        <v>99.3</v>
      </c>
      <c r="BS31" s="642"/>
      <c r="BT31" s="642"/>
      <c r="BU31" s="642"/>
      <c r="BV31" s="642"/>
      <c r="BW31" s="642"/>
      <c r="BX31" s="647">
        <v>95.7</v>
      </c>
      <c r="BY31" s="720"/>
      <c r="BZ31" s="720"/>
      <c r="CA31" s="720"/>
      <c r="CB31" s="681"/>
      <c r="CD31" s="727"/>
      <c r="CE31" s="728"/>
      <c r="CF31" s="685" t="s">
        <v>312</v>
      </c>
      <c r="CG31" s="682"/>
      <c r="CH31" s="682"/>
      <c r="CI31" s="682"/>
      <c r="CJ31" s="682"/>
      <c r="CK31" s="682"/>
      <c r="CL31" s="682"/>
      <c r="CM31" s="682"/>
      <c r="CN31" s="682"/>
      <c r="CO31" s="682"/>
      <c r="CP31" s="682"/>
      <c r="CQ31" s="683"/>
      <c r="CR31" s="641">
        <v>53942</v>
      </c>
      <c r="CS31" s="642"/>
      <c r="CT31" s="642"/>
      <c r="CU31" s="642"/>
      <c r="CV31" s="642"/>
      <c r="CW31" s="642"/>
      <c r="CX31" s="642"/>
      <c r="CY31" s="643"/>
      <c r="CZ31" s="646">
        <v>1</v>
      </c>
      <c r="DA31" s="675"/>
      <c r="DB31" s="675"/>
      <c r="DC31" s="676"/>
      <c r="DD31" s="649">
        <v>53942</v>
      </c>
      <c r="DE31" s="642"/>
      <c r="DF31" s="642"/>
      <c r="DG31" s="642"/>
      <c r="DH31" s="642"/>
      <c r="DI31" s="642"/>
      <c r="DJ31" s="642"/>
      <c r="DK31" s="643"/>
      <c r="DL31" s="649">
        <v>53942</v>
      </c>
      <c r="DM31" s="642"/>
      <c r="DN31" s="642"/>
      <c r="DO31" s="642"/>
      <c r="DP31" s="642"/>
      <c r="DQ31" s="642"/>
      <c r="DR31" s="642"/>
      <c r="DS31" s="642"/>
      <c r="DT31" s="642"/>
      <c r="DU31" s="642"/>
      <c r="DV31" s="643"/>
      <c r="DW31" s="646">
        <v>1.5</v>
      </c>
      <c r="DX31" s="675"/>
      <c r="DY31" s="675"/>
      <c r="DZ31" s="675"/>
      <c r="EA31" s="675"/>
      <c r="EB31" s="675"/>
      <c r="EC31" s="677"/>
    </row>
    <row r="32" spans="2:133" ht="11.25" customHeight="1">
      <c r="B32" s="638" t="s">
        <v>313</v>
      </c>
      <c r="C32" s="639"/>
      <c r="D32" s="639"/>
      <c r="E32" s="639"/>
      <c r="F32" s="639"/>
      <c r="G32" s="639"/>
      <c r="H32" s="639"/>
      <c r="I32" s="639"/>
      <c r="J32" s="639"/>
      <c r="K32" s="639"/>
      <c r="L32" s="639"/>
      <c r="M32" s="639"/>
      <c r="N32" s="639"/>
      <c r="O32" s="639"/>
      <c r="P32" s="639"/>
      <c r="Q32" s="640"/>
      <c r="R32" s="641">
        <v>233350</v>
      </c>
      <c r="S32" s="644"/>
      <c r="T32" s="644"/>
      <c r="U32" s="644"/>
      <c r="V32" s="644"/>
      <c r="W32" s="644"/>
      <c r="X32" s="644"/>
      <c r="Y32" s="645"/>
      <c r="Z32" s="703">
        <v>4.0999999999999996</v>
      </c>
      <c r="AA32" s="703"/>
      <c r="AB32" s="703"/>
      <c r="AC32" s="703"/>
      <c r="AD32" s="704" t="s">
        <v>241</v>
      </c>
      <c r="AE32" s="704"/>
      <c r="AF32" s="704"/>
      <c r="AG32" s="704"/>
      <c r="AH32" s="704"/>
      <c r="AI32" s="704"/>
      <c r="AJ32" s="704"/>
      <c r="AK32" s="704"/>
      <c r="AL32" s="646" t="s">
        <v>131</v>
      </c>
      <c r="AM32" s="647"/>
      <c r="AN32" s="647"/>
      <c r="AO32" s="705"/>
      <c r="AP32" s="735"/>
      <c r="AQ32" s="736"/>
      <c r="AR32" s="736"/>
      <c r="AS32" s="736"/>
      <c r="AT32" s="739"/>
      <c r="AU32" s="211"/>
      <c r="AV32" s="211"/>
      <c r="AW32" s="211"/>
      <c r="AX32" s="653" t="s">
        <v>314</v>
      </c>
      <c r="AY32" s="654"/>
      <c r="AZ32" s="654"/>
      <c r="BA32" s="654"/>
      <c r="BB32" s="654"/>
      <c r="BC32" s="654"/>
      <c r="BD32" s="654"/>
      <c r="BE32" s="654"/>
      <c r="BF32" s="655"/>
      <c r="BG32" s="718">
        <v>98.1</v>
      </c>
      <c r="BH32" s="657"/>
      <c r="BI32" s="657"/>
      <c r="BJ32" s="657"/>
      <c r="BK32" s="657"/>
      <c r="BL32" s="657"/>
      <c r="BM32" s="701">
        <v>91.6</v>
      </c>
      <c r="BN32" s="657"/>
      <c r="BO32" s="657"/>
      <c r="BP32" s="657"/>
      <c r="BQ32" s="694"/>
      <c r="BR32" s="718">
        <v>97.9</v>
      </c>
      <c r="BS32" s="657"/>
      <c r="BT32" s="657"/>
      <c r="BU32" s="657"/>
      <c r="BV32" s="657"/>
      <c r="BW32" s="657"/>
      <c r="BX32" s="701">
        <v>90.7</v>
      </c>
      <c r="BY32" s="657"/>
      <c r="BZ32" s="657"/>
      <c r="CA32" s="657"/>
      <c r="CB32" s="694"/>
      <c r="CD32" s="729"/>
      <c r="CE32" s="730"/>
      <c r="CF32" s="685" t="s">
        <v>315</v>
      </c>
      <c r="CG32" s="682"/>
      <c r="CH32" s="682"/>
      <c r="CI32" s="682"/>
      <c r="CJ32" s="682"/>
      <c r="CK32" s="682"/>
      <c r="CL32" s="682"/>
      <c r="CM32" s="682"/>
      <c r="CN32" s="682"/>
      <c r="CO32" s="682"/>
      <c r="CP32" s="682"/>
      <c r="CQ32" s="683"/>
      <c r="CR32" s="641">
        <v>1</v>
      </c>
      <c r="CS32" s="644"/>
      <c r="CT32" s="644"/>
      <c r="CU32" s="644"/>
      <c r="CV32" s="644"/>
      <c r="CW32" s="644"/>
      <c r="CX32" s="644"/>
      <c r="CY32" s="645"/>
      <c r="CZ32" s="646">
        <v>0</v>
      </c>
      <c r="DA32" s="675"/>
      <c r="DB32" s="675"/>
      <c r="DC32" s="676"/>
      <c r="DD32" s="649">
        <v>1</v>
      </c>
      <c r="DE32" s="644"/>
      <c r="DF32" s="644"/>
      <c r="DG32" s="644"/>
      <c r="DH32" s="644"/>
      <c r="DI32" s="644"/>
      <c r="DJ32" s="644"/>
      <c r="DK32" s="645"/>
      <c r="DL32" s="649">
        <v>1</v>
      </c>
      <c r="DM32" s="644"/>
      <c r="DN32" s="644"/>
      <c r="DO32" s="644"/>
      <c r="DP32" s="644"/>
      <c r="DQ32" s="644"/>
      <c r="DR32" s="644"/>
      <c r="DS32" s="644"/>
      <c r="DT32" s="644"/>
      <c r="DU32" s="644"/>
      <c r="DV32" s="645"/>
      <c r="DW32" s="646">
        <v>0</v>
      </c>
      <c r="DX32" s="675"/>
      <c r="DY32" s="675"/>
      <c r="DZ32" s="675"/>
      <c r="EA32" s="675"/>
      <c r="EB32" s="675"/>
      <c r="EC32" s="677"/>
    </row>
    <row r="33" spans="2:133" ht="11.25" customHeight="1">
      <c r="B33" s="638" t="s">
        <v>316</v>
      </c>
      <c r="C33" s="639"/>
      <c r="D33" s="639"/>
      <c r="E33" s="639"/>
      <c r="F33" s="639"/>
      <c r="G33" s="639"/>
      <c r="H33" s="639"/>
      <c r="I33" s="639"/>
      <c r="J33" s="639"/>
      <c r="K33" s="639"/>
      <c r="L33" s="639"/>
      <c r="M33" s="639"/>
      <c r="N33" s="639"/>
      <c r="O33" s="639"/>
      <c r="P33" s="639"/>
      <c r="Q33" s="640"/>
      <c r="R33" s="641">
        <v>187060</v>
      </c>
      <c r="S33" s="644"/>
      <c r="T33" s="644"/>
      <c r="U33" s="644"/>
      <c r="V33" s="644"/>
      <c r="W33" s="644"/>
      <c r="X33" s="644"/>
      <c r="Y33" s="645"/>
      <c r="Z33" s="703">
        <v>3.3</v>
      </c>
      <c r="AA33" s="703"/>
      <c r="AB33" s="703"/>
      <c r="AC33" s="703"/>
      <c r="AD33" s="704" t="s">
        <v>131</v>
      </c>
      <c r="AE33" s="704"/>
      <c r="AF33" s="704"/>
      <c r="AG33" s="704"/>
      <c r="AH33" s="704"/>
      <c r="AI33" s="704"/>
      <c r="AJ33" s="704"/>
      <c r="AK33" s="704"/>
      <c r="AL33" s="646" t="s">
        <v>131</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317</v>
      </c>
      <c r="CE33" s="682"/>
      <c r="CF33" s="682"/>
      <c r="CG33" s="682"/>
      <c r="CH33" s="682"/>
      <c r="CI33" s="682"/>
      <c r="CJ33" s="682"/>
      <c r="CK33" s="682"/>
      <c r="CL33" s="682"/>
      <c r="CM33" s="682"/>
      <c r="CN33" s="682"/>
      <c r="CO33" s="682"/>
      <c r="CP33" s="682"/>
      <c r="CQ33" s="683"/>
      <c r="CR33" s="641">
        <v>2990468</v>
      </c>
      <c r="CS33" s="642"/>
      <c r="CT33" s="642"/>
      <c r="CU33" s="642"/>
      <c r="CV33" s="642"/>
      <c r="CW33" s="642"/>
      <c r="CX33" s="642"/>
      <c r="CY33" s="643"/>
      <c r="CZ33" s="646">
        <v>54.4</v>
      </c>
      <c r="DA33" s="675"/>
      <c r="DB33" s="675"/>
      <c r="DC33" s="676"/>
      <c r="DD33" s="649">
        <v>2040606</v>
      </c>
      <c r="DE33" s="642"/>
      <c r="DF33" s="642"/>
      <c r="DG33" s="642"/>
      <c r="DH33" s="642"/>
      <c r="DI33" s="642"/>
      <c r="DJ33" s="642"/>
      <c r="DK33" s="643"/>
      <c r="DL33" s="649">
        <v>1747741</v>
      </c>
      <c r="DM33" s="642"/>
      <c r="DN33" s="642"/>
      <c r="DO33" s="642"/>
      <c r="DP33" s="642"/>
      <c r="DQ33" s="642"/>
      <c r="DR33" s="642"/>
      <c r="DS33" s="642"/>
      <c r="DT33" s="642"/>
      <c r="DU33" s="642"/>
      <c r="DV33" s="643"/>
      <c r="DW33" s="646">
        <v>47.8</v>
      </c>
      <c r="DX33" s="675"/>
      <c r="DY33" s="675"/>
      <c r="DZ33" s="675"/>
      <c r="EA33" s="675"/>
      <c r="EB33" s="675"/>
      <c r="EC33" s="677"/>
    </row>
    <row r="34" spans="2:133" ht="11.25" customHeight="1">
      <c r="B34" s="638" t="s">
        <v>318</v>
      </c>
      <c r="C34" s="639"/>
      <c r="D34" s="639"/>
      <c r="E34" s="639"/>
      <c r="F34" s="639"/>
      <c r="G34" s="639"/>
      <c r="H34" s="639"/>
      <c r="I34" s="639"/>
      <c r="J34" s="639"/>
      <c r="K34" s="639"/>
      <c r="L34" s="639"/>
      <c r="M34" s="639"/>
      <c r="N34" s="639"/>
      <c r="O34" s="639"/>
      <c r="P34" s="639"/>
      <c r="Q34" s="640"/>
      <c r="R34" s="641">
        <v>106663</v>
      </c>
      <c r="S34" s="644"/>
      <c r="T34" s="644"/>
      <c r="U34" s="644"/>
      <c r="V34" s="644"/>
      <c r="W34" s="644"/>
      <c r="X34" s="644"/>
      <c r="Y34" s="645"/>
      <c r="Z34" s="703">
        <v>1.9</v>
      </c>
      <c r="AA34" s="703"/>
      <c r="AB34" s="703"/>
      <c r="AC34" s="703"/>
      <c r="AD34" s="704">
        <v>1153</v>
      </c>
      <c r="AE34" s="704"/>
      <c r="AF34" s="704"/>
      <c r="AG34" s="704"/>
      <c r="AH34" s="704"/>
      <c r="AI34" s="704"/>
      <c r="AJ34" s="704"/>
      <c r="AK34" s="704"/>
      <c r="AL34" s="646">
        <v>0</v>
      </c>
      <c r="AM34" s="647"/>
      <c r="AN34" s="647"/>
      <c r="AO34" s="705"/>
      <c r="AP34" s="214"/>
      <c r="AQ34" s="715" t="s">
        <v>319</v>
      </c>
      <c r="AR34" s="716"/>
      <c r="AS34" s="716"/>
      <c r="AT34" s="716"/>
      <c r="AU34" s="716"/>
      <c r="AV34" s="716"/>
      <c r="AW34" s="716"/>
      <c r="AX34" s="716"/>
      <c r="AY34" s="716"/>
      <c r="AZ34" s="716"/>
      <c r="BA34" s="716"/>
      <c r="BB34" s="716"/>
      <c r="BC34" s="716"/>
      <c r="BD34" s="716"/>
      <c r="BE34" s="716"/>
      <c r="BF34" s="717"/>
      <c r="BG34" s="715" t="s">
        <v>320</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321</v>
      </c>
      <c r="CE34" s="682"/>
      <c r="CF34" s="682"/>
      <c r="CG34" s="682"/>
      <c r="CH34" s="682"/>
      <c r="CI34" s="682"/>
      <c r="CJ34" s="682"/>
      <c r="CK34" s="682"/>
      <c r="CL34" s="682"/>
      <c r="CM34" s="682"/>
      <c r="CN34" s="682"/>
      <c r="CO34" s="682"/>
      <c r="CP34" s="682"/>
      <c r="CQ34" s="683"/>
      <c r="CR34" s="641">
        <v>970408</v>
      </c>
      <c r="CS34" s="644"/>
      <c r="CT34" s="644"/>
      <c r="CU34" s="644"/>
      <c r="CV34" s="644"/>
      <c r="CW34" s="644"/>
      <c r="CX34" s="644"/>
      <c r="CY34" s="645"/>
      <c r="CZ34" s="646">
        <v>17.7</v>
      </c>
      <c r="DA34" s="675"/>
      <c r="DB34" s="675"/>
      <c r="DC34" s="676"/>
      <c r="DD34" s="649">
        <v>711271</v>
      </c>
      <c r="DE34" s="644"/>
      <c r="DF34" s="644"/>
      <c r="DG34" s="644"/>
      <c r="DH34" s="644"/>
      <c r="DI34" s="644"/>
      <c r="DJ34" s="644"/>
      <c r="DK34" s="645"/>
      <c r="DL34" s="649">
        <v>608891</v>
      </c>
      <c r="DM34" s="644"/>
      <c r="DN34" s="644"/>
      <c r="DO34" s="644"/>
      <c r="DP34" s="644"/>
      <c r="DQ34" s="644"/>
      <c r="DR34" s="644"/>
      <c r="DS34" s="644"/>
      <c r="DT34" s="644"/>
      <c r="DU34" s="644"/>
      <c r="DV34" s="645"/>
      <c r="DW34" s="646">
        <v>16.600000000000001</v>
      </c>
      <c r="DX34" s="675"/>
      <c r="DY34" s="675"/>
      <c r="DZ34" s="675"/>
      <c r="EA34" s="675"/>
      <c r="EB34" s="675"/>
      <c r="EC34" s="677"/>
    </row>
    <row r="35" spans="2:133" ht="11.25" customHeight="1">
      <c r="B35" s="638" t="s">
        <v>322</v>
      </c>
      <c r="C35" s="639"/>
      <c r="D35" s="639"/>
      <c r="E35" s="639"/>
      <c r="F35" s="639"/>
      <c r="G35" s="639"/>
      <c r="H35" s="639"/>
      <c r="I35" s="639"/>
      <c r="J35" s="639"/>
      <c r="K35" s="639"/>
      <c r="L35" s="639"/>
      <c r="M35" s="639"/>
      <c r="N35" s="639"/>
      <c r="O35" s="639"/>
      <c r="P35" s="639"/>
      <c r="Q35" s="640"/>
      <c r="R35" s="641">
        <v>249400</v>
      </c>
      <c r="S35" s="644"/>
      <c r="T35" s="644"/>
      <c r="U35" s="644"/>
      <c r="V35" s="644"/>
      <c r="W35" s="644"/>
      <c r="X35" s="644"/>
      <c r="Y35" s="645"/>
      <c r="Z35" s="703">
        <v>4.4000000000000004</v>
      </c>
      <c r="AA35" s="703"/>
      <c r="AB35" s="703"/>
      <c r="AC35" s="703"/>
      <c r="AD35" s="704" t="s">
        <v>131</v>
      </c>
      <c r="AE35" s="704"/>
      <c r="AF35" s="704"/>
      <c r="AG35" s="704"/>
      <c r="AH35" s="704"/>
      <c r="AI35" s="704"/>
      <c r="AJ35" s="704"/>
      <c r="AK35" s="704"/>
      <c r="AL35" s="646" t="s">
        <v>131</v>
      </c>
      <c r="AM35" s="647"/>
      <c r="AN35" s="647"/>
      <c r="AO35" s="705"/>
      <c r="AP35" s="214"/>
      <c r="AQ35" s="709" t="s">
        <v>323</v>
      </c>
      <c r="AR35" s="710"/>
      <c r="AS35" s="710"/>
      <c r="AT35" s="710"/>
      <c r="AU35" s="710"/>
      <c r="AV35" s="710"/>
      <c r="AW35" s="710"/>
      <c r="AX35" s="710"/>
      <c r="AY35" s="711"/>
      <c r="AZ35" s="706">
        <v>727082</v>
      </c>
      <c r="BA35" s="707"/>
      <c r="BB35" s="707"/>
      <c r="BC35" s="707"/>
      <c r="BD35" s="707"/>
      <c r="BE35" s="707"/>
      <c r="BF35" s="708"/>
      <c r="BG35" s="712" t="s">
        <v>324</v>
      </c>
      <c r="BH35" s="713"/>
      <c r="BI35" s="713"/>
      <c r="BJ35" s="713"/>
      <c r="BK35" s="713"/>
      <c r="BL35" s="713"/>
      <c r="BM35" s="713"/>
      <c r="BN35" s="713"/>
      <c r="BO35" s="713"/>
      <c r="BP35" s="713"/>
      <c r="BQ35" s="713"/>
      <c r="BR35" s="713"/>
      <c r="BS35" s="713"/>
      <c r="BT35" s="713"/>
      <c r="BU35" s="714"/>
      <c r="BV35" s="706">
        <v>69034</v>
      </c>
      <c r="BW35" s="707"/>
      <c r="BX35" s="707"/>
      <c r="BY35" s="707"/>
      <c r="BZ35" s="707"/>
      <c r="CA35" s="707"/>
      <c r="CB35" s="708"/>
      <c r="CD35" s="685" t="s">
        <v>325</v>
      </c>
      <c r="CE35" s="682"/>
      <c r="CF35" s="682"/>
      <c r="CG35" s="682"/>
      <c r="CH35" s="682"/>
      <c r="CI35" s="682"/>
      <c r="CJ35" s="682"/>
      <c r="CK35" s="682"/>
      <c r="CL35" s="682"/>
      <c r="CM35" s="682"/>
      <c r="CN35" s="682"/>
      <c r="CO35" s="682"/>
      <c r="CP35" s="682"/>
      <c r="CQ35" s="683"/>
      <c r="CR35" s="641">
        <v>147719</v>
      </c>
      <c r="CS35" s="642"/>
      <c r="CT35" s="642"/>
      <c r="CU35" s="642"/>
      <c r="CV35" s="642"/>
      <c r="CW35" s="642"/>
      <c r="CX35" s="642"/>
      <c r="CY35" s="643"/>
      <c r="CZ35" s="646">
        <v>2.7</v>
      </c>
      <c r="DA35" s="675"/>
      <c r="DB35" s="675"/>
      <c r="DC35" s="676"/>
      <c r="DD35" s="649">
        <v>125967</v>
      </c>
      <c r="DE35" s="642"/>
      <c r="DF35" s="642"/>
      <c r="DG35" s="642"/>
      <c r="DH35" s="642"/>
      <c r="DI35" s="642"/>
      <c r="DJ35" s="642"/>
      <c r="DK35" s="643"/>
      <c r="DL35" s="649">
        <v>109122</v>
      </c>
      <c r="DM35" s="642"/>
      <c r="DN35" s="642"/>
      <c r="DO35" s="642"/>
      <c r="DP35" s="642"/>
      <c r="DQ35" s="642"/>
      <c r="DR35" s="642"/>
      <c r="DS35" s="642"/>
      <c r="DT35" s="642"/>
      <c r="DU35" s="642"/>
      <c r="DV35" s="643"/>
      <c r="DW35" s="646">
        <v>3</v>
      </c>
      <c r="DX35" s="675"/>
      <c r="DY35" s="675"/>
      <c r="DZ35" s="675"/>
      <c r="EA35" s="675"/>
      <c r="EB35" s="675"/>
      <c r="EC35" s="677"/>
    </row>
    <row r="36" spans="2:133" ht="11.25" customHeight="1">
      <c r="B36" s="638" t="s">
        <v>326</v>
      </c>
      <c r="C36" s="639"/>
      <c r="D36" s="639"/>
      <c r="E36" s="639"/>
      <c r="F36" s="639"/>
      <c r="G36" s="639"/>
      <c r="H36" s="639"/>
      <c r="I36" s="639"/>
      <c r="J36" s="639"/>
      <c r="K36" s="639"/>
      <c r="L36" s="639"/>
      <c r="M36" s="639"/>
      <c r="N36" s="639"/>
      <c r="O36" s="639"/>
      <c r="P36" s="639"/>
      <c r="Q36" s="640"/>
      <c r="R36" s="641" t="s">
        <v>131</v>
      </c>
      <c r="S36" s="644"/>
      <c r="T36" s="644"/>
      <c r="U36" s="644"/>
      <c r="V36" s="644"/>
      <c r="W36" s="644"/>
      <c r="X36" s="644"/>
      <c r="Y36" s="645"/>
      <c r="Z36" s="703" t="s">
        <v>131</v>
      </c>
      <c r="AA36" s="703"/>
      <c r="AB36" s="703"/>
      <c r="AC36" s="703"/>
      <c r="AD36" s="704" t="s">
        <v>241</v>
      </c>
      <c r="AE36" s="704"/>
      <c r="AF36" s="704"/>
      <c r="AG36" s="704"/>
      <c r="AH36" s="704"/>
      <c r="AI36" s="704"/>
      <c r="AJ36" s="704"/>
      <c r="AK36" s="704"/>
      <c r="AL36" s="646" t="s">
        <v>131</v>
      </c>
      <c r="AM36" s="647"/>
      <c r="AN36" s="647"/>
      <c r="AO36" s="705"/>
      <c r="AQ36" s="678" t="s">
        <v>327</v>
      </c>
      <c r="AR36" s="679"/>
      <c r="AS36" s="679"/>
      <c r="AT36" s="679"/>
      <c r="AU36" s="679"/>
      <c r="AV36" s="679"/>
      <c r="AW36" s="679"/>
      <c r="AX36" s="679"/>
      <c r="AY36" s="680"/>
      <c r="AZ36" s="641">
        <v>143834</v>
      </c>
      <c r="BA36" s="644"/>
      <c r="BB36" s="644"/>
      <c r="BC36" s="644"/>
      <c r="BD36" s="642"/>
      <c r="BE36" s="642"/>
      <c r="BF36" s="681"/>
      <c r="BG36" s="685" t="s">
        <v>328</v>
      </c>
      <c r="BH36" s="682"/>
      <c r="BI36" s="682"/>
      <c r="BJ36" s="682"/>
      <c r="BK36" s="682"/>
      <c r="BL36" s="682"/>
      <c r="BM36" s="682"/>
      <c r="BN36" s="682"/>
      <c r="BO36" s="682"/>
      <c r="BP36" s="682"/>
      <c r="BQ36" s="682"/>
      <c r="BR36" s="682"/>
      <c r="BS36" s="682"/>
      <c r="BT36" s="682"/>
      <c r="BU36" s="683"/>
      <c r="BV36" s="641">
        <v>51568</v>
      </c>
      <c r="BW36" s="644"/>
      <c r="BX36" s="644"/>
      <c r="BY36" s="644"/>
      <c r="BZ36" s="644"/>
      <c r="CA36" s="644"/>
      <c r="CB36" s="684"/>
      <c r="CD36" s="685" t="s">
        <v>329</v>
      </c>
      <c r="CE36" s="682"/>
      <c r="CF36" s="682"/>
      <c r="CG36" s="682"/>
      <c r="CH36" s="682"/>
      <c r="CI36" s="682"/>
      <c r="CJ36" s="682"/>
      <c r="CK36" s="682"/>
      <c r="CL36" s="682"/>
      <c r="CM36" s="682"/>
      <c r="CN36" s="682"/>
      <c r="CO36" s="682"/>
      <c r="CP36" s="682"/>
      <c r="CQ36" s="683"/>
      <c r="CR36" s="641">
        <v>905336</v>
      </c>
      <c r="CS36" s="644"/>
      <c r="CT36" s="644"/>
      <c r="CU36" s="644"/>
      <c r="CV36" s="644"/>
      <c r="CW36" s="644"/>
      <c r="CX36" s="644"/>
      <c r="CY36" s="645"/>
      <c r="CZ36" s="646">
        <v>16.5</v>
      </c>
      <c r="DA36" s="675"/>
      <c r="DB36" s="675"/>
      <c r="DC36" s="676"/>
      <c r="DD36" s="649">
        <v>549331</v>
      </c>
      <c r="DE36" s="644"/>
      <c r="DF36" s="644"/>
      <c r="DG36" s="644"/>
      <c r="DH36" s="644"/>
      <c r="DI36" s="644"/>
      <c r="DJ36" s="644"/>
      <c r="DK36" s="645"/>
      <c r="DL36" s="649">
        <v>417811</v>
      </c>
      <c r="DM36" s="644"/>
      <c r="DN36" s="644"/>
      <c r="DO36" s="644"/>
      <c r="DP36" s="644"/>
      <c r="DQ36" s="644"/>
      <c r="DR36" s="644"/>
      <c r="DS36" s="644"/>
      <c r="DT36" s="644"/>
      <c r="DU36" s="644"/>
      <c r="DV36" s="645"/>
      <c r="DW36" s="646">
        <v>11.4</v>
      </c>
      <c r="DX36" s="675"/>
      <c r="DY36" s="675"/>
      <c r="DZ36" s="675"/>
      <c r="EA36" s="675"/>
      <c r="EB36" s="675"/>
      <c r="EC36" s="677"/>
    </row>
    <row r="37" spans="2:133" ht="11.25" customHeight="1">
      <c r="B37" s="638" t="s">
        <v>330</v>
      </c>
      <c r="C37" s="639"/>
      <c r="D37" s="639"/>
      <c r="E37" s="639"/>
      <c r="F37" s="639"/>
      <c r="G37" s="639"/>
      <c r="H37" s="639"/>
      <c r="I37" s="639"/>
      <c r="J37" s="639"/>
      <c r="K37" s="639"/>
      <c r="L37" s="639"/>
      <c r="M37" s="639"/>
      <c r="N37" s="639"/>
      <c r="O37" s="639"/>
      <c r="P37" s="639"/>
      <c r="Q37" s="640"/>
      <c r="R37" s="641">
        <v>175300</v>
      </c>
      <c r="S37" s="644"/>
      <c r="T37" s="644"/>
      <c r="U37" s="644"/>
      <c r="V37" s="644"/>
      <c r="W37" s="644"/>
      <c r="X37" s="644"/>
      <c r="Y37" s="645"/>
      <c r="Z37" s="703">
        <v>3.1</v>
      </c>
      <c r="AA37" s="703"/>
      <c r="AB37" s="703"/>
      <c r="AC37" s="703"/>
      <c r="AD37" s="704" t="s">
        <v>131</v>
      </c>
      <c r="AE37" s="704"/>
      <c r="AF37" s="704"/>
      <c r="AG37" s="704"/>
      <c r="AH37" s="704"/>
      <c r="AI37" s="704"/>
      <c r="AJ37" s="704"/>
      <c r="AK37" s="704"/>
      <c r="AL37" s="646" t="s">
        <v>241</v>
      </c>
      <c r="AM37" s="647"/>
      <c r="AN37" s="647"/>
      <c r="AO37" s="705"/>
      <c r="AQ37" s="678" t="s">
        <v>331</v>
      </c>
      <c r="AR37" s="679"/>
      <c r="AS37" s="679"/>
      <c r="AT37" s="679"/>
      <c r="AU37" s="679"/>
      <c r="AV37" s="679"/>
      <c r="AW37" s="679"/>
      <c r="AX37" s="679"/>
      <c r="AY37" s="680"/>
      <c r="AZ37" s="641">
        <v>4934</v>
      </c>
      <c r="BA37" s="644"/>
      <c r="BB37" s="644"/>
      <c r="BC37" s="644"/>
      <c r="BD37" s="642"/>
      <c r="BE37" s="642"/>
      <c r="BF37" s="681"/>
      <c r="BG37" s="685" t="s">
        <v>332</v>
      </c>
      <c r="BH37" s="682"/>
      <c r="BI37" s="682"/>
      <c r="BJ37" s="682"/>
      <c r="BK37" s="682"/>
      <c r="BL37" s="682"/>
      <c r="BM37" s="682"/>
      <c r="BN37" s="682"/>
      <c r="BO37" s="682"/>
      <c r="BP37" s="682"/>
      <c r="BQ37" s="682"/>
      <c r="BR37" s="682"/>
      <c r="BS37" s="682"/>
      <c r="BT37" s="682"/>
      <c r="BU37" s="683"/>
      <c r="BV37" s="641">
        <v>1731</v>
      </c>
      <c r="BW37" s="644"/>
      <c r="BX37" s="644"/>
      <c r="BY37" s="644"/>
      <c r="BZ37" s="644"/>
      <c r="CA37" s="644"/>
      <c r="CB37" s="684"/>
      <c r="CD37" s="685" t="s">
        <v>333</v>
      </c>
      <c r="CE37" s="682"/>
      <c r="CF37" s="682"/>
      <c r="CG37" s="682"/>
      <c r="CH37" s="682"/>
      <c r="CI37" s="682"/>
      <c r="CJ37" s="682"/>
      <c r="CK37" s="682"/>
      <c r="CL37" s="682"/>
      <c r="CM37" s="682"/>
      <c r="CN37" s="682"/>
      <c r="CO37" s="682"/>
      <c r="CP37" s="682"/>
      <c r="CQ37" s="683"/>
      <c r="CR37" s="641">
        <v>96696</v>
      </c>
      <c r="CS37" s="642"/>
      <c r="CT37" s="642"/>
      <c r="CU37" s="642"/>
      <c r="CV37" s="642"/>
      <c r="CW37" s="642"/>
      <c r="CX37" s="642"/>
      <c r="CY37" s="643"/>
      <c r="CZ37" s="646">
        <v>1.8</v>
      </c>
      <c r="DA37" s="675"/>
      <c r="DB37" s="675"/>
      <c r="DC37" s="676"/>
      <c r="DD37" s="649">
        <v>96696</v>
      </c>
      <c r="DE37" s="642"/>
      <c r="DF37" s="642"/>
      <c r="DG37" s="642"/>
      <c r="DH37" s="642"/>
      <c r="DI37" s="642"/>
      <c r="DJ37" s="642"/>
      <c r="DK37" s="643"/>
      <c r="DL37" s="649">
        <v>88530</v>
      </c>
      <c r="DM37" s="642"/>
      <c r="DN37" s="642"/>
      <c r="DO37" s="642"/>
      <c r="DP37" s="642"/>
      <c r="DQ37" s="642"/>
      <c r="DR37" s="642"/>
      <c r="DS37" s="642"/>
      <c r="DT37" s="642"/>
      <c r="DU37" s="642"/>
      <c r="DV37" s="643"/>
      <c r="DW37" s="646">
        <v>2.4</v>
      </c>
      <c r="DX37" s="675"/>
      <c r="DY37" s="675"/>
      <c r="DZ37" s="675"/>
      <c r="EA37" s="675"/>
      <c r="EB37" s="675"/>
      <c r="EC37" s="677"/>
    </row>
    <row r="38" spans="2:133" ht="11.25" customHeight="1">
      <c r="B38" s="653" t="s">
        <v>334</v>
      </c>
      <c r="C38" s="654"/>
      <c r="D38" s="654"/>
      <c r="E38" s="654"/>
      <c r="F38" s="654"/>
      <c r="G38" s="654"/>
      <c r="H38" s="654"/>
      <c r="I38" s="654"/>
      <c r="J38" s="654"/>
      <c r="K38" s="654"/>
      <c r="L38" s="654"/>
      <c r="M38" s="654"/>
      <c r="N38" s="654"/>
      <c r="O38" s="654"/>
      <c r="P38" s="654"/>
      <c r="Q38" s="655"/>
      <c r="R38" s="656">
        <v>5683727</v>
      </c>
      <c r="S38" s="693"/>
      <c r="T38" s="693"/>
      <c r="U38" s="693"/>
      <c r="V38" s="693"/>
      <c r="W38" s="693"/>
      <c r="X38" s="693"/>
      <c r="Y38" s="698"/>
      <c r="Z38" s="699">
        <v>100</v>
      </c>
      <c r="AA38" s="699"/>
      <c r="AB38" s="699"/>
      <c r="AC38" s="699"/>
      <c r="AD38" s="700">
        <v>3481841</v>
      </c>
      <c r="AE38" s="700"/>
      <c r="AF38" s="700"/>
      <c r="AG38" s="700"/>
      <c r="AH38" s="700"/>
      <c r="AI38" s="700"/>
      <c r="AJ38" s="700"/>
      <c r="AK38" s="700"/>
      <c r="AL38" s="659">
        <v>100</v>
      </c>
      <c r="AM38" s="701"/>
      <c r="AN38" s="701"/>
      <c r="AO38" s="702"/>
      <c r="AQ38" s="678" t="s">
        <v>335</v>
      </c>
      <c r="AR38" s="679"/>
      <c r="AS38" s="679"/>
      <c r="AT38" s="679"/>
      <c r="AU38" s="679"/>
      <c r="AV38" s="679"/>
      <c r="AW38" s="679"/>
      <c r="AX38" s="679"/>
      <c r="AY38" s="680"/>
      <c r="AZ38" s="641" t="s">
        <v>131</v>
      </c>
      <c r="BA38" s="644"/>
      <c r="BB38" s="644"/>
      <c r="BC38" s="644"/>
      <c r="BD38" s="642"/>
      <c r="BE38" s="642"/>
      <c r="BF38" s="681"/>
      <c r="BG38" s="685" t="s">
        <v>336</v>
      </c>
      <c r="BH38" s="682"/>
      <c r="BI38" s="682"/>
      <c r="BJ38" s="682"/>
      <c r="BK38" s="682"/>
      <c r="BL38" s="682"/>
      <c r="BM38" s="682"/>
      <c r="BN38" s="682"/>
      <c r="BO38" s="682"/>
      <c r="BP38" s="682"/>
      <c r="BQ38" s="682"/>
      <c r="BR38" s="682"/>
      <c r="BS38" s="682"/>
      <c r="BT38" s="682"/>
      <c r="BU38" s="683"/>
      <c r="BV38" s="641">
        <v>2827</v>
      </c>
      <c r="BW38" s="644"/>
      <c r="BX38" s="644"/>
      <c r="BY38" s="644"/>
      <c r="BZ38" s="644"/>
      <c r="CA38" s="644"/>
      <c r="CB38" s="684"/>
      <c r="CD38" s="685" t="s">
        <v>337</v>
      </c>
      <c r="CE38" s="682"/>
      <c r="CF38" s="682"/>
      <c r="CG38" s="682"/>
      <c r="CH38" s="682"/>
      <c r="CI38" s="682"/>
      <c r="CJ38" s="682"/>
      <c r="CK38" s="682"/>
      <c r="CL38" s="682"/>
      <c r="CM38" s="682"/>
      <c r="CN38" s="682"/>
      <c r="CO38" s="682"/>
      <c r="CP38" s="682"/>
      <c r="CQ38" s="683"/>
      <c r="CR38" s="641">
        <v>722148</v>
      </c>
      <c r="CS38" s="644"/>
      <c r="CT38" s="644"/>
      <c r="CU38" s="644"/>
      <c r="CV38" s="644"/>
      <c r="CW38" s="644"/>
      <c r="CX38" s="644"/>
      <c r="CY38" s="645"/>
      <c r="CZ38" s="646">
        <v>13.1</v>
      </c>
      <c r="DA38" s="675"/>
      <c r="DB38" s="675"/>
      <c r="DC38" s="676"/>
      <c r="DD38" s="649">
        <v>630503</v>
      </c>
      <c r="DE38" s="644"/>
      <c r="DF38" s="644"/>
      <c r="DG38" s="644"/>
      <c r="DH38" s="644"/>
      <c r="DI38" s="644"/>
      <c r="DJ38" s="644"/>
      <c r="DK38" s="645"/>
      <c r="DL38" s="649">
        <v>611917</v>
      </c>
      <c r="DM38" s="644"/>
      <c r="DN38" s="644"/>
      <c r="DO38" s="644"/>
      <c r="DP38" s="644"/>
      <c r="DQ38" s="644"/>
      <c r="DR38" s="644"/>
      <c r="DS38" s="644"/>
      <c r="DT38" s="644"/>
      <c r="DU38" s="644"/>
      <c r="DV38" s="645"/>
      <c r="DW38" s="646">
        <v>16.7</v>
      </c>
      <c r="DX38" s="675"/>
      <c r="DY38" s="675"/>
      <c r="DZ38" s="675"/>
      <c r="EA38" s="675"/>
      <c r="EB38" s="675"/>
      <c r="EC38" s="677"/>
    </row>
    <row r="39" spans="2:133" ht="11.25" customHeight="1">
      <c r="AQ39" s="678" t="s">
        <v>338</v>
      </c>
      <c r="AR39" s="679"/>
      <c r="AS39" s="679"/>
      <c r="AT39" s="679"/>
      <c r="AU39" s="679"/>
      <c r="AV39" s="679"/>
      <c r="AW39" s="679"/>
      <c r="AX39" s="679"/>
      <c r="AY39" s="680"/>
      <c r="AZ39" s="641" t="s">
        <v>131</v>
      </c>
      <c r="BA39" s="644"/>
      <c r="BB39" s="644"/>
      <c r="BC39" s="644"/>
      <c r="BD39" s="642"/>
      <c r="BE39" s="642"/>
      <c r="BF39" s="681"/>
      <c r="BG39" s="686" t="s">
        <v>339</v>
      </c>
      <c r="BH39" s="687"/>
      <c r="BI39" s="687"/>
      <c r="BJ39" s="687"/>
      <c r="BK39" s="687"/>
      <c r="BL39" s="215"/>
      <c r="BM39" s="682" t="s">
        <v>340</v>
      </c>
      <c r="BN39" s="682"/>
      <c r="BO39" s="682"/>
      <c r="BP39" s="682"/>
      <c r="BQ39" s="682"/>
      <c r="BR39" s="682"/>
      <c r="BS39" s="682"/>
      <c r="BT39" s="682"/>
      <c r="BU39" s="683"/>
      <c r="BV39" s="641">
        <v>99</v>
      </c>
      <c r="BW39" s="644"/>
      <c r="BX39" s="644"/>
      <c r="BY39" s="644"/>
      <c r="BZ39" s="644"/>
      <c r="CA39" s="644"/>
      <c r="CB39" s="684"/>
      <c r="CD39" s="685" t="s">
        <v>341</v>
      </c>
      <c r="CE39" s="682"/>
      <c r="CF39" s="682"/>
      <c r="CG39" s="682"/>
      <c r="CH39" s="682"/>
      <c r="CI39" s="682"/>
      <c r="CJ39" s="682"/>
      <c r="CK39" s="682"/>
      <c r="CL39" s="682"/>
      <c r="CM39" s="682"/>
      <c r="CN39" s="682"/>
      <c r="CO39" s="682"/>
      <c r="CP39" s="682"/>
      <c r="CQ39" s="683"/>
      <c r="CR39" s="641">
        <v>179857</v>
      </c>
      <c r="CS39" s="642"/>
      <c r="CT39" s="642"/>
      <c r="CU39" s="642"/>
      <c r="CV39" s="642"/>
      <c r="CW39" s="642"/>
      <c r="CX39" s="642"/>
      <c r="CY39" s="643"/>
      <c r="CZ39" s="646">
        <v>3.3</v>
      </c>
      <c r="DA39" s="675"/>
      <c r="DB39" s="675"/>
      <c r="DC39" s="676"/>
      <c r="DD39" s="649">
        <v>23534</v>
      </c>
      <c r="DE39" s="642"/>
      <c r="DF39" s="642"/>
      <c r="DG39" s="642"/>
      <c r="DH39" s="642"/>
      <c r="DI39" s="642"/>
      <c r="DJ39" s="642"/>
      <c r="DK39" s="643"/>
      <c r="DL39" s="649" t="s">
        <v>131</v>
      </c>
      <c r="DM39" s="642"/>
      <c r="DN39" s="642"/>
      <c r="DO39" s="642"/>
      <c r="DP39" s="642"/>
      <c r="DQ39" s="642"/>
      <c r="DR39" s="642"/>
      <c r="DS39" s="642"/>
      <c r="DT39" s="642"/>
      <c r="DU39" s="642"/>
      <c r="DV39" s="643"/>
      <c r="DW39" s="646" t="s">
        <v>131</v>
      </c>
      <c r="DX39" s="675"/>
      <c r="DY39" s="675"/>
      <c r="DZ39" s="675"/>
      <c r="EA39" s="675"/>
      <c r="EB39" s="675"/>
      <c r="EC39" s="677"/>
    </row>
    <row r="40" spans="2:133" ht="11.25" customHeight="1">
      <c r="AQ40" s="678" t="s">
        <v>342</v>
      </c>
      <c r="AR40" s="679"/>
      <c r="AS40" s="679"/>
      <c r="AT40" s="679"/>
      <c r="AU40" s="679"/>
      <c r="AV40" s="679"/>
      <c r="AW40" s="679"/>
      <c r="AX40" s="679"/>
      <c r="AY40" s="680"/>
      <c r="AZ40" s="641">
        <v>132125</v>
      </c>
      <c r="BA40" s="644"/>
      <c r="BB40" s="644"/>
      <c r="BC40" s="644"/>
      <c r="BD40" s="642"/>
      <c r="BE40" s="642"/>
      <c r="BF40" s="681"/>
      <c r="BG40" s="686"/>
      <c r="BH40" s="687"/>
      <c r="BI40" s="687"/>
      <c r="BJ40" s="687"/>
      <c r="BK40" s="687"/>
      <c r="BL40" s="215"/>
      <c r="BM40" s="682" t="s">
        <v>343</v>
      </c>
      <c r="BN40" s="682"/>
      <c r="BO40" s="682"/>
      <c r="BP40" s="682"/>
      <c r="BQ40" s="682"/>
      <c r="BR40" s="682"/>
      <c r="BS40" s="682"/>
      <c r="BT40" s="682"/>
      <c r="BU40" s="683"/>
      <c r="BV40" s="641">
        <v>141</v>
      </c>
      <c r="BW40" s="644"/>
      <c r="BX40" s="644"/>
      <c r="BY40" s="644"/>
      <c r="BZ40" s="644"/>
      <c r="CA40" s="644"/>
      <c r="CB40" s="684"/>
      <c r="CD40" s="685" t="s">
        <v>344</v>
      </c>
      <c r="CE40" s="682"/>
      <c r="CF40" s="682"/>
      <c r="CG40" s="682"/>
      <c r="CH40" s="682"/>
      <c r="CI40" s="682"/>
      <c r="CJ40" s="682"/>
      <c r="CK40" s="682"/>
      <c r="CL40" s="682"/>
      <c r="CM40" s="682"/>
      <c r="CN40" s="682"/>
      <c r="CO40" s="682"/>
      <c r="CP40" s="682"/>
      <c r="CQ40" s="683"/>
      <c r="CR40" s="641">
        <v>65000</v>
      </c>
      <c r="CS40" s="644"/>
      <c r="CT40" s="644"/>
      <c r="CU40" s="644"/>
      <c r="CV40" s="644"/>
      <c r="CW40" s="644"/>
      <c r="CX40" s="644"/>
      <c r="CY40" s="645"/>
      <c r="CZ40" s="646">
        <v>1.2</v>
      </c>
      <c r="DA40" s="675"/>
      <c r="DB40" s="675"/>
      <c r="DC40" s="676"/>
      <c r="DD40" s="649" t="s">
        <v>131</v>
      </c>
      <c r="DE40" s="644"/>
      <c r="DF40" s="644"/>
      <c r="DG40" s="644"/>
      <c r="DH40" s="644"/>
      <c r="DI40" s="644"/>
      <c r="DJ40" s="644"/>
      <c r="DK40" s="645"/>
      <c r="DL40" s="649" t="s">
        <v>131</v>
      </c>
      <c r="DM40" s="644"/>
      <c r="DN40" s="644"/>
      <c r="DO40" s="644"/>
      <c r="DP40" s="644"/>
      <c r="DQ40" s="644"/>
      <c r="DR40" s="644"/>
      <c r="DS40" s="644"/>
      <c r="DT40" s="644"/>
      <c r="DU40" s="644"/>
      <c r="DV40" s="645"/>
      <c r="DW40" s="646" t="s">
        <v>131</v>
      </c>
      <c r="DX40" s="675"/>
      <c r="DY40" s="675"/>
      <c r="DZ40" s="675"/>
      <c r="EA40" s="675"/>
      <c r="EB40" s="675"/>
      <c r="EC40" s="677"/>
    </row>
    <row r="41" spans="2:133" ht="11.25" customHeight="1">
      <c r="AQ41" s="690" t="s">
        <v>345</v>
      </c>
      <c r="AR41" s="691"/>
      <c r="AS41" s="691"/>
      <c r="AT41" s="691"/>
      <c r="AU41" s="691"/>
      <c r="AV41" s="691"/>
      <c r="AW41" s="691"/>
      <c r="AX41" s="691"/>
      <c r="AY41" s="692"/>
      <c r="AZ41" s="656">
        <v>446189</v>
      </c>
      <c r="BA41" s="693"/>
      <c r="BB41" s="693"/>
      <c r="BC41" s="693"/>
      <c r="BD41" s="657"/>
      <c r="BE41" s="657"/>
      <c r="BF41" s="694"/>
      <c r="BG41" s="688"/>
      <c r="BH41" s="689"/>
      <c r="BI41" s="689"/>
      <c r="BJ41" s="689"/>
      <c r="BK41" s="689"/>
      <c r="BL41" s="216"/>
      <c r="BM41" s="695" t="s">
        <v>346</v>
      </c>
      <c r="BN41" s="695"/>
      <c r="BO41" s="695"/>
      <c r="BP41" s="695"/>
      <c r="BQ41" s="695"/>
      <c r="BR41" s="695"/>
      <c r="BS41" s="695"/>
      <c r="BT41" s="695"/>
      <c r="BU41" s="696"/>
      <c r="BV41" s="656">
        <v>366</v>
      </c>
      <c r="BW41" s="693"/>
      <c r="BX41" s="693"/>
      <c r="BY41" s="693"/>
      <c r="BZ41" s="693"/>
      <c r="CA41" s="693"/>
      <c r="CB41" s="697"/>
      <c r="CD41" s="685" t="s">
        <v>347</v>
      </c>
      <c r="CE41" s="682"/>
      <c r="CF41" s="682"/>
      <c r="CG41" s="682"/>
      <c r="CH41" s="682"/>
      <c r="CI41" s="682"/>
      <c r="CJ41" s="682"/>
      <c r="CK41" s="682"/>
      <c r="CL41" s="682"/>
      <c r="CM41" s="682"/>
      <c r="CN41" s="682"/>
      <c r="CO41" s="682"/>
      <c r="CP41" s="682"/>
      <c r="CQ41" s="683"/>
      <c r="CR41" s="641" t="s">
        <v>131</v>
      </c>
      <c r="CS41" s="642"/>
      <c r="CT41" s="642"/>
      <c r="CU41" s="642"/>
      <c r="CV41" s="642"/>
      <c r="CW41" s="642"/>
      <c r="CX41" s="642"/>
      <c r="CY41" s="643"/>
      <c r="CZ41" s="646" t="s">
        <v>131</v>
      </c>
      <c r="DA41" s="675"/>
      <c r="DB41" s="675"/>
      <c r="DC41" s="676"/>
      <c r="DD41" s="649" t="s">
        <v>131</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9" t="s">
        <v>348</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349</v>
      </c>
      <c r="CE42" s="639"/>
      <c r="CF42" s="639"/>
      <c r="CG42" s="639"/>
      <c r="CH42" s="639"/>
      <c r="CI42" s="639"/>
      <c r="CJ42" s="639"/>
      <c r="CK42" s="639"/>
      <c r="CL42" s="639"/>
      <c r="CM42" s="639"/>
      <c r="CN42" s="639"/>
      <c r="CO42" s="639"/>
      <c r="CP42" s="639"/>
      <c r="CQ42" s="640"/>
      <c r="CR42" s="641">
        <v>241452</v>
      </c>
      <c r="CS42" s="644"/>
      <c r="CT42" s="644"/>
      <c r="CU42" s="644"/>
      <c r="CV42" s="644"/>
      <c r="CW42" s="644"/>
      <c r="CX42" s="644"/>
      <c r="CY42" s="645"/>
      <c r="CZ42" s="646">
        <v>4.4000000000000004</v>
      </c>
      <c r="DA42" s="647"/>
      <c r="DB42" s="647"/>
      <c r="DC42" s="648"/>
      <c r="DD42" s="649">
        <v>102621</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9" t="s">
        <v>350</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351</v>
      </c>
      <c r="CE43" s="639"/>
      <c r="CF43" s="639"/>
      <c r="CG43" s="639"/>
      <c r="CH43" s="639"/>
      <c r="CI43" s="639"/>
      <c r="CJ43" s="639"/>
      <c r="CK43" s="639"/>
      <c r="CL43" s="639"/>
      <c r="CM43" s="639"/>
      <c r="CN43" s="639"/>
      <c r="CO43" s="639"/>
      <c r="CP43" s="639"/>
      <c r="CQ43" s="640"/>
      <c r="CR43" s="641">
        <v>6909</v>
      </c>
      <c r="CS43" s="642"/>
      <c r="CT43" s="642"/>
      <c r="CU43" s="642"/>
      <c r="CV43" s="642"/>
      <c r="CW43" s="642"/>
      <c r="CX43" s="642"/>
      <c r="CY43" s="643"/>
      <c r="CZ43" s="646">
        <v>0.1</v>
      </c>
      <c r="DA43" s="675"/>
      <c r="DB43" s="675"/>
      <c r="DC43" s="676"/>
      <c r="DD43" s="649">
        <v>6909</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20" t="s">
        <v>352</v>
      </c>
      <c r="CD44" s="669" t="s">
        <v>303</v>
      </c>
      <c r="CE44" s="670"/>
      <c r="CF44" s="638" t="s">
        <v>353</v>
      </c>
      <c r="CG44" s="639"/>
      <c r="CH44" s="639"/>
      <c r="CI44" s="639"/>
      <c r="CJ44" s="639"/>
      <c r="CK44" s="639"/>
      <c r="CL44" s="639"/>
      <c r="CM44" s="639"/>
      <c r="CN44" s="639"/>
      <c r="CO44" s="639"/>
      <c r="CP44" s="639"/>
      <c r="CQ44" s="640"/>
      <c r="CR44" s="641">
        <v>241193</v>
      </c>
      <c r="CS44" s="644"/>
      <c r="CT44" s="644"/>
      <c r="CU44" s="644"/>
      <c r="CV44" s="644"/>
      <c r="CW44" s="644"/>
      <c r="CX44" s="644"/>
      <c r="CY44" s="645"/>
      <c r="CZ44" s="646">
        <v>4.4000000000000004</v>
      </c>
      <c r="DA44" s="647"/>
      <c r="DB44" s="647"/>
      <c r="DC44" s="648"/>
      <c r="DD44" s="649">
        <v>102362</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354</v>
      </c>
      <c r="CG45" s="639"/>
      <c r="CH45" s="639"/>
      <c r="CI45" s="639"/>
      <c r="CJ45" s="639"/>
      <c r="CK45" s="639"/>
      <c r="CL45" s="639"/>
      <c r="CM45" s="639"/>
      <c r="CN45" s="639"/>
      <c r="CO45" s="639"/>
      <c r="CP45" s="639"/>
      <c r="CQ45" s="640"/>
      <c r="CR45" s="641">
        <v>162925</v>
      </c>
      <c r="CS45" s="642"/>
      <c r="CT45" s="642"/>
      <c r="CU45" s="642"/>
      <c r="CV45" s="642"/>
      <c r="CW45" s="642"/>
      <c r="CX45" s="642"/>
      <c r="CY45" s="643"/>
      <c r="CZ45" s="646">
        <v>3</v>
      </c>
      <c r="DA45" s="675"/>
      <c r="DB45" s="675"/>
      <c r="DC45" s="676"/>
      <c r="DD45" s="649">
        <v>42687</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355</v>
      </c>
      <c r="CG46" s="639"/>
      <c r="CH46" s="639"/>
      <c r="CI46" s="639"/>
      <c r="CJ46" s="639"/>
      <c r="CK46" s="639"/>
      <c r="CL46" s="639"/>
      <c r="CM46" s="639"/>
      <c r="CN46" s="639"/>
      <c r="CO46" s="639"/>
      <c r="CP46" s="639"/>
      <c r="CQ46" s="640"/>
      <c r="CR46" s="641">
        <v>78268</v>
      </c>
      <c r="CS46" s="644"/>
      <c r="CT46" s="644"/>
      <c r="CU46" s="644"/>
      <c r="CV46" s="644"/>
      <c r="CW46" s="644"/>
      <c r="CX46" s="644"/>
      <c r="CY46" s="645"/>
      <c r="CZ46" s="646">
        <v>1.4</v>
      </c>
      <c r="DA46" s="647"/>
      <c r="DB46" s="647"/>
      <c r="DC46" s="648"/>
      <c r="DD46" s="649">
        <v>59675</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356</v>
      </c>
      <c r="CG47" s="639"/>
      <c r="CH47" s="639"/>
      <c r="CI47" s="639"/>
      <c r="CJ47" s="639"/>
      <c r="CK47" s="639"/>
      <c r="CL47" s="639"/>
      <c r="CM47" s="639"/>
      <c r="CN47" s="639"/>
      <c r="CO47" s="639"/>
      <c r="CP47" s="639"/>
      <c r="CQ47" s="640"/>
      <c r="CR47" s="641">
        <v>259</v>
      </c>
      <c r="CS47" s="642"/>
      <c r="CT47" s="642"/>
      <c r="CU47" s="642"/>
      <c r="CV47" s="642"/>
      <c r="CW47" s="642"/>
      <c r="CX47" s="642"/>
      <c r="CY47" s="643"/>
      <c r="CZ47" s="646">
        <v>0</v>
      </c>
      <c r="DA47" s="675"/>
      <c r="DB47" s="675"/>
      <c r="DC47" s="676"/>
      <c r="DD47" s="649">
        <v>259</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ht="10.8">
      <c r="CD48" s="673"/>
      <c r="CE48" s="674"/>
      <c r="CF48" s="638" t="s">
        <v>357</v>
      </c>
      <c r="CG48" s="639"/>
      <c r="CH48" s="639"/>
      <c r="CI48" s="639"/>
      <c r="CJ48" s="639"/>
      <c r="CK48" s="639"/>
      <c r="CL48" s="639"/>
      <c r="CM48" s="639"/>
      <c r="CN48" s="639"/>
      <c r="CO48" s="639"/>
      <c r="CP48" s="639"/>
      <c r="CQ48" s="640"/>
      <c r="CR48" s="641" t="s">
        <v>241</v>
      </c>
      <c r="CS48" s="644"/>
      <c r="CT48" s="644"/>
      <c r="CU48" s="644"/>
      <c r="CV48" s="644"/>
      <c r="CW48" s="644"/>
      <c r="CX48" s="644"/>
      <c r="CY48" s="645"/>
      <c r="CZ48" s="646" t="s">
        <v>241</v>
      </c>
      <c r="DA48" s="647"/>
      <c r="DB48" s="647"/>
      <c r="DC48" s="648"/>
      <c r="DD48" s="649" t="s">
        <v>241</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358</v>
      </c>
      <c r="CE49" s="654"/>
      <c r="CF49" s="654"/>
      <c r="CG49" s="654"/>
      <c r="CH49" s="654"/>
      <c r="CI49" s="654"/>
      <c r="CJ49" s="654"/>
      <c r="CK49" s="654"/>
      <c r="CL49" s="654"/>
      <c r="CM49" s="654"/>
      <c r="CN49" s="654"/>
      <c r="CO49" s="654"/>
      <c r="CP49" s="654"/>
      <c r="CQ49" s="655"/>
      <c r="CR49" s="656">
        <v>5492877</v>
      </c>
      <c r="CS49" s="657"/>
      <c r="CT49" s="657"/>
      <c r="CU49" s="657"/>
      <c r="CV49" s="657"/>
      <c r="CW49" s="657"/>
      <c r="CX49" s="657"/>
      <c r="CY49" s="658"/>
      <c r="CZ49" s="659">
        <v>100</v>
      </c>
      <c r="DA49" s="660"/>
      <c r="DB49" s="660"/>
      <c r="DC49" s="661"/>
      <c r="DD49" s="662">
        <v>3929979</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idden="1"/>
    <row r="51" spans="82:133" hidden="1"/>
    <row r="52" spans="82:133" hidden="1"/>
    <row r="53" spans="82:133" hidden="1"/>
  </sheetData>
  <sheetProtection algorithmName="SHA-512" hashValue="jOpnXFNdXM0EbLSVkIzUkuAy6PwHxO+dOXdI8YaauIiTSUE1yQFYDQxeCtYK/PcMnznSHjAbHNJb6ZB1MZ/Qxg==" saltValue="XrimDwPwHBgSsZ3TF49Y7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Z1" zoomScale="65" zoomScaleNormal="65" zoomScaleSheetLayoutView="70" workbookViewId="0"/>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359</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78" t="s">
        <v>360</v>
      </c>
      <c r="DK2" s="1179"/>
      <c r="DL2" s="1179"/>
      <c r="DM2" s="1179"/>
      <c r="DN2" s="1179"/>
      <c r="DO2" s="1180"/>
      <c r="DP2" s="229"/>
      <c r="DQ2" s="1178" t="s">
        <v>361</v>
      </c>
      <c r="DR2" s="1179"/>
      <c r="DS2" s="1179"/>
      <c r="DT2" s="1179"/>
      <c r="DU2" s="1179"/>
      <c r="DV2" s="1179"/>
      <c r="DW2" s="1179"/>
      <c r="DX2" s="1179"/>
      <c r="DY2" s="1179"/>
      <c r="DZ2" s="1180"/>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31" t="s">
        <v>362</v>
      </c>
      <c r="B4" s="1131"/>
      <c r="C4" s="1131"/>
      <c r="D4" s="1131"/>
      <c r="E4" s="1131"/>
      <c r="F4" s="1131"/>
      <c r="G4" s="1131"/>
      <c r="H4" s="1131"/>
      <c r="I4" s="1131"/>
      <c r="J4" s="1131"/>
      <c r="K4" s="1131"/>
      <c r="L4" s="1131"/>
      <c r="M4" s="1131"/>
      <c r="N4" s="1131"/>
      <c r="O4" s="1131"/>
      <c r="P4" s="1131"/>
      <c r="Q4" s="1131"/>
      <c r="R4" s="1131"/>
      <c r="S4" s="1131"/>
      <c r="T4" s="1131"/>
      <c r="U4" s="1131"/>
      <c r="V4" s="1131"/>
      <c r="W4" s="1131"/>
      <c r="X4" s="1131"/>
      <c r="Y4" s="1131"/>
      <c r="Z4" s="1131"/>
      <c r="AA4" s="1131"/>
      <c r="AB4" s="1131"/>
      <c r="AC4" s="1131"/>
      <c r="AD4" s="1131"/>
      <c r="AE4" s="1131"/>
      <c r="AF4" s="1131"/>
      <c r="AG4" s="1131"/>
      <c r="AH4" s="1131"/>
      <c r="AI4" s="1131"/>
      <c r="AJ4" s="1131"/>
      <c r="AK4" s="1131"/>
      <c r="AL4" s="1131"/>
      <c r="AM4" s="1131"/>
      <c r="AN4" s="1131"/>
      <c r="AO4" s="1131"/>
      <c r="AP4" s="1131"/>
      <c r="AQ4" s="1131"/>
      <c r="AR4" s="1131"/>
      <c r="AS4" s="1131"/>
      <c r="AT4" s="1131"/>
      <c r="AU4" s="1131"/>
      <c r="AV4" s="1131"/>
      <c r="AW4" s="1131"/>
      <c r="AX4" s="1131"/>
      <c r="AY4" s="1131"/>
      <c r="AZ4" s="232"/>
      <c r="BA4" s="232"/>
      <c r="BB4" s="232"/>
      <c r="BC4" s="232"/>
      <c r="BD4" s="232"/>
      <c r="BE4" s="233"/>
      <c r="BF4" s="233"/>
      <c r="BG4" s="233"/>
      <c r="BH4" s="233"/>
      <c r="BI4" s="233"/>
      <c r="BJ4" s="233"/>
      <c r="BK4" s="233"/>
      <c r="BL4" s="233"/>
      <c r="BM4" s="233"/>
      <c r="BN4" s="233"/>
      <c r="BO4" s="233"/>
      <c r="BP4" s="233"/>
      <c r="BQ4" s="232" t="s">
        <v>363</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4" t="s">
        <v>364</v>
      </c>
      <c r="B5" s="1065"/>
      <c r="C5" s="1065"/>
      <c r="D5" s="1065"/>
      <c r="E5" s="1065"/>
      <c r="F5" s="1065"/>
      <c r="G5" s="1065"/>
      <c r="H5" s="1065"/>
      <c r="I5" s="1065"/>
      <c r="J5" s="1065"/>
      <c r="K5" s="1065"/>
      <c r="L5" s="1065"/>
      <c r="M5" s="1065"/>
      <c r="N5" s="1065"/>
      <c r="O5" s="1065"/>
      <c r="P5" s="1066"/>
      <c r="Q5" s="1070" t="s">
        <v>365</v>
      </c>
      <c r="R5" s="1071"/>
      <c r="S5" s="1071"/>
      <c r="T5" s="1071"/>
      <c r="U5" s="1072"/>
      <c r="V5" s="1070" t="s">
        <v>366</v>
      </c>
      <c r="W5" s="1071"/>
      <c r="X5" s="1071"/>
      <c r="Y5" s="1071"/>
      <c r="Z5" s="1072"/>
      <c r="AA5" s="1070" t="s">
        <v>367</v>
      </c>
      <c r="AB5" s="1071"/>
      <c r="AC5" s="1071"/>
      <c r="AD5" s="1071"/>
      <c r="AE5" s="1071"/>
      <c r="AF5" s="1181" t="s">
        <v>368</v>
      </c>
      <c r="AG5" s="1071"/>
      <c r="AH5" s="1071"/>
      <c r="AI5" s="1071"/>
      <c r="AJ5" s="1086"/>
      <c r="AK5" s="1071" t="s">
        <v>369</v>
      </c>
      <c r="AL5" s="1071"/>
      <c r="AM5" s="1071"/>
      <c r="AN5" s="1071"/>
      <c r="AO5" s="1072"/>
      <c r="AP5" s="1070" t="s">
        <v>370</v>
      </c>
      <c r="AQ5" s="1071"/>
      <c r="AR5" s="1071"/>
      <c r="AS5" s="1071"/>
      <c r="AT5" s="1072"/>
      <c r="AU5" s="1070" t="s">
        <v>371</v>
      </c>
      <c r="AV5" s="1071"/>
      <c r="AW5" s="1071"/>
      <c r="AX5" s="1071"/>
      <c r="AY5" s="1086"/>
      <c r="AZ5" s="236"/>
      <c r="BA5" s="236"/>
      <c r="BB5" s="236"/>
      <c r="BC5" s="236"/>
      <c r="BD5" s="236"/>
      <c r="BE5" s="237"/>
      <c r="BF5" s="237"/>
      <c r="BG5" s="237"/>
      <c r="BH5" s="237"/>
      <c r="BI5" s="237"/>
      <c r="BJ5" s="237"/>
      <c r="BK5" s="237"/>
      <c r="BL5" s="237"/>
      <c r="BM5" s="237"/>
      <c r="BN5" s="237"/>
      <c r="BO5" s="237"/>
      <c r="BP5" s="237"/>
      <c r="BQ5" s="1064" t="s">
        <v>372</v>
      </c>
      <c r="BR5" s="1065"/>
      <c r="BS5" s="1065"/>
      <c r="BT5" s="1065"/>
      <c r="BU5" s="1065"/>
      <c r="BV5" s="1065"/>
      <c r="BW5" s="1065"/>
      <c r="BX5" s="1065"/>
      <c r="BY5" s="1065"/>
      <c r="BZ5" s="1065"/>
      <c r="CA5" s="1065"/>
      <c r="CB5" s="1065"/>
      <c r="CC5" s="1065"/>
      <c r="CD5" s="1065"/>
      <c r="CE5" s="1065"/>
      <c r="CF5" s="1065"/>
      <c r="CG5" s="1066"/>
      <c r="CH5" s="1070" t="s">
        <v>373</v>
      </c>
      <c r="CI5" s="1071"/>
      <c r="CJ5" s="1071"/>
      <c r="CK5" s="1071"/>
      <c r="CL5" s="1072"/>
      <c r="CM5" s="1070" t="s">
        <v>374</v>
      </c>
      <c r="CN5" s="1071"/>
      <c r="CO5" s="1071"/>
      <c r="CP5" s="1071"/>
      <c r="CQ5" s="1072"/>
      <c r="CR5" s="1070" t="s">
        <v>375</v>
      </c>
      <c r="CS5" s="1071"/>
      <c r="CT5" s="1071"/>
      <c r="CU5" s="1071"/>
      <c r="CV5" s="1072"/>
      <c r="CW5" s="1070" t="s">
        <v>376</v>
      </c>
      <c r="CX5" s="1071"/>
      <c r="CY5" s="1071"/>
      <c r="CZ5" s="1071"/>
      <c r="DA5" s="1072"/>
      <c r="DB5" s="1070" t="s">
        <v>377</v>
      </c>
      <c r="DC5" s="1071"/>
      <c r="DD5" s="1071"/>
      <c r="DE5" s="1071"/>
      <c r="DF5" s="1072"/>
      <c r="DG5" s="1166" t="s">
        <v>378</v>
      </c>
      <c r="DH5" s="1167"/>
      <c r="DI5" s="1167"/>
      <c r="DJ5" s="1167"/>
      <c r="DK5" s="1168"/>
      <c r="DL5" s="1166" t="s">
        <v>379</v>
      </c>
      <c r="DM5" s="1167"/>
      <c r="DN5" s="1167"/>
      <c r="DO5" s="1167"/>
      <c r="DP5" s="1168"/>
      <c r="DQ5" s="1070" t="s">
        <v>380</v>
      </c>
      <c r="DR5" s="1071"/>
      <c r="DS5" s="1071"/>
      <c r="DT5" s="1071"/>
      <c r="DU5" s="1072"/>
      <c r="DV5" s="1070" t="s">
        <v>371</v>
      </c>
      <c r="DW5" s="1071"/>
      <c r="DX5" s="1071"/>
      <c r="DY5" s="1071"/>
      <c r="DZ5" s="1086"/>
      <c r="EA5" s="234"/>
    </row>
    <row r="6" spans="1:131" s="235" customFormat="1" ht="26.25" customHeight="1" thickBot="1">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2"/>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69"/>
      <c r="DH6" s="1170"/>
      <c r="DI6" s="1170"/>
      <c r="DJ6" s="1170"/>
      <c r="DK6" s="1171"/>
      <c r="DL6" s="1169"/>
      <c r="DM6" s="1170"/>
      <c r="DN6" s="1170"/>
      <c r="DO6" s="1170"/>
      <c r="DP6" s="1171"/>
      <c r="DQ6" s="1073"/>
      <c r="DR6" s="1074"/>
      <c r="DS6" s="1074"/>
      <c r="DT6" s="1074"/>
      <c r="DU6" s="1075"/>
      <c r="DV6" s="1073"/>
      <c r="DW6" s="1074"/>
      <c r="DX6" s="1074"/>
      <c r="DY6" s="1074"/>
      <c r="DZ6" s="1087"/>
      <c r="EA6" s="234"/>
    </row>
    <row r="7" spans="1:131" s="235" customFormat="1" ht="26.25" customHeight="1" thickTop="1">
      <c r="A7" s="238">
        <v>1</v>
      </c>
      <c r="B7" s="1118" t="s">
        <v>381</v>
      </c>
      <c r="C7" s="1119"/>
      <c r="D7" s="1119"/>
      <c r="E7" s="1119"/>
      <c r="F7" s="1119"/>
      <c r="G7" s="1119"/>
      <c r="H7" s="1119"/>
      <c r="I7" s="1119"/>
      <c r="J7" s="1119"/>
      <c r="K7" s="1119"/>
      <c r="L7" s="1119"/>
      <c r="M7" s="1119"/>
      <c r="N7" s="1119"/>
      <c r="O7" s="1119"/>
      <c r="P7" s="1120"/>
      <c r="Q7" s="1172">
        <v>5684</v>
      </c>
      <c r="R7" s="1173"/>
      <c r="S7" s="1173"/>
      <c r="T7" s="1173"/>
      <c r="U7" s="1173"/>
      <c r="V7" s="1173">
        <v>5493</v>
      </c>
      <c r="W7" s="1173"/>
      <c r="X7" s="1173"/>
      <c r="Y7" s="1173"/>
      <c r="Z7" s="1173"/>
      <c r="AA7" s="1173">
        <v>191</v>
      </c>
      <c r="AB7" s="1173"/>
      <c r="AC7" s="1173"/>
      <c r="AD7" s="1173"/>
      <c r="AE7" s="1174"/>
      <c r="AF7" s="1175">
        <v>163</v>
      </c>
      <c r="AG7" s="1176"/>
      <c r="AH7" s="1176"/>
      <c r="AI7" s="1176"/>
      <c r="AJ7" s="1177"/>
      <c r="AK7" s="1159">
        <v>233</v>
      </c>
      <c r="AL7" s="1160"/>
      <c r="AM7" s="1160"/>
      <c r="AN7" s="1160"/>
      <c r="AO7" s="1160"/>
      <c r="AP7" s="1160">
        <v>6574</v>
      </c>
      <c r="AQ7" s="1160"/>
      <c r="AR7" s="1160"/>
      <c r="AS7" s="1160"/>
      <c r="AT7" s="1160"/>
      <c r="AU7" s="1161"/>
      <c r="AV7" s="1161"/>
      <c r="AW7" s="1161"/>
      <c r="AX7" s="1161"/>
      <c r="AY7" s="1162"/>
      <c r="AZ7" s="232"/>
      <c r="BA7" s="232"/>
      <c r="BB7" s="232"/>
      <c r="BC7" s="232"/>
      <c r="BD7" s="232"/>
      <c r="BE7" s="233"/>
      <c r="BF7" s="233"/>
      <c r="BG7" s="233"/>
      <c r="BH7" s="233"/>
      <c r="BI7" s="233"/>
      <c r="BJ7" s="233"/>
      <c r="BK7" s="233"/>
      <c r="BL7" s="233"/>
      <c r="BM7" s="233"/>
      <c r="BN7" s="233"/>
      <c r="BO7" s="233"/>
      <c r="BP7" s="233"/>
      <c r="BQ7" s="239">
        <v>1</v>
      </c>
      <c r="BR7" s="240"/>
      <c r="BS7" s="1163" t="s">
        <v>572</v>
      </c>
      <c r="BT7" s="1164"/>
      <c r="BU7" s="1164"/>
      <c r="BV7" s="1164"/>
      <c r="BW7" s="1164"/>
      <c r="BX7" s="1164"/>
      <c r="BY7" s="1164"/>
      <c r="BZ7" s="1164"/>
      <c r="CA7" s="1164"/>
      <c r="CB7" s="1164"/>
      <c r="CC7" s="1164"/>
      <c r="CD7" s="1164"/>
      <c r="CE7" s="1164"/>
      <c r="CF7" s="1164"/>
      <c r="CG7" s="1165"/>
      <c r="CH7" s="1156">
        <v>0</v>
      </c>
      <c r="CI7" s="1157"/>
      <c r="CJ7" s="1157"/>
      <c r="CK7" s="1157"/>
      <c r="CL7" s="1158"/>
      <c r="CM7" s="1156">
        <v>98</v>
      </c>
      <c r="CN7" s="1157"/>
      <c r="CO7" s="1157"/>
      <c r="CP7" s="1157"/>
      <c r="CQ7" s="1158"/>
      <c r="CR7" s="1156">
        <v>5</v>
      </c>
      <c r="CS7" s="1157"/>
      <c r="CT7" s="1157"/>
      <c r="CU7" s="1157"/>
      <c r="CV7" s="1158"/>
      <c r="CW7" s="1058" t="s">
        <v>122</v>
      </c>
      <c r="CX7" s="1059"/>
      <c r="CY7" s="1059"/>
      <c r="CZ7" s="1059"/>
      <c r="DA7" s="1060"/>
      <c r="DB7" s="1058" t="s">
        <v>122</v>
      </c>
      <c r="DC7" s="1059"/>
      <c r="DD7" s="1059"/>
      <c r="DE7" s="1059"/>
      <c r="DF7" s="1060"/>
      <c r="DG7" s="1058" t="s">
        <v>574</v>
      </c>
      <c r="DH7" s="1059"/>
      <c r="DI7" s="1059"/>
      <c r="DJ7" s="1059"/>
      <c r="DK7" s="1060"/>
      <c r="DL7" s="1058" t="s">
        <v>575</v>
      </c>
      <c r="DM7" s="1059"/>
      <c r="DN7" s="1059"/>
      <c r="DO7" s="1059"/>
      <c r="DP7" s="1060"/>
      <c r="DQ7" s="1058" t="s">
        <v>575</v>
      </c>
      <c r="DR7" s="1059"/>
      <c r="DS7" s="1059"/>
      <c r="DT7" s="1059"/>
      <c r="DU7" s="1060"/>
      <c r="DV7" s="1183"/>
      <c r="DW7" s="1184"/>
      <c r="DX7" s="1184"/>
      <c r="DY7" s="1184"/>
      <c r="DZ7" s="1185"/>
      <c r="EA7" s="234"/>
    </row>
    <row r="8" spans="1:131" s="235" customFormat="1" ht="26.25" customHeight="1">
      <c r="A8" s="241">
        <v>2</v>
      </c>
      <c r="B8" s="1106"/>
      <c r="C8" s="1107"/>
      <c r="D8" s="1107"/>
      <c r="E8" s="1107"/>
      <c r="F8" s="1107"/>
      <c r="G8" s="1107"/>
      <c r="H8" s="1107"/>
      <c r="I8" s="1107"/>
      <c r="J8" s="1107"/>
      <c r="K8" s="1107"/>
      <c r="L8" s="1107"/>
      <c r="M8" s="1107"/>
      <c r="N8" s="1107"/>
      <c r="O8" s="1107"/>
      <c r="P8" s="1108"/>
      <c r="Q8" s="1112"/>
      <c r="R8" s="1113"/>
      <c r="S8" s="1113"/>
      <c r="T8" s="1113"/>
      <c r="U8" s="1113"/>
      <c r="V8" s="1113"/>
      <c r="W8" s="1113"/>
      <c r="X8" s="1113"/>
      <c r="Y8" s="1113"/>
      <c r="Z8" s="1113"/>
      <c r="AA8" s="1113"/>
      <c r="AB8" s="1113"/>
      <c r="AC8" s="1113"/>
      <c r="AD8" s="1113"/>
      <c r="AE8" s="1114"/>
      <c r="AF8" s="1088"/>
      <c r="AG8" s="1089"/>
      <c r="AH8" s="1089"/>
      <c r="AI8" s="1089"/>
      <c r="AJ8" s="1090"/>
      <c r="AK8" s="1154"/>
      <c r="AL8" s="1155"/>
      <c r="AM8" s="1155"/>
      <c r="AN8" s="1155"/>
      <c r="AO8" s="1155"/>
      <c r="AP8" s="1155"/>
      <c r="AQ8" s="1155"/>
      <c r="AR8" s="1155"/>
      <c r="AS8" s="1155"/>
      <c r="AT8" s="1155"/>
      <c r="AU8" s="1152"/>
      <c r="AV8" s="1152"/>
      <c r="AW8" s="1152"/>
      <c r="AX8" s="1152"/>
      <c r="AY8" s="1153"/>
      <c r="AZ8" s="232"/>
      <c r="BA8" s="232"/>
      <c r="BB8" s="232"/>
      <c r="BC8" s="232"/>
      <c r="BD8" s="232"/>
      <c r="BE8" s="233"/>
      <c r="BF8" s="233"/>
      <c r="BG8" s="233"/>
      <c r="BH8" s="233"/>
      <c r="BI8" s="233"/>
      <c r="BJ8" s="233"/>
      <c r="BK8" s="233"/>
      <c r="BL8" s="233"/>
      <c r="BM8" s="233"/>
      <c r="BN8" s="233"/>
      <c r="BO8" s="233"/>
      <c r="BP8" s="233"/>
      <c r="BQ8" s="242">
        <v>2</v>
      </c>
      <c r="BR8" s="243"/>
      <c r="BS8" s="1083"/>
      <c r="BT8" s="1084"/>
      <c r="BU8" s="1084"/>
      <c r="BV8" s="1084"/>
      <c r="BW8" s="1084"/>
      <c r="BX8" s="1084"/>
      <c r="BY8" s="1084"/>
      <c r="BZ8" s="1084"/>
      <c r="CA8" s="1084"/>
      <c r="CB8" s="1084"/>
      <c r="CC8" s="1084"/>
      <c r="CD8" s="1084"/>
      <c r="CE8" s="1084"/>
      <c r="CF8" s="1084"/>
      <c r="CG8" s="1085"/>
      <c r="CH8" s="1058"/>
      <c r="CI8" s="1059"/>
      <c r="CJ8" s="1059"/>
      <c r="CK8" s="1059"/>
      <c r="CL8" s="1060"/>
      <c r="CM8" s="1058"/>
      <c r="CN8" s="1059"/>
      <c r="CO8" s="1059"/>
      <c r="CP8" s="1059"/>
      <c r="CQ8" s="1060"/>
      <c r="CR8" s="1058"/>
      <c r="CS8" s="1059"/>
      <c r="CT8" s="1059"/>
      <c r="CU8" s="1059"/>
      <c r="CV8" s="1060"/>
      <c r="CW8" s="1058"/>
      <c r="CX8" s="1059"/>
      <c r="CY8" s="1059"/>
      <c r="CZ8" s="1059"/>
      <c r="DA8" s="1060"/>
      <c r="DB8" s="1058"/>
      <c r="DC8" s="1059"/>
      <c r="DD8" s="1059"/>
      <c r="DE8" s="1059"/>
      <c r="DF8" s="1060"/>
      <c r="DG8" s="1058"/>
      <c r="DH8" s="1059"/>
      <c r="DI8" s="1059"/>
      <c r="DJ8" s="1059"/>
      <c r="DK8" s="1060"/>
      <c r="DL8" s="1058"/>
      <c r="DM8" s="1059"/>
      <c r="DN8" s="1059"/>
      <c r="DO8" s="1059"/>
      <c r="DP8" s="1060"/>
      <c r="DQ8" s="1058"/>
      <c r="DR8" s="1059"/>
      <c r="DS8" s="1059"/>
      <c r="DT8" s="1059"/>
      <c r="DU8" s="1060"/>
      <c r="DV8" s="1061"/>
      <c r="DW8" s="1062"/>
      <c r="DX8" s="1062"/>
      <c r="DY8" s="1062"/>
      <c r="DZ8" s="1063"/>
      <c r="EA8" s="234"/>
    </row>
    <row r="9" spans="1:131" s="235" customFormat="1" ht="26.25" customHeight="1">
      <c r="A9" s="241">
        <v>3</v>
      </c>
      <c r="B9" s="1106"/>
      <c r="C9" s="1107"/>
      <c r="D9" s="1107"/>
      <c r="E9" s="1107"/>
      <c r="F9" s="1107"/>
      <c r="G9" s="1107"/>
      <c r="H9" s="1107"/>
      <c r="I9" s="1107"/>
      <c r="J9" s="1107"/>
      <c r="K9" s="1107"/>
      <c r="L9" s="1107"/>
      <c r="M9" s="1107"/>
      <c r="N9" s="1107"/>
      <c r="O9" s="1107"/>
      <c r="P9" s="1108"/>
      <c r="Q9" s="1112"/>
      <c r="R9" s="1113"/>
      <c r="S9" s="1113"/>
      <c r="T9" s="1113"/>
      <c r="U9" s="1113"/>
      <c r="V9" s="1113"/>
      <c r="W9" s="1113"/>
      <c r="X9" s="1113"/>
      <c r="Y9" s="1113"/>
      <c r="Z9" s="1113"/>
      <c r="AA9" s="1113"/>
      <c r="AB9" s="1113"/>
      <c r="AC9" s="1113"/>
      <c r="AD9" s="1113"/>
      <c r="AE9" s="1114"/>
      <c r="AF9" s="1088"/>
      <c r="AG9" s="1089"/>
      <c r="AH9" s="1089"/>
      <c r="AI9" s="1089"/>
      <c r="AJ9" s="1090"/>
      <c r="AK9" s="1154"/>
      <c r="AL9" s="1155"/>
      <c r="AM9" s="1155"/>
      <c r="AN9" s="1155"/>
      <c r="AO9" s="1155"/>
      <c r="AP9" s="1155"/>
      <c r="AQ9" s="1155"/>
      <c r="AR9" s="1155"/>
      <c r="AS9" s="1155"/>
      <c r="AT9" s="1155"/>
      <c r="AU9" s="1152"/>
      <c r="AV9" s="1152"/>
      <c r="AW9" s="1152"/>
      <c r="AX9" s="1152"/>
      <c r="AY9" s="1153"/>
      <c r="AZ9" s="232"/>
      <c r="BA9" s="232"/>
      <c r="BB9" s="232"/>
      <c r="BC9" s="232"/>
      <c r="BD9" s="232"/>
      <c r="BE9" s="233"/>
      <c r="BF9" s="233"/>
      <c r="BG9" s="233"/>
      <c r="BH9" s="233"/>
      <c r="BI9" s="233"/>
      <c r="BJ9" s="233"/>
      <c r="BK9" s="233"/>
      <c r="BL9" s="233"/>
      <c r="BM9" s="233"/>
      <c r="BN9" s="233"/>
      <c r="BO9" s="233"/>
      <c r="BP9" s="233"/>
      <c r="BQ9" s="242">
        <v>3</v>
      </c>
      <c r="BR9" s="243"/>
      <c r="BS9" s="1083"/>
      <c r="BT9" s="1084"/>
      <c r="BU9" s="1084"/>
      <c r="BV9" s="1084"/>
      <c r="BW9" s="1084"/>
      <c r="BX9" s="1084"/>
      <c r="BY9" s="1084"/>
      <c r="BZ9" s="1084"/>
      <c r="CA9" s="1084"/>
      <c r="CB9" s="1084"/>
      <c r="CC9" s="1084"/>
      <c r="CD9" s="1084"/>
      <c r="CE9" s="1084"/>
      <c r="CF9" s="1084"/>
      <c r="CG9" s="1085"/>
      <c r="CH9" s="1058"/>
      <c r="CI9" s="1059"/>
      <c r="CJ9" s="1059"/>
      <c r="CK9" s="1059"/>
      <c r="CL9" s="1060"/>
      <c r="CM9" s="1058"/>
      <c r="CN9" s="1059"/>
      <c r="CO9" s="1059"/>
      <c r="CP9" s="1059"/>
      <c r="CQ9" s="1060"/>
      <c r="CR9" s="1058"/>
      <c r="CS9" s="1059"/>
      <c r="CT9" s="1059"/>
      <c r="CU9" s="1059"/>
      <c r="CV9" s="1060"/>
      <c r="CW9" s="1058"/>
      <c r="CX9" s="1059"/>
      <c r="CY9" s="1059"/>
      <c r="CZ9" s="1059"/>
      <c r="DA9" s="1060"/>
      <c r="DB9" s="1058"/>
      <c r="DC9" s="1059"/>
      <c r="DD9" s="1059"/>
      <c r="DE9" s="1059"/>
      <c r="DF9" s="1060"/>
      <c r="DG9" s="1058"/>
      <c r="DH9" s="1059"/>
      <c r="DI9" s="1059"/>
      <c r="DJ9" s="1059"/>
      <c r="DK9" s="1060"/>
      <c r="DL9" s="1058"/>
      <c r="DM9" s="1059"/>
      <c r="DN9" s="1059"/>
      <c r="DO9" s="1059"/>
      <c r="DP9" s="1060"/>
      <c r="DQ9" s="1058"/>
      <c r="DR9" s="1059"/>
      <c r="DS9" s="1059"/>
      <c r="DT9" s="1059"/>
      <c r="DU9" s="1060"/>
      <c r="DV9" s="1061"/>
      <c r="DW9" s="1062"/>
      <c r="DX9" s="1062"/>
      <c r="DY9" s="1062"/>
      <c r="DZ9" s="1063"/>
      <c r="EA9" s="234"/>
    </row>
    <row r="10" spans="1:131" s="235" customFormat="1" ht="26.25" customHeight="1">
      <c r="A10" s="241">
        <v>4</v>
      </c>
      <c r="B10" s="1106"/>
      <c r="C10" s="1107"/>
      <c r="D10" s="1107"/>
      <c r="E10" s="1107"/>
      <c r="F10" s="1107"/>
      <c r="G10" s="1107"/>
      <c r="H10" s="1107"/>
      <c r="I10" s="1107"/>
      <c r="J10" s="1107"/>
      <c r="K10" s="1107"/>
      <c r="L10" s="1107"/>
      <c r="M10" s="1107"/>
      <c r="N10" s="1107"/>
      <c r="O10" s="1107"/>
      <c r="P10" s="1108"/>
      <c r="Q10" s="1112"/>
      <c r="R10" s="1113"/>
      <c r="S10" s="1113"/>
      <c r="T10" s="1113"/>
      <c r="U10" s="1113"/>
      <c r="V10" s="1113"/>
      <c r="W10" s="1113"/>
      <c r="X10" s="1113"/>
      <c r="Y10" s="1113"/>
      <c r="Z10" s="1113"/>
      <c r="AA10" s="1113"/>
      <c r="AB10" s="1113"/>
      <c r="AC10" s="1113"/>
      <c r="AD10" s="1113"/>
      <c r="AE10" s="1114"/>
      <c r="AF10" s="1088"/>
      <c r="AG10" s="1089"/>
      <c r="AH10" s="1089"/>
      <c r="AI10" s="1089"/>
      <c r="AJ10" s="1090"/>
      <c r="AK10" s="1154"/>
      <c r="AL10" s="1155"/>
      <c r="AM10" s="1155"/>
      <c r="AN10" s="1155"/>
      <c r="AO10" s="1155"/>
      <c r="AP10" s="1155"/>
      <c r="AQ10" s="1155"/>
      <c r="AR10" s="1155"/>
      <c r="AS10" s="1155"/>
      <c r="AT10" s="1155"/>
      <c r="AU10" s="1152"/>
      <c r="AV10" s="1152"/>
      <c r="AW10" s="1152"/>
      <c r="AX10" s="1152"/>
      <c r="AY10" s="1153"/>
      <c r="AZ10" s="232"/>
      <c r="BA10" s="232"/>
      <c r="BB10" s="232"/>
      <c r="BC10" s="232"/>
      <c r="BD10" s="232"/>
      <c r="BE10" s="233"/>
      <c r="BF10" s="233"/>
      <c r="BG10" s="233"/>
      <c r="BH10" s="233"/>
      <c r="BI10" s="233"/>
      <c r="BJ10" s="233"/>
      <c r="BK10" s="233"/>
      <c r="BL10" s="233"/>
      <c r="BM10" s="233"/>
      <c r="BN10" s="233"/>
      <c r="BO10" s="233"/>
      <c r="BP10" s="233"/>
      <c r="BQ10" s="242">
        <v>4</v>
      </c>
      <c r="BR10" s="243"/>
      <c r="BS10" s="1083"/>
      <c r="BT10" s="1084"/>
      <c r="BU10" s="1084"/>
      <c r="BV10" s="1084"/>
      <c r="BW10" s="1084"/>
      <c r="BX10" s="1084"/>
      <c r="BY10" s="1084"/>
      <c r="BZ10" s="1084"/>
      <c r="CA10" s="1084"/>
      <c r="CB10" s="1084"/>
      <c r="CC10" s="1084"/>
      <c r="CD10" s="1084"/>
      <c r="CE10" s="1084"/>
      <c r="CF10" s="1084"/>
      <c r="CG10" s="1085"/>
      <c r="CH10" s="1058"/>
      <c r="CI10" s="1059"/>
      <c r="CJ10" s="1059"/>
      <c r="CK10" s="1059"/>
      <c r="CL10" s="1060"/>
      <c r="CM10" s="1058"/>
      <c r="CN10" s="1059"/>
      <c r="CO10" s="1059"/>
      <c r="CP10" s="1059"/>
      <c r="CQ10" s="1060"/>
      <c r="CR10" s="1058"/>
      <c r="CS10" s="1059"/>
      <c r="CT10" s="1059"/>
      <c r="CU10" s="1059"/>
      <c r="CV10" s="1060"/>
      <c r="CW10" s="1058"/>
      <c r="CX10" s="1059"/>
      <c r="CY10" s="1059"/>
      <c r="CZ10" s="1059"/>
      <c r="DA10" s="1060"/>
      <c r="DB10" s="1058"/>
      <c r="DC10" s="1059"/>
      <c r="DD10" s="1059"/>
      <c r="DE10" s="1059"/>
      <c r="DF10" s="1060"/>
      <c r="DG10" s="1058"/>
      <c r="DH10" s="1059"/>
      <c r="DI10" s="1059"/>
      <c r="DJ10" s="1059"/>
      <c r="DK10" s="1060"/>
      <c r="DL10" s="1058"/>
      <c r="DM10" s="1059"/>
      <c r="DN10" s="1059"/>
      <c r="DO10" s="1059"/>
      <c r="DP10" s="1060"/>
      <c r="DQ10" s="1058"/>
      <c r="DR10" s="1059"/>
      <c r="DS10" s="1059"/>
      <c r="DT10" s="1059"/>
      <c r="DU10" s="1060"/>
      <c r="DV10" s="1061"/>
      <c r="DW10" s="1062"/>
      <c r="DX10" s="1062"/>
      <c r="DY10" s="1062"/>
      <c r="DZ10" s="1063"/>
      <c r="EA10" s="234"/>
    </row>
    <row r="11" spans="1:131" s="235" customFormat="1" ht="26.25" customHeight="1">
      <c r="A11" s="241">
        <v>5</v>
      </c>
      <c r="B11" s="1106"/>
      <c r="C11" s="1107"/>
      <c r="D11" s="1107"/>
      <c r="E11" s="1107"/>
      <c r="F11" s="1107"/>
      <c r="G11" s="1107"/>
      <c r="H11" s="1107"/>
      <c r="I11" s="1107"/>
      <c r="J11" s="1107"/>
      <c r="K11" s="1107"/>
      <c r="L11" s="1107"/>
      <c r="M11" s="1107"/>
      <c r="N11" s="1107"/>
      <c r="O11" s="1107"/>
      <c r="P11" s="1108"/>
      <c r="Q11" s="1112"/>
      <c r="R11" s="1113"/>
      <c r="S11" s="1113"/>
      <c r="T11" s="1113"/>
      <c r="U11" s="1113"/>
      <c r="V11" s="1113"/>
      <c r="W11" s="1113"/>
      <c r="X11" s="1113"/>
      <c r="Y11" s="1113"/>
      <c r="Z11" s="1113"/>
      <c r="AA11" s="1113"/>
      <c r="AB11" s="1113"/>
      <c r="AC11" s="1113"/>
      <c r="AD11" s="1113"/>
      <c r="AE11" s="1114"/>
      <c r="AF11" s="1088"/>
      <c r="AG11" s="1089"/>
      <c r="AH11" s="1089"/>
      <c r="AI11" s="1089"/>
      <c r="AJ11" s="1090"/>
      <c r="AK11" s="1154"/>
      <c r="AL11" s="1155"/>
      <c r="AM11" s="1155"/>
      <c r="AN11" s="1155"/>
      <c r="AO11" s="1155"/>
      <c r="AP11" s="1155"/>
      <c r="AQ11" s="1155"/>
      <c r="AR11" s="1155"/>
      <c r="AS11" s="1155"/>
      <c r="AT11" s="1155"/>
      <c r="AU11" s="1152"/>
      <c r="AV11" s="1152"/>
      <c r="AW11" s="1152"/>
      <c r="AX11" s="1152"/>
      <c r="AY11" s="1153"/>
      <c r="AZ11" s="232"/>
      <c r="BA11" s="232"/>
      <c r="BB11" s="232"/>
      <c r="BC11" s="232"/>
      <c r="BD11" s="232"/>
      <c r="BE11" s="233"/>
      <c r="BF11" s="233"/>
      <c r="BG11" s="233"/>
      <c r="BH11" s="233"/>
      <c r="BI11" s="233"/>
      <c r="BJ11" s="233"/>
      <c r="BK11" s="233"/>
      <c r="BL11" s="233"/>
      <c r="BM11" s="233"/>
      <c r="BN11" s="233"/>
      <c r="BO11" s="233"/>
      <c r="BP11" s="233"/>
      <c r="BQ11" s="242">
        <v>5</v>
      </c>
      <c r="BR11" s="243"/>
      <c r="BS11" s="1083"/>
      <c r="BT11" s="1084"/>
      <c r="BU11" s="1084"/>
      <c r="BV11" s="1084"/>
      <c r="BW11" s="1084"/>
      <c r="BX11" s="1084"/>
      <c r="BY11" s="1084"/>
      <c r="BZ11" s="1084"/>
      <c r="CA11" s="1084"/>
      <c r="CB11" s="1084"/>
      <c r="CC11" s="1084"/>
      <c r="CD11" s="1084"/>
      <c r="CE11" s="1084"/>
      <c r="CF11" s="1084"/>
      <c r="CG11" s="1085"/>
      <c r="CH11" s="1058"/>
      <c r="CI11" s="1059"/>
      <c r="CJ11" s="1059"/>
      <c r="CK11" s="1059"/>
      <c r="CL11" s="1060"/>
      <c r="CM11" s="1058"/>
      <c r="CN11" s="1059"/>
      <c r="CO11" s="1059"/>
      <c r="CP11" s="1059"/>
      <c r="CQ11" s="1060"/>
      <c r="CR11" s="1058"/>
      <c r="CS11" s="1059"/>
      <c r="CT11" s="1059"/>
      <c r="CU11" s="1059"/>
      <c r="CV11" s="1060"/>
      <c r="CW11" s="1058"/>
      <c r="CX11" s="1059"/>
      <c r="CY11" s="1059"/>
      <c r="CZ11" s="1059"/>
      <c r="DA11" s="1060"/>
      <c r="DB11" s="1058"/>
      <c r="DC11" s="1059"/>
      <c r="DD11" s="1059"/>
      <c r="DE11" s="1059"/>
      <c r="DF11" s="1060"/>
      <c r="DG11" s="1058"/>
      <c r="DH11" s="1059"/>
      <c r="DI11" s="1059"/>
      <c r="DJ11" s="1059"/>
      <c r="DK11" s="1060"/>
      <c r="DL11" s="1058"/>
      <c r="DM11" s="1059"/>
      <c r="DN11" s="1059"/>
      <c r="DO11" s="1059"/>
      <c r="DP11" s="1060"/>
      <c r="DQ11" s="1058"/>
      <c r="DR11" s="1059"/>
      <c r="DS11" s="1059"/>
      <c r="DT11" s="1059"/>
      <c r="DU11" s="1060"/>
      <c r="DV11" s="1061"/>
      <c r="DW11" s="1062"/>
      <c r="DX11" s="1062"/>
      <c r="DY11" s="1062"/>
      <c r="DZ11" s="1063"/>
      <c r="EA11" s="234"/>
    </row>
    <row r="12" spans="1:131" s="235" customFormat="1" ht="26.25" customHeight="1">
      <c r="A12" s="241">
        <v>6</v>
      </c>
      <c r="B12" s="1106"/>
      <c r="C12" s="1107"/>
      <c r="D12" s="1107"/>
      <c r="E12" s="1107"/>
      <c r="F12" s="1107"/>
      <c r="G12" s="1107"/>
      <c r="H12" s="1107"/>
      <c r="I12" s="1107"/>
      <c r="J12" s="1107"/>
      <c r="K12" s="1107"/>
      <c r="L12" s="1107"/>
      <c r="M12" s="1107"/>
      <c r="N12" s="1107"/>
      <c r="O12" s="1107"/>
      <c r="P12" s="1108"/>
      <c r="Q12" s="1112"/>
      <c r="R12" s="1113"/>
      <c r="S12" s="1113"/>
      <c r="T12" s="1113"/>
      <c r="U12" s="1113"/>
      <c r="V12" s="1113"/>
      <c r="W12" s="1113"/>
      <c r="X12" s="1113"/>
      <c r="Y12" s="1113"/>
      <c r="Z12" s="1113"/>
      <c r="AA12" s="1113"/>
      <c r="AB12" s="1113"/>
      <c r="AC12" s="1113"/>
      <c r="AD12" s="1113"/>
      <c r="AE12" s="1114"/>
      <c r="AF12" s="1088"/>
      <c r="AG12" s="1089"/>
      <c r="AH12" s="1089"/>
      <c r="AI12" s="1089"/>
      <c r="AJ12" s="1090"/>
      <c r="AK12" s="1154"/>
      <c r="AL12" s="1155"/>
      <c r="AM12" s="1155"/>
      <c r="AN12" s="1155"/>
      <c r="AO12" s="1155"/>
      <c r="AP12" s="1155"/>
      <c r="AQ12" s="1155"/>
      <c r="AR12" s="1155"/>
      <c r="AS12" s="1155"/>
      <c r="AT12" s="1155"/>
      <c r="AU12" s="1152"/>
      <c r="AV12" s="1152"/>
      <c r="AW12" s="1152"/>
      <c r="AX12" s="1152"/>
      <c r="AY12" s="1153"/>
      <c r="AZ12" s="232"/>
      <c r="BA12" s="232"/>
      <c r="BB12" s="232"/>
      <c r="BC12" s="232"/>
      <c r="BD12" s="232"/>
      <c r="BE12" s="233"/>
      <c r="BF12" s="233"/>
      <c r="BG12" s="233"/>
      <c r="BH12" s="233"/>
      <c r="BI12" s="233"/>
      <c r="BJ12" s="233"/>
      <c r="BK12" s="233"/>
      <c r="BL12" s="233"/>
      <c r="BM12" s="233"/>
      <c r="BN12" s="233"/>
      <c r="BO12" s="233"/>
      <c r="BP12" s="233"/>
      <c r="BQ12" s="242">
        <v>6</v>
      </c>
      <c r="BR12" s="243"/>
      <c r="BS12" s="1083"/>
      <c r="BT12" s="1084"/>
      <c r="BU12" s="1084"/>
      <c r="BV12" s="1084"/>
      <c r="BW12" s="1084"/>
      <c r="BX12" s="1084"/>
      <c r="BY12" s="1084"/>
      <c r="BZ12" s="1084"/>
      <c r="CA12" s="1084"/>
      <c r="CB12" s="1084"/>
      <c r="CC12" s="1084"/>
      <c r="CD12" s="1084"/>
      <c r="CE12" s="1084"/>
      <c r="CF12" s="1084"/>
      <c r="CG12" s="1085"/>
      <c r="CH12" s="1058"/>
      <c r="CI12" s="1059"/>
      <c r="CJ12" s="1059"/>
      <c r="CK12" s="1059"/>
      <c r="CL12" s="1060"/>
      <c r="CM12" s="1058"/>
      <c r="CN12" s="1059"/>
      <c r="CO12" s="1059"/>
      <c r="CP12" s="1059"/>
      <c r="CQ12" s="1060"/>
      <c r="CR12" s="1058"/>
      <c r="CS12" s="1059"/>
      <c r="CT12" s="1059"/>
      <c r="CU12" s="1059"/>
      <c r="CV12" s="1060"/>
      <c r="CW12" s="1058"/>
      <c r="CX12" s="1059"/>
      <c r="CY12" s="1059"/>
      <c r="CZ12" s="1059"/>
      <c r="DA12" s="1060"/>
      <c r="DB12" s="1058"/>
      <c r="DC12" s="1059"/>
      <c r="DD12" s="1059"/>
      <c r="DE12" s="1059"/>
      <c r="DF12" s="1060"/>
      <c r="DG12" s="1058"/>
      <c r="DH12" s="1059"/>
      <c r="DI12" s="1059"/>
      <c r="DJ12" s="1059"/>
      <c r="DK12" s="1060"/>
      <c r="DL12" s="1058"/>
      <c r="DM12" s="1059"/>
      <c r="DN12" s="1059"/>
      <c r="DO12" s="1059"/>
      <c r="DP12" s="1060"/>
      <c r="DQ12" s="1058"/>
      <c r="DR12" s="1059"/>
      <c r="DS12" s="1059"/>
      <c r="DT12" s="1059"/>
      <c r="DU12" s="1060"/>
      <c r="DV12" s="1061"/>
      <c r="DW12" s="1062"/>
      <c r="DX12" s="1062"/>
      <c r="DY12" s="1062"/>
      <c r="DZ12" s="1063"/>
      <c r="EA12" s="234"/>
    </row>
    <row r="13" spans="1:131" s="235" customFormat="1" ht="26.25" customHeight="1">
      <c r="A13" s="241">
        <v>7</v>
      </c>
      <c r="B13" s="1106"/>
      <c r="C13" s="1107"/>
      <c r="D13" s="1107"/>
      <c r="E13" s="1107"/>
      <c r="F13" s="1107"/>
      <c r="G13" s="1107"/>
      <c r="H13" s="1107"/>
      <c r="I13" s="1107"/>
      <c r="J13" s="1107"/>
      <c r="K13" s="1107"/>
      <c r="L13" s="1107"/>
      <c r="M13" s="1107"/>
      <c r="N13" s="1107"/>
      <c r="O13" s="1107"/>
      <c r="P13" s="1108"/>
      <c r="Q13" s="1112"/>
      <c r="R13" s="1113"/>
      <c r="S13" s="1113"/>
      <c r="T13" s="1113"/>
      <c r="U13" s="1113"/>
      <c r="V13" s="1113"/>
      <c r="W13" s="1113"/>
      <c r="X13" s="1113"/>
      <c r="Y13" s="1113"/>
      <c r="Z13" s="1113"/>
      <c r="AA13" s="1113"/>
      <c r="AB13" s="1113"/>
      <c r="AC13" s="1113"/>
      <c r="AD13" s="1113"/>
      <c r="AE13" s="1114"/>
      <c r="AF13" s="1088"/>
      <c r="AG13" s="1089"/>
      <c r="AH13" s="1089"/>
      <c r="AI13" s="1089"/>
      <c r="AJ13" s="1090"/>
      <c r="AK13" s="1154"/>
      <c r="AL13" s="1155"/>
      <c r="AM13" s="1155"/>
      <c r="AN13" s="1155"/>
      <c r="AO13" s="1155"/>
      <c r="AP13" s="1155"/>
      <c r="AQ13" s="1155"/>
      <c r="AR13" s="1155"/>
      <c r="AS13" s="1155"/>
      <c r="AT13" s="1155"/>
      <c r="AU13" s="1152"/>
      <c r="AV13" s="1152"/>
      <c r="AW13" s="1152"/>
      <c r="AX13" s="1152"/>
      <c r="AY13" s="1153"/>
      <c r="AZ13" s="232"/>
      <c r="BA13" s="232"/>
      <c r="BB13" s="232"/>
      <c r="BC13" s="232"/>
      <c r="BD13" s="232"/>
      <c r="BE13" s="233"/>
      <c r="BF13" s="233"/>
      <c r="BG13" s="233"/>
      <c r="BH13" s="233"/>
      <c r="BI13" s="233"/>
      <c r="BJ13" s="233"/>
      <c r="BK13" s="233"/>
      <c r="BL13" s="233"/>
      <c r="BM13" s="233"/>
      <c r="BN13" s="233"/>
      <c r="BO13" s="233"/>
      <c r="BP13" s="233"/>
      <c r="BQ13" s="242">
        <v>7</v>
      </c>
      <c r="BR13" s="243"/>
      <c r="BS13" s="1083"/>
      <c r="BT13" s="1084"/>
      <c r="BU13" s="1084"/>
      <c r="BV13" s="1084"/>
      <c r="BW13" s="1084"/>
      <c r="BX13" s="1084"/>
      <c r="BY13" s="1084"/>
      <c r="BZ13" s="1084"/>
      <c r="CA13" s="1084"/>
      <c r="CB13" s="1084"/>
      <c r="CC13" s="1084"/>
      <c r="CD13" s="1084"/>
      <c r="CE13" s="1084"/>
      <c r="CF13" s="1084"/>
      <c r="CG13" s="1085"/>
      <c r="CH13" s="1058"/>
      <c r="CI13" s="1059"/>
      <c r="CJ13" s="1059"/>
      <c r="CK13" s="1059"/>
      <c r="CL13" s="1060"/>
      <c r="CM13" s="1058"/>
      <c r="CN13" s="1059"/>
      <c r="CO13" s="1059"/>
      <c r="CP13" s="1059"/>
      <c r="CQ13" s="1060"/>
      <c r="CR13" s="1058"/>
      <c r="CS13" s="1059"/>
      <c r="CT13" s="1059"/>
      <c r="CU13" s="1059"/>
      <c r="CV13" s="1060"/>
      <c r="CW13" s="1058"/>
      <c r="CX13" s="1059"/>
      <c r="CY13" s="1059"/>
      <c r="CZ13" s="1059"/>
      <c r="DA13" s="1060"/>
      <c r="DB13" s="1058"/>
      <c r="DC13" s="1059"/>
      <c r="DD13" s="1059"/>
      <c r="DE13" s="1059"/>
      <c r="DF13" s="1060"/>
      <c r="DG13" s="1058"/>
      <c r="DH13" s="1059"/>
      <c r="DI13" s="1059"/>
      <c r="DJ13" s="1059"/>
      <c r="DK13" s="1060"/>
      <c r="DL13" s="1058"/>
      <c r="DM13" s="1059"/>
      <c r="DN13" s="1059"/>
      <c r="DO13" s="1059"/>
      <c r="DP13" s="1060"/>
      <c r="DQ13" s="1058"/>
      <c r="DR13" s="1059"/>
      <c r="DS13" s="1059"/>
      <c r="DT13" s="1059"/>
      <c r="DU13" s="1060"/>
      <c r="DV13" s="1061"/>
      <c r="DW13" s="1062"/>
      <c r="DX13" s="1062"/>
      <c r="DY13" s="1062"/>
      <c r="DZ13" s="1063"/>
      <c r="EA13" s="234"/>
    </row>
    <row r="14" spans="1:131" s="235" customFormat="1" ht="26.25" customHeight="1">
      <c r="A14" s="241">
        <v>8</v>
      </c>
      <c r="B14" s="1106"/>
      <c r="C14" s="1107"/>
      <c r="D14" s="1107"/>
      <c r="E14" s="1107"/>
      <c r="F14" s="1107"/>
      <c r="G14" s="1107"/>
      <c r="H14" s="1107"/>
      <c r="I14" s="1107"/>
      <c r="J14" s="1107"/>
      <c r="K14" s="1107"/>
      <c r="L14" s="1107"/>
      <c r="M14" s="1107"/>
      <c r="N14" s="1107"/>
      <c r="O14" s="1107"/>
      <c r="P14" s="1108"/>
      <c r="Q14" s="1112"/>
      <c r="R14" s="1113"/>
      <c r="S14" s="1113"/>
      <c r="T14" s="1113"/>
      <c r="U14" s="1113"/>
      <c r="V14" s="1113"/>
      <c r="W14" s="1113"/>
      <c r="X14" s="1113"/>
      <c r="Y14" s="1113"/>
      <c r="Z14" s="1113"/>
      <c r="AA14" s="1113"/>
      <c r="AB14" s="1113"/>
      <c r="AC14" s="1113"/>
      <c r="AD14" s="1113"/>
      <c r="AE14" s="1114"/>
      <c r="AF14" s="1088"/>
      <c r="AG14" s="1089"/>
      <c r="AH14" s="1089"/>
      <c r="AI14" s="1089"/>
      <c r="AJ14" s="1090"/>
      <c r="AK14" s="1154"/>
      <c r="AL14" s="1155"/>
      <c r="AM14" s="1155"/>
      <c r="AN14" s="1155"/>
      <c r="AO14" s="1155"/>
      <c r="AP14" s="1155"/>
      <c r="AQ14" s="1155"/>
      <c r="AR14" s="1155"/>
      <c r="AS14" s="1155"/>
      <c r="AT14" s="1155"/>
      <c r="AU14" s="1152"/>
      <c r="AV14" s="1152"/>
      <c r="AW14" s="1152"/>
      <c r="AX14" s="1152"/>
      <c r="AY14" s="1153"/>
      <c r="AZ14" s="232"/>
      <c r="BA14" s="232"/>
      <c r="BB14" s="232"/>
      <c r="BC14" s="232"/>
      <c r="BD14" s="232"/>
      <c r="BE14" s="233"/>
      <c r="BF14" s="233"/>
      <c r="BG14" s="233"/>
      <c r="BH14" s="233"/>
      <c r="BI14" s="233"/>
      <c r="BJ14" s="233"/>
      <c r="BK14" s="233"/>
      <c r="BL14" s="233"/>
      <c r="BM14" s="233"/>
      <c r="BN14" s="233"/>
      <c r="BO14" s="233"/>
      <c r="BP14" s="233"/>
      <c r="BQ14" s="242">
        <v>8</v>
      </c>
      <c r="BR14" s="243"/>
      <c r="BS14" s="1083"/>
      <c r="BT14" s="1084"/>
      <c r="BU14" s="1084"/>
      <c r="BV14" s="1084"/>
      <c r="BW14" s="1084"/>
      <c r="BX14" s="1084"/>
      <c r="BY14" s="1084"/>
      <c r="BZ14" s="1084"/>
      <c r="CA14" s="1084"/>
      <c r="CB14" s="1084"/>
      <c r="CC14" s="1084"/>
      <c r="CD14" s="1084"/>
      <c r="CE14" s="1084"/>
      <c r="CF14" s="1084"/>
      <c r="CG14" s="1085"/>
      <c r="CH14" s="1058"/>
      <c r="CI14" s="1059"/>
      <c r="CJ14" s="1059"/>
      <c r="CK14" s="1059"/>
      <c r="CL14" s="1060"/>
      <c r="CM14" s="1058"/>
      <c r="CN14" s="1059"/>
      <c r="CO14" s="1059"/>
      <c r="CP14" s="1059"/>
      <c r="CQ14" s="1060"/>
      <c r="CR14" s="1058"/>
      <c r="CS14" s="1059"/>
      <c r="CT14" s="1059"/>
      <c r="CU14" s="1059"/>
      <c r="CV14" s="1060"/>
      <c r="CW14" s="1058"/>
      <c r="CX14" s="1059"/>
      <c r="CY14" s="1059"/>
      <c r="CZ14" s="1059"/>
      <c r="DA14" s="1060"/>
      <c r="DB14" s="1058"/>
      <c r="DC14" s="1059"/>
      <c r="DD14" s="1059"/>
      <c r="DE14" s="1059"/>
      <c r="DF14" s="1060"/>
      <c r="DG14" s="1058"/>
      <c r="DH14" s="1059"/>
      <c r="DI14" s="1059"/>
      <c r="DJ14" s="1059"/>
      <c r="DK14" s="1060"/>
      <c r="DL14" s="1058"/>
      <c r="DM14" s="1059"/>
      <c r="DN14" s="1059"/>
      <c r="DO14" s="1059"/>
      <c r="DP14" s="1060"/>
      <c r="DQ14" s="1058"/>
      <c r="DR14" s="1059"/>
      <c r="DS14" s="1059"/>
      <c r="DT14" s="1059"/>
      <c r="DU14" s="1060"/>
      <c r="DV14" s="1061"/>
      <c r="DW14" s="1062"/>
      <c r="DX14" s="1062"/>
      <c r="DY14" s="1062"/>
      <c r="DZ14" s="1063"/>
      <c r="EA14" s="234"/>
    </row>
    <row r="15" spans="1:131" s="235" customFormat="1" ht="26.25" customHeight="1">
      <c r="A15" s="241">
        <v>9</v>
      </c>
      <c r="B15" s="1106"/>
      <c r="C15" s="1107"/>
      <c r="D15" s="1107"/>
      <c r="E15" s="1107"/>
      <c r="F15" s="1107"/>
      <c r="G15" s="1107"/>
      <c r="H15" s="1107"/>
      <c r="I15" s="1107"/>
      <c r="J15" s="1107"/>
      <c r="K15" s="1107"/>
      <c r="L15" s="1107"/>
      <c r="M15" s="1107"/>
      <c r="N15" s="1107"/>
      <c r="O15" s="1107"/>
      <c r="P15" s="1108"/>
      <c r="Q15" s="1112"/>
      <c r="R15" s="1113"/>
      <c r="S15" s="1113"/>
      <c r="T15" s="1113"/>
      <c r="U15" s="1113"/>
      <c r="V15" s="1113"/>
      <c r="W15" s="1113"/>
      <c r="X15" s="1113"/>
      <c r="Y15" s="1113"/>
      <c r="Z15" s="1113"/>
      <c r="AA15" s="1113"/>
      <c r="AB15" s="1113"/>
      <c r="AC15" s="1113"/>
      <c r="AD15" s="1113"/>
      <c r="AE15" s="1114"/>
      <c r="AF15" s="1088"/>
      <c r="AG15" s="1089"/>
      <c r="AH15" s="1089"/>
      <c r="AI15" s="1089"/>
      <c r="AJ15" s="1090"/>
      <c r="AK15" s="1154"/>
      <c r="AL15" s="1155"/>
      <c r="AM15" s="1155"/>
      <c r="AN15" s="1155"/>
      <c r="AO15" s="1155"/>
      <c r="AP15" s="1155"/>
      <c r="AQ15" s="1155"/>
      <c r="AR15" s="1155"/>
      <c r="AS15" s="1155"/>
      <c r="AT15" s="1155"/>
      <c r="AU15" s="1152"/>
      <c r="AV15" s="1152"/>
      <c r="AW15" s="1152"/>
      <c r="AX15" s="1152"/>
      <c r="AY15" s="1153"/>
      <c r="AZ15" s="232"/>
      <c r="BA15" s="232"/>
      <c r="BB15" s="232"/>
      <c r="BC15" s="232"/>
      <c r="BD15" s="232"/>
      <c r="BE15" s="233"/>
      <c r="BF15" s="233"/>
      <c r="BG15" s="233"/>
      <c r="BH15" s="233"/>
      <c r="BI15" s="233"/>
      <c r="BJ15" s="233"/>
      <c r="BK15" s="233"/>
      <c r="BL15" s="233"/>
      <c r="BM15" s="233"/>
      <c r="BN15" s="233"/>
      <c r="BO15" s="233"/>
      <c r="BP15" s="233"/>
      <c r="BQ15" s="242">
        <v>9</v>
      </c>
      <c r="BR15" s="243"/>
      <c r="BS15" s="1083"/>
      <c r="BT15" s="1084"/>
      <c r="BU15" s="1084"/>
      <c r="BV15" s="1084"/>
      <c r="BW15" s="1084"/>
      <c r="BX15" s="1084"/>
      <c r="BY15" s="1084"/>
      <c r="BZ15" s="1084"/>
      <c r="CA15" s="1084"/>
      <c r="CB15" s="1084"/>
      <c r="CC15" s="1084"/>
      <c r="CD15" s="1084"/>
      <c r="CE15" s="1084"/>
      <c r="CF15" s="1084"/>
      <c r="CG15" s="1085"/>
      <c r="CH15" s="1058"/>
      <c r="CI15" s="1059"/>
      <c r="CJ15" s="1059"/>
      <c r="CK15" s="1059"/>
      <c r="CL15" s="1060"/>
      <c r="CM15" s="1058"/>
      <c r="CN15" s="1059"/>
      <c r="CO15" s="1059"/>
      <c r="CP15" s="1059"/>
      <c r="CQ15" s="1060"/>
      <c r="CR15" s="1058"/>
      <c r="CS15" s="1059"/>
      <c r="CT15" s="1059"/>
      <c r="CU15" s="1059"/>
      <c r="CV15" s="1060"/>
      <c r="CW15" s="1058"/>
      <c r="CX15" s="1059"/>
      <c r="CY15" s="1059"/>
      <c r="CZ15" s="1059"/>
      <c r="DA15" s="1060"/>
      <c r="DB15" s="1058"/>
      <c r="DC15" s="1059"/>
      <c r="DD15" s="1059"/>
      <c r="DE15" s="1059"/>
      <c r="DF15" s="1060"/>
      <c r="DG15" s="1058"/>
      <c r="DH15" s="1059"/>
      <c r="DI15" s="1059"/>
      <c r="DJ15" s="1059"/>
      <c r="DK15" s="1060"/>
      <c r="DL15" s="1058"/>
      <c r="DM15" s="1059"/>
      <c r="DN15" s="1059"/>
      <c r="DO15" s="1059"/>
      <c r="DP15" s="1060"/>
      <c r="DQ15" s="1058"/>
      <c r="DR15" s="1059"/>
      <c r="DS15" s="1059"/>
      <c r="DT15" s="1059"/>
      <c r="DU15" s="1060"/>
      <c r="DV15" s="1061"/>
      <c r="DW15" s="1062"/>
      <c r="DX15" s="1062"/>
      <c r="DY15" s="1062"/>
      <c r="DZ15" s="1063"/>
      <c r="EA15" s="234"/>
    </row>
    <row r="16" spans="1:131" s="235" customFormat="1" ht="26.25" customHeight="1">
      <c r="A16" s="241">
        <v>10</v>
      </c>
      <c r="B16" s="1106"/>
      <c r="C16" s="1107"/>
      <c r="D16" s="1107"/>
      <c r="E16" s="1107"/>
      <c r="F16" s="1107"/>
      <c r="G16" s="1107"/>
      <c r="H16" s="1107"/>
      <c r="I16" s="1107"/>
      <c r="J16" s="1107"/>
      <c r="K16" s="1107"/>
      <c r="L16" s="1107"/>
      <c r="M16" s="1107"/>
      <c r="N16" s="1107"/>
      <c r="O16" s="1107"/>
      <c r="P16" s="1108"/>
      <c r="Q16" s="1112"/>
      <c r="R16" s="1113"/>
      <c r="S16" s="1113"/>
      <c r="T16" s="1113"/>
      <c r="U16" s="1113"/>
      <c r="V16" s="1113"/>
      <c r="W16" s="1113"/>
      <c r="X16" s="1113"/>
      <c r="Y16" s="1113"/>
      <c r="Z16" s="1113"/>
      <c r="AA16" s="1113"/>
      <c r="AB16" s="1113"/>
      <c r="AC16" s="1113"/>
      <c r="AD16" s="1113"/>
      <c r="AE16" s="1114"/>
      <c r="AF16" s="1088"/>
      <c r="AG16" s="1089"/>
      <c r="AH16" s="1089"/>
      <c r="AI16" s="1089"/>
      <c r="AJ16" s="1090"/>
      <c r="AK16" s="1154"/>
      <c r="AL16" s="1155"/>
      <c r="AM16" s="1155"/>
      <c r="AN16" s="1155"/>
      <c r="AO16" s="1155"/>
      <c r="AP16" s="1155"/>
      <c r="AQ16" s="1155"/>
      <c r="AR16" s="1155"/>
      <c r="AS16" s="1155"/>
      <c r="AT16" s="1155"/>
      <c r="AU16" s="1152"/>
      <c r="AV16" s="1152"/>
      <c r="AW16" s="1152"/>
      <c r="AX16" s="1152"/>
      <c r="AY16" s="1153"/>
      <c r="AZ16" s="232"/>
      <c r="BA16" s="232"/>
      <c r="BB16" s="232"/>
      <c r="BC16" s="232"/>
      <c r="BD16" s="232"/>
      <c r="BE16" s="233"/>
      <c r="BF16" s="233"/>
      <c r="BG16" s="233"/>
      <c r="BH16" s="233"/>
      <c r="BI16" s="233"/>
      <c r="BJ16" s="233"/>
      <c r="BK16" s="233"/>
      <c r="BL16" s="233"/>
      <c r="BM16" s="233"/>
      <c r="BN16" s="233"/>
      <c r="BO16" s="233"/>
      <c r="BP16" s="233"/>
      <c r="BQ16" s="242">
        <v>10</v>
      </c>
      <c r="BR16" s="243"/>
      <c r="BS16" s="1083"/>
      <c r="BT16" s="1084"/>
      <c r="BU16" s="1084"/>
      <c r="BV16" s="1084"/>
      <c r="BW16" s="1084"/>
      <c r="BX16" s="1084"/>
      <c r="BY16" s="1084"/>
      <c r="BZ16" s="1084"/>
      <c r="CA16" s="1084"/>
      <c r="CB16" s="1084"/>
      <c r="CC16" s="1084"/>
      <c r="CD16" s="1084"/>
      <c r="CE16" s="1084"/>
      <c r="CF16" s="1084"/>
      <c r="CG16" s="1085"/>
      <c r="CH16" s="1058"/>
      <c r="CI16" s="1059"/>
      <c r="CJ16" s="1059"/>
      <c r="CK16" s="1059"/>
      <c r="CL16" s="1060"/>
      <c r="CM16" s="1058"/>
      <c r="CN16" s="1059"/>
      <c r="CO16" s="1059"/>
      <c r="CP16" s="1059"/>
      <c r="CQ16" s="1060"/>
      <c r="CR16" s="1058"/>
      <c r="CS16" s="1059"/>
      <c r="CT16" s="1059"/>
      <c r="CU16" s="1059"/>
      <c r="CV16" s="1060"/>
      <c r="CW16" s="1058"/>
      <c r="CX16" s="1059"/>
      <c r="CY16" s="1059"/>
      <c r="CZ16" s="1059"/>
      <c r="DA16" s="1060"/>
      <c r="DB16" s="1058"/>
      <c r="DC16" s="1059"/>
      <c r="DD16" s="1059"/>
      <c r="DE16" s="1059"/>
      <c r="DF16" s="1060"/>
      <c r="DG16" s="1058"/>
      <c r="DH16" s="1059"/>
      <c r="DI16" s="1059"/>
      <c r="DJ16" s="1059"/>
      <c r="DK16" s="1060"/>
      <c r="DL16" s="1058"/>
      <c r="DM16" s="1059"/>
      <c r="DN16" s="1059"/>
      <c r="DO16" s="1059"/>
      <c r="DP16" s="1060"/>
      <c r="DQ16" s="1058"/>
      <c r="DR16" s="1059"/>
      <c r="DS16" s="1059"/>
      <c r="DT16" s="1059"/>
      <c r="DU16" s="1060"/>
      <c r="DV16" s="1061"/>
      <c r="DW16" s="1062"/>
      <c r="DX16" s="1062"/>
      <c r="DY16" s="1062"/>
      <c r="DZ16" s="1063"/>
      <c r="EA16" s="234"/>
    </row>
    <row r="17" spans="1:131" s="235" customFormat="1" ht="26.25" customHeight="1">
      <c r="A17" s="241">
        <v>11</v>
      </c>
      <c r="B17" s="1106"/>
      <c r="C17" s="1107"/>
      <c r="D17" s="1107"/>
      <c r="E17" s="1107"/>
      <c r="F17" s="1107"/>
      <c r="G17" s="1107"/>
      <c r="H17" s="1107"/>
      <c r="I17" s="1107"/>
      <c r="J17" s="1107"/>
      <c r="K17" s="1107"/>
      <c r="L17" s="1107"/>
      <c r="M17" s="1107"/>
      <c r="N17" s="1107"/>
      <c r="O17" s="1107"/>
      <c r="P17" s="1108"/>
      <c r="Q17" s="1112"/>
      <c r="R17" s="1113"/>
      <c r="S17" s="1113"/>
      <c r="T17" s="1113"/>
      <c r="U17" s="1113"/>
      <c r="V17" s="1113"/>
      <c r="W17" s="1113"/>
      <c r="X17" s="1113"/>
      <c r="Y17" s="1113"/>
      <c r="Z17" s="1113"/>
      <c r="AA17" s="1113"/>
      <c r="AB17" s="1113"/>
      <c r="AC17" s="1113"/>
      <c r="AD17" s="1113"/>
      <c r="AE17" s="1114"/>
      <c r="AF17" s="1088"/>
      <c r="AG17" s="1089"/>
      <c r="AH17" s="1089"/>
      <c r="AI17" s="1089"/>
      <c r="AJ17" s="1090"/>
      <c r="AK17" s="1154"/>
      <c r="AL17" s="1155"/>
      <c r="AM17" s="1155"/>
      <c r="AN17" s="1155"/>
      <c r="AO17" s="1155"/>
      <c r="AP17" s="1155"/>
      <c r="AQ17" s="1155"/>
      <c r="AR17" s="1155"/>
      <c r="AS17" s="1155"/>
      <c r="AT17" s="1155"/>
      <c r="AU17" s="1152"/>
      <c r="AV17" s="1152"/>
      <c r="AW17" s="1152"/>
      <c r="AX17" s="1152"/>
      <c r="AY17" s="1153"/>
      <c r="AZ17" s="232"/>
      <c r="BA17" s="232"/>
      <c r="BB17" s="232"/>
      <c r="BC17" s="232"/>
      <c r="BD17" s="232"/>
      <c r="BE17" s="233"/>
      <c r="BF17" s="233"/>
      <c r="BG17" s="233"/>
      <c r="BH17" s="233"/>
      <c r="BI17" s="233"/>
      <c r="BJ17" s="233"/>
      <c r="BK17" s="233"/>
      <c r="BL17" s="233"/>
      <c r="BM17" s="233"/>
      <c r="BN17" s="233"/>
      <c r="BO17" s="233"/>
      <c r="BP17" s="233"/>
      <c r="BQ17" s="242">
        <v>11</v>
      </c>
      <c r="BR17" s="243"/>
      <c r="BS17" s="1083"/>
      <c r="BT17" s="1084"/>
      <c r="BU17" s="1084"/>
      <c r="BV17" s="1084"/>
      <c r="BW17" s="1084"/>
      <c r="BX17" s="1084"/>
      <c r="BY17" s="1084"/>
      <c r="BZ17" s="1084"/>
      <c r="CA17" s="1084"/>
      <c r="CB17" s="1084"/>
      <c r="CC17" s="1084"/>
      <c r="CD17" s="1084"/>
      <c r="CE17" s="1084"/>
      <c r="CF17" s="1084"/>
      <c r="CG17" s="1085"/>
      <c r="CH17" s="1058"/>
      <c r="CI17" s="1059"/>
      <c r="CJ17" s="1059"/>
      <c r="CK17" s="1059"/>
      <c r="CL17" s="1060"/>
      <c r="CM17" s="1058"/>
      <c r="CN17" s="1059"/>
      <c r="CO17" s="1059"/>
      <c r="CP17" s="1059"/>
      <c r="CQ17" s="1060"/>
      <c r="CR17" s="1058"/>
      <c r="CS17" s="1059"/>
      <c r="CT17" s="1059"/>
      <c r="CU17" s="1059"/>
      <c r="CV17" s="1060"/>
      <c r="CW17" s="1058"/>
      <c r="CX17" s="1059"/>
      <c r="CY17" s="1059"/>
      <c r="CZ17" s="1059"/>
      <c r="DA17" s="1060"/>
      <c r="DB17" s="1058"/>
      <c r="DC17" s="1059"/>
      <c r="DD17" s="1059"/>
      <c r="DE17" s="1059"/>
      <c r="DF17" s="1060"/>
      <c r="DG17" s="1058"/>
      <c r="DH17" s="1059"/>
      <c r="DI17" s="1059"/>
      <c r="DJ17" s="1059"/>
      <c r="DK17" s="1060"/>
      <c r="DL17" s="1058"/>
      <c r="DM17" s="1059"/>
      <c r="DN17" s="1059"/>
      <c r="DO17" s="1059"/>
      <c r="DP17" s="1060"/>
      <c r="DQ17" s="1058"/>
      <c r="DR17" s="1059"/>
      <c r="DS17" s="1059"/>
      <c r="DT17" s="1059"/>
      <c r="DU17" s="1060"/>
      <c r="DV17" s="1061"/>
      <c r="DW17" s="1062"/>
      <c r="DX17" s="1062"/>
      <c r="DY17" s="1062"/>
      <c r="DZ17" s="1063"/>
      <c r="EA17" s="234"/>
    </row>
    <row r="18" spans="1:131" s="235" customFormat="1" ht="26.25" customHeight="1">
      <c r="A18" s="241">
        <v>12</v>
      </c>
      <c r="B18" s="1106"/>
      <c r="C18" s="1107"/>
      <c r="D18" s="1107"/>
      <c r="E18" s="1107"/>
      <c r="F18" s="1107"/>
      <c r="G18" s="1107"/>
      <c r="H18" s="1107"/>
      <c r="I18" s="1107"/>
      <c r="J18" s="1107"/>
      <c r="K18" s="1107"/>
      <c r="L18" s="1107"/>
      <c r="M18" s="1107"/>
      <c r="N18" s="1107"/>
      <c r="O18" s="1107"/>
      <c r="P18" s="1108"/>
      <c r="Q18" s="1112"/>
      <c r="R18" s="1113"/>
      <c r="S18" s="1113"/>
      <c r="T18" s="1113"/>
      <c r="U18" s="1113"/>
      <c r="V18" s="1113"/>
      <c r="W18" s="1113"/>
      <c r="X18" s="1113"/>
      <c r="Y18" s="1113"/>
      <c r="Z18" s="1113"/>
      <c r="AA18" s="1113"/>
      <c r="AB18" s="1113"/>
      <c r="AC18" s="1113"/>
      <c r="AD18" s="1113"/>
      <c r="AE18" s="1114"/>
      <c r="AF18" s="1088"/>
      <c r="AG18" s="1089"/>
      <c r="AH18" s="1089"/>
      <c r="AI18" s="1089"/>
      <c r="AJ18" s="1090"/>
      <c r="AK18" s="1154"/>
      <c r="AL18" s="1155"/>
      <c r="AM18" s="1155"/>
      <c r="AN18" s="1155"/>
      <c r="AO18" s="1155"/>
      <c r="AP18" s="1155"/>
      <c r="AQ18" s="1155"/>
      <c r="AR18" s="1155"/>
      <c r="AS18" s="1155"/>
      <c r="AT18" s="1155"/>
      <c r="AU18" s="1152"/>
      <c r="AV18" s="1152"/>
      <c r="AW18" s="1152"/>
      <c r="AX18" s="1152"/>
      <c r="AY18" s="1153"/>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c r="A19" s="241">
        <v>13</v>
      </c>
      <c r="B19" s="1106"/>
      <c r="C19" s="1107"/>
      <c r="D19" s="1107"/>
      <c r="E19" s="1107"/>
      <c r="F19" s="1107"/>
      <c r="G19" s="1107"/>
      <c r="H19" s="1107"/>
      <c r="I19" s="1107"/>
      <c r="J19" s="1107"/>
      <c r="K19" s="1107"/>
      <c r="L19" s="1107"/>
      <c r="M19" s="1107"/>
      <c r="N19" s="1107"/>
      <c r="O19" s="1107"/>
      <c r="P19" s="1108"/>
      <c r="Q19" s="1112"/>
      <c r="R19" s="1113"/>
      <c r="S19" s="1113"/>
      <c r="T19" s="1113"/>
      <c r="U19" s="1113"/>
      <c r="V19" s="1113"/>
      <c r="W19" s="1113"/>
      <c r="X19" s="1113"/>
      <c r="Y19" s="1113"/>
      <c r="Z19" s="1113"/>
      <c r="AA19" s="1113"/>
      <c r="AB19" s="1113"/>
      <c r="AC19" s="1113"/>
      <c r="AD19" s="1113"/>
      <c r="AE19" s="1114"/>
      <c r="AF19" s="1088"/>
      <c r="AG19" s="1089"/>
      <c r="AH19" s="1089"/>
      <c r="AI19" s="1089"/>
      <c r="AJ19" s="1090"/>
      <c r="AK19" s="1154"/>
      <c r="AL19" s="1155"/>
      <c r="AM19" s="1155"/>
      <c r="AN19" s="1155"/>
      <c r="AO19" s="1155"/>
      <c r="AP19" s="1155"/>
      <c r="AQ19" s="1155"/>
      <c r="AR19" s="1155"/>
      <c r="AS19" s="1155"/>
      <c r="AT19" s="1155"/>
      <c r="AU19" s="1152"/>
      <c r="AV19" s="1152"/>
      <c r="AW19" s="1152"/>
      <c r="AX19" s="1152"/>
      <c r="AY19" s="1153"/>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c r="A20" s="241">
        <v>14</v>
      </c>
      <c r="B20" s="1106"/>
      <c r="C20" s="1107"/>
      <c r="D20" s="1107"/>
      <c r="E20" s="1107"/>
      <c r="F20" s="1107"/>
      <c r="G20" s="1107"/>
      <c r="H20" s="1107"/>
      <c r="I20" s="1107"/>
      <c r="J20" s="1107"/>
      <c r="K20" s="1107"/>
      <c r="L20" s="1107"/>
      <c r="M20" s="1107"/>
      <c r="N20" s="1107"/>
      <c r="O20" s="1107"/>
      <c r="P20" s="1108"/>
      <c r="Q20" s="1112"/>
      <c r="R20" s="1113"/>
      <c r="S20" s="1113"/>
      <c r="T20" s="1113"/>
      <c r="U20" s="1113"/>
      <c r="V20" s="1113"/>
      <c r="W20" s="1113"/>
      <c r="X20" s="1113"/>
      <c r="Y20" s="1113"/>
      <c r="Z20" s="1113"/>
      <c r="AA20" s="1113"/>
      <c r="AB20" s="1113"/>
      <c r="AC20" s="1113"/>
      <c r="AD20" s="1113"/>
      <c r="AE20" s="1114"/>
      <c r="AF20" s="1088"/>
      <c r="AG20" s="1089"/>
      <c r="AH20" s="1089"/>
      <c r="AI20" s="1089"/>
      <c r="AJ20" s="1090"/>
      <c r="AK20" s="1154"/>
      <c r="AL20" s="1155"/>
      <c r="AM20" s="1155"/>
      <c r="AN20" s="1155"/>
      <c r="AO20" s="1155"/>
      <c r="AP20" s="1155"/>
      <c r="AQ20" s="1155"/>
      <c r="AR20" s="1155"/>
      <c r="AS20" s="1155"/>
      <c r="AT20" s="1155"/>
      <c r="AU20" s="1152"/>
      <c r="AV20" s="1152"/>
      <c r="AW20" s="1152"/>
      <c r="AX20" s="1152"/>
      <c r="AY20" s="1153"/>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c r="A21" s="241">
        <v>15</v>
      </c>
      <c r="B21" s="1106"/>
      <c r="C21" s="1107"/>
      <c r="D21" s="1107"/>
      <c r="E21" s="1107"/>
      <c r="F21" s="1107"/>
      <c r="G21" s="1107"/>
      <c r="H21" s="1107"/>
      <c r="I21" s="1107"/>
      <c r="J21" s="1107"/>
      <c r="K21" s="1107"/>
      <c r="L21" s="1107"/>
      <c r="M21" s="1107"/>
      <c r="N21" s="1107"/>
      <c r="O21" s="1107"/>
      <c r="P21" s="1108"/>
      <c r="Q21" s="1112"/>
      <c r="R21" s="1113"/>
      <c r="S21" s="1113"/>
      <c r="T21" s="1113"/>
      <c r="U21" s="1113"/>
      <c r="V21" s="1113"/>
      <c r="W21" s="1113"/>
      <c r="X21" s="1113"/>
      <c r="Y21" s="1113"/>
      <c r="Z21" s="1113"/>
      <c r="AA21" s="1113"/>
      <c r="AB21" s="1113"/>
      <c r="AC21" s="1113"/>
      <c r="AD21" s="1113"/>
      <c r="AE21" s="1114"/>
      <c r="AF21" s="1088"/>
      <c r="AG21" s="1089"/>
      <c r="AH21" s="1089"/>
      <c r="AI21" s="1089"/>
      <c r="AJ21" s="1090"/>
      <c r="AK21" s="1154"/>
      <c r="AL21" s="1155"/>
      <c r="AM21" s="1155"/>
      <c r="AN21" s="1155"/>
      <c r="AO21" s="1155"/>
      <c r="AP21" s="1155"/>
      <c r="AQ21" s="1155"/>
      <c r="AR21" s="1155"/>
      <c r="AS21" s="1155"/>
      <c r="AT21" s="1155"/>
      <c r="AU21" s="1152"/>
      <c r="AV21" s="1152"/>
      <c r="AW21" s="1152"/>
      <c r="AX21" s="1152"/>
      <c r="AY21" s="1153"/>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c r="A22" s="241">
        <v>16</v>
      </c>
      <c r="B22" s="1106"/>
      <c r="C22" s="1107"/>
      <c r="D22" s="1107"/>
      <c r="E22" s="1107"/>
      <c r="F22" s="1107"/>
      <c r="G22" s="1107"/>
      <c r="H22" s="1107"/>
      <c r="I22" s="1107"/>
      <c r="J22" s="1107"/>
      <c r="K22" s="1107"/>
      <c r="L22" s="1107"/>
      <c r="M22" s="1107"/>
      <c r="N22" s="1107"/>
      <c r="O22" s="1107"/>
      <c r="P22" s="1108"/>
      <c r="Q22" s="1149"/>
      <c r="R22" s="1150"/>
      <c r="S22" s="1150"/>
      <c r="T22" s="1150"/>
      <c r="U22" s="1150"/>
      <c r="V22" s="1150"/>
      <c r="W22" s="1150"/>
      <c r="X22" s="1150"/>
      <c r="Y22" s="1150"/>
      <c r="Z22" s="1150"/>
      <c r="AA22" s="1150"/>
      <c r="AB22" s="1150"/>
      <c r="AC22" s="1150"/>
      <c r="AD22" s="1150"/>
      <c r="AE22" s="1151"/>
      <c r="AF22" s="1088"/>
      <c r="AG22" s="1089"/>
      <c r="AH22" s="1089"/>
      <c r="AI22" s="1089"/>
      <c r="AJ22" s="1090"/>
      <c r="AK22" s="1145"/>
      <c r="AL22" s="1146"/>
      <c r="AM22" s="1146"/>
      <c r="AN22" s="1146"/>
      <c r="AO22" s="1146"/>
      <c r="AP22" s="1146"/>
      <c r="AQ22" s="1146"/>
      <c r="AR22" s="1146"/>
      <c r="AS22" s="1146"/>
      <c r="AT22" s="1146"/>
      <c r="AU22" s="1147"/>
      <c r="AV22" s="1147"/>
      <c r="AW22" s="1147"/>
      <c r="AX22" s="1147"/>
      <c r="AY22" s="1148"/>
      <c r="AZ22" s="1104" t="s">
        <v>382</v>
      </c>
      <c r="BA22" s="1104"/>
      <c r="BB22" s="1104"/>
      <c r="BC22" s="1104"/>
      <c r="BD22" s="1105"/>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c r="A23" s="244" t="s">
        <v>383</v>
      </c>
      <c r="B23" s="1013" t="s">
        <v>384</v>
      </c>
      <c r="C23" s="1014"/>
      <c r="D23" s="1014"/>
      <c r="E23" s="1014"/>
      <c r="F23" s="1014"/>
      <c r="G23" s="1014"/>
      <c r="H23" s="1014"/>
      <c r="I23" s="1014"/>
      <c r="J23" s="1014"/>
      <c r="K23" s="1014"/>
      <c r="L23" s="1014"/>
      <c r="M23" s="1014"/>
      <c r="N23" s="1014"/>
      <c r="O23" s="1014"/>
      <c r="P23" s="1015"/>
      <c r="Q23" s="1136">
        <v>5684</v>
      </c>
      <c r="R23" s="1137"/>
      <c r="S23" s="1137"/>
      <c r="T23" s="1137"/>
      <c r="U23" s="1137"/>
      <c r="V23" s="1137">
        <v>5493</v>
      </c>
      <c r="W23" s="1137"/>
      <c r="X23" s="1137"/>
      <c r="Y23" s="1137"/>
      <c r="Z23" s="1137"/>
      <c r="AA23" s="1137">
        <v>191</v>
      </c>
      <c r="AB23" s="1137"/>
      <c r="AC23" s="1137"/>
      <c r="AD23" s="1137"/>
      <c r="AE23" s="1138"/>
      <c r="AF23" s="1139">
        <v>163</v>
      </c>
      <c r="AG23" s="1137"/>
      <c r="AH23" s="1137"/>
      <c r="AI23" s="1137"/>
      <c r="AJ23" s="1140"/>
      <c r="AK23" s="1141"/>
      <c r="AL23" s="1142"/>
      <c r="AM23" s="1142"/>
      <c r="AN23" s="1142"/>
      <c r="AO23" s="1142"/>
      <c r="AP23" s="1137">
        <v>6574</v>
      </c>
      <c r="AQ23" s="1137"/>
      <c r="AR23" s="1137"/>
      <c r="AS23" s="1137"/>
      <c r="AT23" s="1137"/>
      <c r="AU23" s="1143"/>
      <c r="AV23" s="1143"/>
      <c r="AW23" s="1143"/>
      <c r="AX23" s="1143"/>
      <c r="AY23" s="1144"/>
      <c r="AZ23" s="1133" t="s">
        <v>385</v>
      </c>
      <c r="BA23" s="1134"/>
      <c r="BB23" s="1134"/>
      <c r="BC23" s="1134"/>
      <c r="BD23" s="1135"/>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c r="A24" s="1132" t="s">
        <v>386</v>
      </c>
      <c r="B24" s="1132"/>
      <c r="C24" s="1132"/>
      <c r="D24" s="1132"/>
      <c r="E24" s="1132"/>
      <c r="F24" s="1132"/>
      <c r="G24" s="1132"/>
      <c r="H24" s="1132"/>
      <c r="I24" s="1132"/>
      <c r="J24" s="1132"/>
      <c r="K24" s="1132"/>
      <c r="L24" s="1132"/>
      <c r="M24" s="1132"/>
      <c r="N24" s="1132"/>
      <c r="O24" s="1132"/>
      <c r="P24" s="1132"/>
      <c r="Q24" s="1132"/>
      <c r="R24" s="1132"/>
      <c r="S24" s="1132"/>
      <c r="T24" s="1132"/>
      <c r="U24" s="1132"/>
      <c r="V24" s="1132"/>
      <c r="W24" s="1132"/>
      <c r="X24" s="1132"/>
      <c r="Y24" s="1132"/>
      <c r="Z24" s="1132"/>
      <c r="AA24" s="1132"/>
      <c r="AB24" s="1132"/>
      <c r="AC24" s="1132"/>
      <c r="AD24" s="1132"/>
      <c r="AE24" s="1132"/>
      <c r="AF24" s="1132"/>
      <c r="AG24" s="1132"/>
      <c r="AH24" s="1132"/>
      <c r="AI24" s="1132"/>
      <c r="AJ24" s="1132"/>
      <c r="AK24" s="1132"/>
      <c r="AL24" s="1132"/>
      <c r="AM24" s="1132"/>
      <c r="AN24" s="1132"/>
      <c r="AO24" s="1132"/>
      <c r="AP24" s="1132"/>
      <c r="AQ24" s="1132"/>
      <c r="AR24" s="1132"/>
      <c r="AS24" s="1132"/>
      <c r="AT24" s="1132"/>
      <c r="AU24" s="1132"/>
      <c r="AV24" s="1132"/>
      <c r="AW24" s="1132"/>
      <c r="AX24" s="1132"/>
      <c r="AY24" s="1132"/>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c r="A25" s="1131" t="s">
        <v>387</v>
      </c>
      <c r="B25" s="1131"/>
      <c r="C25" s="1131"/>
      <c r="D25" s="1131"/>
      <c r="E25" s="1131"/>
      <c r="F25" s="1131"/>
      <c r="G25" s="1131"/>
      <c r="H25" s="1131"/>
      <c r="I25" s="1131"/>
      <c r="J25" s="1131"/>
      <c r="K25" s="1131"/>
      <c r="L25" s="1131"/>
      <c r="M25" s="1131"/>
      <c r="N25" s="1131"/>
      <c r="O25" s="1131"/>
      <c r="P25" s="1131"/>
      <c r="Q25" s="1131"/>
      <c r="R25" s="1131"/>
      <c r="S25" s="1131"/>
      <c r="T25" s="1131"/>
      <c r="U25" s="1131"/>
      <c r="V25" s="1131"/>
      <c r="W25" s="1131"/>
      <c r="X25" s="1131"/>
      <c r="Y25" s="1131"/>
      <c r="Z25" s="1131"/>
      <c r="AA25" s="1131"/>
      <c r="AB25" s="1131"/>
      <c r="AC25" s="1131"/>
      <c r="AD25" s="1131"/>
      <c r="AE25" s="1131"/>
      <c r="AF25" s="1131"/>
      <c r="AG25" s="1131"/>
      <c r="AH25" s="1131"/>
      <c r="AI25" s="1131"/>
      <c r="AJ25" s="1131"/>
      <c r="AK25" s="1131"/>
      <c r="AL25" s="1131"/>
      <c r="AM25" s="1131"/>
      <c r="AN25" s="1131"/>
      <c r="AO25" s="1131"/>
      <c r="AP25" s="1131"/>
      <c r="AQ25" s="1131"/>
      <c r="AR25" s="1131"/>
      <c r="AS25" s="1131"/>
      <c r="AT25" s="1131"/>
      <c r="AU25" s="1131"/>
      <c r="AV25" s="1131"/>
      <c r="AW25" s="1131"/>
      <c r="AX25" s="1131"/>
      <c r="AY25" s="1131"/>
      <c r="AZ25" s="1131"/>
      <c r="BA25" s="1131"/>
      <c r="BB25" s="1131"/>
      <c r="BC25" s="1131"/>
      <c r="BD25" s="1131"/>
      <c r="BE25" s="1131"/>
      <c r="BF25" s="1131"/>
      <c r="BG25" s="1131"/>
      <c r="BH25" s="1131"/>
      <c r="BI25" s="1131"/>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c r="A26" s="1064" t="s">
        <v>364</v>
      </c>
      <c r="B26" s="1065"/>
      <c r="C26" s="1065"/>
      <c r="D26" s="1065"/>
      <c r="E26" s="1065"/>
      <c r="F26" s="1065"/>
      <c r="G26" s="1065"/>
      <c r="H26" s="1065"/>
      <c r="I26" s="1065"/>
      <c r="J26" s="1065"/>
      <c r="K26" s="1065"/>
      <c r="L26" s="1065"/>
      <c r="M26" s="1065"/>
      <c r="N26" s="1065"/>
      <c r="O26" s="1065"/>
      <c r="P26" s="1066"/>
      <c r="Q26" s="1070" t="s">
        <v>388</v>
      </c>
      <c r="R26" s="1071"/>
      <c r="S26" s="1071"/>
      <c r="T26" s="1071"/>
      <c r="U26" s="1072"/>
      <c r="V26" s="1070" t="s">
        <v>389</v>
      </c>
      <c r="W26" s="1071"/>
      <c r="X26" s="1071"/>
      <c r="Y26" s="1071"/>
      <c r="Z26" s="1072"/>
      <c r="AA26" s="1070" t="s">
        <v>390</v>
      </c>
      <c r="AB26" s="1071"/>
      <c r="AC26" s="1071"/>
      <c r="AD26" s="1071"/>
      <c r="AE26" s="1071"/>
      <c r="AF26" s="1127" t="s">
        <v>391</v>
      </c>
      <c r="AG26" s="1077"/>
      <c r="AH26" s="1077"/>
      <c r="AI26" s="1077"/>
      <c r="AJ26" s="1128"/>
      <c r="AK26" s="1071" t="s">
        <v>392</v>
      </c>
      <c r="AL26" s="1071"/>
      <c r="AM26" s="1071"/>
      <c r="AN26" s="1071"/>
      <c r="AO26" s="1072"/>
      <c r="AP26" s="1070" t="s">
        <v>393</v>
      </c>
      <c r="AQ26" s="1071"/>
      <c r="AR26" s="1071"/>
      <c r="AS26" s="1071"/>
      <c r="AT26" s="1072"/>
      <c r="AU26" s="1070" t="s">
        <v>394</v>
      </c>
      <c r="AV26" s="1071"/>
      <c r="AW26" s="1071"/>
      <c r="AX26" s="1071"/>
      <c r="AY26" s="1072"/>
      <c r="AZ26" s="1070" t="s">
        <v>395</v>
      </c>
      <c r="BA26" s="1071"/>
      <c r="BB26" s="1071"/>
      <c r="BC26" s="1071"/>
      <c r="BD26" s="1072"/>
      <c r="BE26" s="1070" t="s">
        <v>371</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29"/>
      <c r="AG27" s="1080"/>
      <c r="AH27" s="1080"/>
      <c r="AI27" s="1080"/>
      <c r="AJ27" s="1130"/>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c r="A28" s="246">
        <v>1</v>
      </c>
      <c r="B28" s="1118" t="s">
        <v>396</v>
      </c>
      <c r="C28" s="1119"/>
      <c r="D28" s="1119"/>
      <c r="E28" s="1119"/>
      <c r="F28" s="1119"/>
      <c r="G28" s="1119"/>
      <c r="H28" s="1119"/>
      <c r="I28" s="1119"/>
      <c r="J28" s="1119"/>
      <c r="K28" s="1119"/>
      <c r="L28" s="1119"/>
      <c r="M28" s="1119"/>
      <c r="N28" s="1119"/>
      <c r="O28" s="1119"/>
      <c r="P28" s="1120"/>
      <c r="Q28" s="1121">
        <v>1752</v>
      </c>
      <c r="R28" s="1122"/>
      <c r="S28" s="1122"/>
      <c r="T28" s="1122"/>
      <c r="U28" s="1122"/>
      <c r="V28" s="1122">
        <v>1683</v>
      </c>
      <c r="W28" s="1122"/>
      <c r="X28" s="1122"/>
      <c r="Y28" s="1122"/>
      <c r="Z28" s="1122"/>
      <c r="AA28" s="1122">
        <v>69</v>
      </c>
      <c r="AB28" s="1122"/>
      <c r="AC28" s="1122"/>
      <c r="AD28" s="1122"/>
      <c r="AE28" s="1123"/>
      <c r="AF28" s="1124">
        <v>69</v>
      </c>
      <c r="AG28" s="1122"/>
      <c r="AH28" s="1122"/>
      <c r="AI28" s="1122"/>
      <c r="AJ28" s="1125"/>
      <c r="AK28" s="1126">
        <v>133</v>
      </c>
      <c r="AL28" s="1115"/>
      <c r="AM28" s="1115"/>
      <c r="AN28" s="1115"/>
      <c r="AO28" s="1115"/>
      <c r="AP28" s="1115" t="s">
        <v>573</v>
      </c>
      <c r="AQ28" s="1115"/>
      <c r="AR28" s="1115"/>
      <c r="AS28" s="1115"/>
      <c r="AT28" s="1115"/>
      <c r="AU28" s="1115" t="s">
        <v>573</v>
      </c>
      <c r="AV28" s="1115"/>
      <c r="AW28" s="1115"/>
      <c r="AX28" s="1115"/>
      <c r="AY28" s="1115"/>
      <c r="AZ28" s="1115" t="s">
        <v>573</v>
      </c>
      <c r="BA28" s="1115"/>
      <c r="BB28" s="1115"/>
      <c r="BC28" s="1115"/>
      <c r="BD28" s="1115"/>
      <c r="BE28" s="1116"/>
      <c r="BF28" s="1116"/>
      <c r="BG28" s="1116"/>
      <c r="BH28" s="1116"/>
      <c r="BI28" s="1117"/>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c r="A29" s="246">
        <v>2</v>
      </c>
      <c r="B29" s="1106" t="s">
        <v>397</v>
      </c>
      <c r="C29" s="1107"/>
      <c r="D29" s="1107"/>
      <c r="E29" s="1107"/>
      <c r="F29" s="1107"/>
      <c r="G29" s="1107"/>
      <c r="H29" s="1107"/>
      <c r="I29" s="1107"/>
      <c r="J29" s="1107"/>
      <c r="K29" s="1107"/>
      <c r="L29" s="1107"/>
      <c r="M29" s="1107"/>
      <c r="N29" s="1107"/>
      <c r="O29" s="1107"/>
      <c r="P29" s="1108"/>
      <c r="Q29" s="1112">
        <v>1576</v>
      </c>
      <c r="R29" s="1113"/>
      <c r="S29" s="1113"/>
      <c r="T29" s="1113"/>
      <c r="U29" s="1113"/>
      <c r="V29" s="1113">
        <v>1569</v>
      </c>
      <c r="W29" s="1113"/>
      <c r="X29" s="1113"/>
      <c r="Y29" s="1113"/>
      <c r="Z29" s="1113"/>
      <c r="AA29" s="1113">
        <v>7</v>
      </c>
      <c r="AB29" s="1113"/>
      <c r="AC29" s="1113"/>
      <c r="AD29" s="1113"/>
      <c r="AE29" s="1114"/>
      <c r="AF29" s="1088">
        <v>7</v>
      </c>
      <c r="AG29" s="1089"/>
      <c r="AH29" s="1089"/>
      <c r="AI29" s="1089"/>
      <c r="AJ29" s="1090"/>
      <c r="AK29" s="1049">
        <v>222</v>
      </c>
      <c r="AL29" s="1040"/>
      <c r="AM29" s="1040"/>
      <c r="AN29" s="1040"/>
      <c r="AO29" s="1040"/>
      <c r="AP29" s="1040" t="s">
        <v>122</v>
      </c>
      <c r="AQ29" s="1040"/>
      <c r="AR29" s="1040"/>
      <c r="AS29" s="1040"/>
      <c r="AT29" s="1040"/>
      <c r="AU29" s="1040" t="s">
        <v>122</v>
      </c>
      <c r="AV29" s="1040"/>
      <c r="AW29" s="1040"/>
      <c r="AX29" s="1040"/>
      <c r="AY29" s="1040"/>
      <c r="AZ29" s="1111" t="s">
        <v>122</v>
      </c>
      <c r="BA29" s="1111"/>
      <c r="BB29" s="1111"/>
      <c r="BC29" s="1111"/>
      <c r="BD29" s="1111"/>
      <c r="BE29" s="1101"/>
      <c r="BF29" s="1101"/>
      <c r="BG29" s="1101"/>
      <c r="BH29" s="1101"/>
      <c r="BI29" s="1102"/>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c r="A30" s="246">
        <v>3</v>
      </c>
      <c r="B30" s="1106" t="s">
        <v>398</v>
      </c>
      <c r="C30" s="1107"/>
      <c r="D30" s="1107"/>
      <c r="E30" s="1107"/>
      <c r="F30" s="1107"/>
      <c r="G30" s="1107"/>
      <c r="H30" s="1107"/>
      <c r="I30" s="1107"/>
      <c r="J30" s="1107"/>
      <c r="K30" s="1107"/>
      <c r="L30" s="1107"/>
      <c r="M30" s="1107"/>
      <c r="N30" s="1107"/>
      <c r="O30" s="1107"/>
      <c r="P30" s="1108"/>
      <c r="Q30" s="1112">
        <v>168</v>
      </c>
      <c r="R30" s="1113"/>
      <c r="S30" s="1113"/>
      <c r="T30" s="1113"/>
      <c r="U30" s="1113"/>
      <c r="V30" s="1113">
        <v>153</v>
      </c>
      <c r="W30" s="1113"/>
      <c r="X30" s="1113"/>
      <c r="Y30" s="1113"/>
      <c r="Z30" s="1113"/>
      <c r="AA30" s="1113">
        <v>15</v>
      </c>
      <c r="AB30" s="1113"/>
      <c r="AC30" s="1113"/>
      <c r="AD30" s="1113"/>
      <c r="AE30" s="1114"/>
      <c r="AF30" s="1088">
        <v>15</v>
      </c>
      <c r="AG30" s="1089"/>
      <c r="AH30" s="1089"/>
      <c r="AI30" s="1089"/>
      <c r="AJ30" s="1090"/>
      <c r="AK30" s="1049">
        <v>54</v>
      </c>
      <c r="AL30" s="1040"/>
      <c r="AM30" s="1040"/>
      <c r="AN30" s="1040"/>
      <c r="AO30" s="1040"/>
      <c r="AP30" s="1040" t="s">
        <v>122</v>
      </c>
      <c r="AQ30" s="1040"/>
      <c r="AR30" s="1040"/>
      <c r="AS30" s="1040"/>
      <c r="AT30" s="1040"/>
      <c r="AU30" s="1040" t="s">
        <v>122</v>
      </c>
      <c r="AV30" s="1040"/>
      <c r="AW30" s="1040"/>
      <c r="AX30" s="1040"/>
      <c r="AY30" s="1040"/>
      <c r="AZ30" s="1111" t="s">
        <v>122</v>
      </c>
      <c r="BA30" s="1111"/>
      <c r="BB30" s="1111"/>
      <c r="BC30" s="1111"/>
      <c r="BD30" s="1111"/>
      <c r="BE30" s="1101"/>
      <c r="BF30" s="1101"/>
      <c r="BG30" s="1101"/>
      <c r="BH30" s="1101"/>
      <c r="BI30" s="1102"/>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26.25" customHeight="1">
      <c r="A31" s="246">
        <v>4</v>
      </c>
      <c r="B31" s="1106" t="s">
        <v>399</v>
      </c>
      <c r="C31" s="1107"/>
      <c r="D31" s="1107"/>
      <c r="E31" s="1107"/>
      <c r="F31" s="1107"/>
      <c r="G31" s="1107"/>
      <c r="H31" s="1107"/>
      <c r="I31" s="1107"/>
      <c r="J31" s="1107"/>
      <c r="K31" s="1107"/>
      <c r="L31" s="1107"/>
      <c r="M31" s="1107"/>
      <c r="N31" s="1107"/>
      <c r="O31" s="1107"/>
      <c r="P31" s="1108"/>
      <c r="Q31" s="1112">
        <v>475</v>
      </c>
      <c r="R31" s="1113"/>
      <c r="S31" s="1113"/>
      <c r="T31" s="1113"/>
      <c r="U31" s="1113"/>
      <c r="V31" s="1113">
        <v>475</v>
      </c>
      <c r="W31" s="1113"/>
      <c r="X31" s="1113"/>
      <c r="Y31" s="1113"/>
      <c r="Z31" s="1113"/>
      <c r="AA31" s="1113" t="s">
        <v>122</v>
      </c>
      <c r="AB31" s="1113"/>
      <c r="AC31" s="1113"/>
      <c r="AD31" s="1113"/>
      <c r="AE31" s="1114"/>
      <c r="AF31" s="1088" t="s">
        <v>400</v>
      </c>
      <c r="AG31" s="1089"/>
      <c r="AH31" s="1089"/>
      <c r="AI31" s="1089"/>
      <c r="AJ31" s="1090"/>
      <c r="AK31" s="1049">
        <v>144</v>
      </c>
      <c r="AL31" s="1040"/>
      <c r="AM31" s="1040"/>
      <c r="AN31" s="1040"/>
      <c r="AO31" s="1040"/>
      <c r="AP31" s="1040">
        <v>3616</v>
      </c>
      <c r="AQ31" s="1040"/>
      <c r="AR31" s="1040"/>
      <c r="AS31" s="1040"/>
      <c r="AT31" s="1040"/>
      <c r="AU31" s="1040">
        <v>2181</v>
      </c>
      <c r="AV31" s="1040"/>
      <c r="AW31" s="1040"/>
      <c r="AX31" s="1040"/>
      <c r="AY31" s="1040"/>
      <c r="AZ31" s="1111" t="s">
        <v>122</v>
      </c>
      <c r="BA31" s="1111"/>
      <c r="BB31" s="1111"/>
      <c r="BC31" s="1111"/>
      <c r="BD31" s="1111"/>
      <c r="BE31" s="1101" t="s">
        <v>401</v>
      </c>
      <c r="BF31" s="1101"/>
      <c r="BG31" s="1101"/>
      <c r="BH31" s="1101"/>
      <c r="BI31" s="1102"/>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c r="A32" s="246">
        <v>5</v>
      </c>
      <c r="B32" s="1106" t="s">
        <v>402</v>
      </c>
      <c r="C32" s="1107"/>
      <c r="D32" s="1107"/>
      <c r="E32" s="1107"/>
      <c r="F32" s="1107"/>
      <c r="G32" s="1107"/>
      <c r="H32" s="1107"/>
      <c r="I32" s="1107"/>
      <c r="J32" s="1107"/>
      <c r="K32" s="1107"/>
      <c r="L32" s="1107"/>
      <c r="M32" s="1107"/>
      <c r="N32" s="1107"/>
      <c r="O32" s="1107"/>
      <c r="P32" s="1108"/>
      <c r="Q32" s="1112">
        <v>13</v>
      </c>
      <c r="R32" s="1113"/>
      <c r="S32" s="1113"/>
      <c r="T32" s="1113"/>
      <c r="U32" s="1113"/>
      <c r="V32" s="1113">
        <v>12</v>
      </c>
      <c r="W32" s="1113"/>
      <c r="X32" s="1113"/>
      <c r="Y32" s="1113"/>
      <c r="Z32" s="1113"/>
      <c r="AA32" s="1113">
        <v>1</v>
      </c>
      <c r="AB32" s="1113"/>
      <c r="AC32" s="1113"/>
      <c r="AD32" s="1113"/>
      <c r="AE32" s="1114"/>
      <c r="AF32" s="1088">
        <v>1</v>
      </c>
      <c r="AG32" s="1089"/>
      <c r="AH32" s="1089"/>
      <c r="AI32" s="1089"/>
      <c r="AJ32" s="1090"/>
      <c r="AK32" s="1049" t="s">
        <v>122</v>
      </c>
      <c r="AL32" s="1040"/>
      <c r="AM32" s="1040"/>
      <c r="AN32" s="1040"/>
      <c r="AO32" s="1040"/>
      <c r="AP32" s="1040">
        <v>1</v>
      </c>
      <c r="AQ32" s="1040"/>
      <c r="AR32" s="1040"/>
      <c r="AS32" s="1040"/>
      <c r="AT32" s="1040"/>
      <c r="AU32" s="1040">
        <v>0</v>
      </c>
      <c r="AV32" s="1040"/>
      <c r="AW32" s="1040"/>
      <c r="AX32" s="1040"/>
      <c r="AY32" s="1040"/>
      <c r="AZ32" s="1111" t="s">
        <v>122</v>
      </c>
      <c r="BA32" s="1111"/>
      <c r="BB32" s="1111"/>
      <c r="BC32" s="1111"/>
      <c r="BD32" s="1111"/>
      <c r="BE32" s="1101" t="s">
        <v>403</v>
      </c>
      <c r="BF32" s="1101"/>
      <c r="BG32" s="1101"/>
      <c r="BH32" s="1101"/>
      <c r="BI32" s="1102"/>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c r="A33" s="246">
        <v>6</v>
      </c>
      <c r="B33" s="1106"/>
      <c r="C33" s="1107"/>
      <c r="D33" s="1107"/>
      <c r="E33" s="1107"/>
      <c r="F33" s="1107"/>
      <c r="G33" s="1107"/>
      <c r="H33" s="1107"/>
      <c r="I33" s="1107"/>
      <c r="J33" s="1107"/>
      <c r="K33" s="1107"/>
      <c r="L33" s="1107"/>
      <c r="M33" s="1107"/>
      <c r="N33" s="1107"/>
      <c r="O33" s="1107"/>
      <c r="P33" s="1108"/>
      <c r="Q33" s="1112"/>
      <c r="R33" s="1113"/>
      <c r="S33" s="1113"/>
      <c r="T33" s="1113"/>
      <c r="U33" s="1113"/>
      <c r="V33" s="1113"/>
      <c r="W33" s="1113"/>
      <c r="X33" s="1113"/>
      <c r="Y33" s="1113"/>
      <c r="Z33" s="1113"/>
      <c r="AA33" s="1113"/>
      <c r="AB33" s="1113"/>
      <c r="AC33" s="1113"/>
      <c r="AD33" s="1113"/>
      <c r="AE33" s="1114"/>
      <c r="AF33" s="1088"/>
      <c r="AG33" s="1089"/>
      <c r="AH33" s="1089"/>
      <c r="AI33" s="1089"/>
      <c r="AJ33" s="1090"/>
      <c r="AK33" s="1049"/>
      <c r="AL33" s="1040"/>
      <c r="AM33" s="1040"/>
      <c r="AN33" s="1040"/>
      <c r="AO33" s="1040"/>
      <c r="AP33" s="1040"/>
      <c r="AQ33" s="1040"/>
      <c r="AR33" s="1040"/>
      <c r="AS33" s="1040"/>
      <c r="AT33" s="1040"/>
      <c r="AU33" s="1040"/>
      <c r="AV33" s="1040"/>
      <c r="AW33" s="1040"/>
      <c r="AX33" s="1040"/>
      <c r="AY33" s="1040"/>
      <c r="AZ33" s="1111"/>
      <c r="BA33" s="1111"/>
      <c r="BB33" s="1111"/>
      <c r="BC33" s="1111"/>
      <c r="BD33" s="1111"/>
      <c r="BE33" s="1101"/>
      <c r="BF33" s="1101"/>
      <c r="BG33" s="1101"/>
      <c r="BH33" s="1101"/>
      <c r="BI33" s="1102"/>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c r="A34" s="246">
        <v>7</v>
      </c>
      <c r="B34" s="1106"/>
      <c r="C34" s="1107"/>
      <c r="D34" s="1107"/>
      <c r="E34" s="1107"/>
      <c r="F34" s="1107"/>
      <c r="G34" s="1107"/>
      <c r="H34" s="1107"/>
      <c r="I34" s="1107"/>
      <c r="J34" s="1107"/>
      <c r="K34" s="1107"/>
      <c r="L34" s="1107"/>
      <c r="M34" s="1107"/>
      <c r="N34" s="1107"/>
      <c r="O34" s="1107"/>
      <c r="P34" s="1108"/>
      <c r="Q34" s="1112"/>
      <c r="R34" s="1113"/>
      <c r="S34" s="1113"/>
      <c r="T34" s="1113"/>
      <c r="U34" s="1113"/>
      <c r="V34" s="1113"/>
      <c r="W34" s="1113"/>
      <c r="X34" s="1113"/>
      <c r="Y34" s="1113"/>
      <c r="Z34" s="1113"/>
      <c r="AA34" s="1113"/>
      <c r="AB34" s="1113"/>
      <c r="AC34" s="1113"/>
      <c r="AD34" s="1113"/>
      <c r="AE34" s="1114"/>
      <c r="AF34" s="1088"/>
      <c r="AG34" s="1089"/>
      <c r="AH34" s="1089"/>
      <c r="AI34" s="1089"/>
      <c r="AJ34" s="1090"/>
      <c r="AK34" s="1049"/>
      <c r="AL34" s="1040"/>
      <c r="AM34" s="1040"/>
      <c r="AN34" s="1040"/>
      <c r="AO34" s="1040"/>
      <c r="AP34" s="1040"/>
      <c r="AQ34" s="1040"/>
      <c r="AR34" s="1040"/>
      <c r="AS34" s="1040"/>
      <c r="AT34" s="1040"/>
      <c r="AU34" s="1040"/>
      <c r="AV34" s="1040"/>
      <c r="AW34" s="1040"/>
      <c r="AX34" s="1040"/>
      <c r="AY34" s="1040"/>
      <c r="AZ34" s="1111"/>
      <c r="BA34" s="1111"/>
      <c r="BB34" s="1111"/>
      <c r="BC34" s="1111"/>
      <c r="BD34" s="1111"/>
      <c r="BE34" s="1101"/>
      <c r="BF34" s="1101"/>
      <c r="BG34" s="1101"/>
      <c r="BH34" s="1101"/>
      <c r="BI34" s="1102"/>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c r="A35" s="246">
        <v>8</v>
      </c>
      <c r="B35" s="1106"/>
      <c r="C35" s="1107"/>
      <c r="D35" s="1107"/>
      <c r="E35" s="1107"/>
      <c r="F35" s="1107"/>
      <c r="G35" s="1107"/>
      <c r="H35" s="1107"/>
      <c r="I35" s="1107"/>
      <c r="J35" s="1107"/>
      <c r="K35" s="1107"/>
      <c r="L35" s="1107"/>
      <c r="M35" s="1107"/>
      <c r="N35" s="1107"/>
      <c r="O35" s="1107"/>
      <c r="P35" s="1108"/>
      <c r="Q35" s="1112"/>
      <c r="R35" s="1113"/>
      <c r="S35" s="1113"/>
      <c r="T35" s="1113"/>
      <c r="U35" s="1113"/>
      <c r="V35" s="1113"/>
      <c r="W35" s="1113"/>
      <c r="X35" s="1113"/>
      <c r="Y35" s="1113"/>
      <c r="Z35" s="1113"/>
      <c r="AA35" s="1113"/>
      <c r="AB35" s="1113"/>
      <c r="AC35" s="1113"/>
      <c r="AD35" s="1113"/>
      <c r="AE35" s="1114"/>
      <c r="AF35" s="1088"/>
      <c r="AG35" s="1089"/>
      <c r="AH35" s="1089"/>
      <c r="AI35" s="1089"/>
      <c r="AJ35" s="1090"/>
      <c r="AK35" s="1049"/>
      <c r="AL35" s="1040"/>
      <c r="AM35" s="1040"/>
      <c r="AN35" s="1040"/>
      <c r="AO35" s="1040"/>
      <c r="AP35" s="1040"/>
      <c r="AQ35" s="1040"/>
      <c r="AR35" s="1040"/>
      <c r="AS35" s="1040"/>
      <c r="AT35" s="1040"/>
      <c r="AU35" s="1040"/>
      <c r="AV35" s="1040"/>
      <c r="AW35" s="1040"/>
      <c r="AX35" s="1040"/>
      <c r="AY35" s="1040"/>
      <c r="AZ35" s="1111"/>
      <c r="BA35" s="1111"/>
      <c r="BB35" s="1111"/>
      <c r="BC35" s="1111"/>
      <c r="BD35" s="1111"/>
      <c r="BE35" s="1101"/>
      <c r="BF35" s="1101"/>
      <c r="BG35" s="1101"/>
      <c r="BH35" s="1101"/>
      <c r="BI35" s="1102"/>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c r="A36" s="246">
        <v>9</v>
      </c>
      <c r="B36" s="1106"/>
      <c r="C36" s="1107"/>
      <c r="D36" s="1107"/>
      <c r="E36" s="1107"/>
      <c r="F36" s="1107"/>
      <c r="G36" s="1107"/>
      <c r="H36" s="1107"/>
      <c r="I36" s="1107"/>
      <c r="J36" s="1107"/>
      <c r="K36" s="1107"/>
      <c r="L36" s="1107"/>
      <c r="M36" s="1107"/>
      <c r="N36" s="1107"/>
      <c r="O36" s="1107"/>
      <c r="P36" s="1108"/>
      <c r="Q36" s="1112"/>
      <c r="R36" s="1113"/>
      <c r="S36" s="1113"/>
      <c r="T36" s="1113"/>
      <c r="U36" s="1113"/>
      <c r="V36" s="1113"/>
      <c r="W36" s="1113"/>
      <c r="X36" s="1113"/>
      <c r="Y36" s="1113"/>
      <c r="Z36" s="1113"/>
      <c r="AA36" s="1113"/>
      <c r="AB36" s="1113"/>
      <c r="AC36" s="1113"/>
      <c r="AD36" s="1113"/>
      <c r="AE36" s="1114"/>
      <c r="AF36" s="1088"/>
      <c r="AG36" s="1089"/>
      <c r="AH36" s="1089"/>
      <c r="AI36" s="1089"/>
      <c r="AJ36" s="1090"/>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101"/>
      <c r="BF36" s="1101"/>
      <c r="BG36" s="1101"/>
      <c r="BH36" s="1101"/>
      <c r="BI36" s="1102"/>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c r="A37" s="246">
        <v>10</v>
      </c>
      <c r="B37" s="1106"/>
      <c r="C37" s="1107"/>
      <c r="D37" s="1107"/>
      <c r="E37" s="1107"/>
      <c r="F37" s="1107"/>
      <c r="G37" s="1107"/>
      <c r="H37" s="1107"/>
      <c r="I37" s="1107"/>
      <c r="J37" s="1107"/>
      <c r="K37" s="1107"/>
      <c r="L37" s="1107"/>
      <c r="M37" s="1107"/>
      <c r="N37" s="1107"/>
      <c r="O37" s="1107"/>
      <c r="P37" s="1108"/>
      <c r="Q37" s="1112"/>
      <c r="R37" s="1113"/>
      <c r="S37" s="1113"/>
      <c r="T37" s="1113"/>
      <c r="U37" s="1113"/>
      <c r="V37" s="1113"/>
      <c r="W37" s="1113"/>
      <c r="X37" s="1113"/>
      <c r="Y37" s="1113"/>
      <c r="Z37" s="1113"/>
      <c r="AA37" s="1113"/>
      <c r="AB37" s="1113"/>
      <c r="AC37" s="1113"/>
      <c r="AD37" s="1113"/>
      <c r="AE37" s="1114"/>
      <c r="AF37" s="1088"/>
      <c r="AG37" s="1089"/>
      <c r="AH37" s="1089"/>
      <c r="AI37" s="1089"/>
      <c r="AJ37" s="1090"/>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101"/>
      <c r="BF37" s="1101"/>
      <c r="BG37" s="1101"/>
      <c r="BH37" s="1101"/>
      <c r="BI37" s="1102"/>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c r="A38" s="246">
        <v>11</v>
      </c>
      <c r="B38" s="1106"/>
      <c r="C38" s="1107"/>
      <c r="D38" s="1107"/>
      <c r="E38" s="1107"/>
      <c r="F38" s="1107"/>
      <c r="G38" s="1107"/>
      <c r="H38" s="1107"/>
      <c r="I38" s="1107"/>
      <c r="J38" s="1107"/>
      <c r="K38" s="1107"/>
      <c r="L38" s="1107"/>
      <c r="M38" s="1107"/>
      <c r="N38" s="1107"/>
      <c r="O38" s="1107"/>
      <c r="P38" s="1108"/>
      <c r="Q38" s="1112"/>
      <c r="R38" s="1113"/>
      <c r="S38" s="1113"/>
      <c r="T38" s="1113"/>
      <c r="U38" s="1113"/>
      <c r="V38" s="1113"/>
      <c r="W38" s="1113"/>
      <c r="X38" s="1113"/>
      <c r="Y38" s="1113"/>
      <c r="Z38" s="1113"/>
      <c r="AA38" s="1113"/>
      <c r="AB38" s="1113"/>
      <c r="AC38" s="1113"/>
      <c r="AD38" s="1113"/>
      <c r="AE38" s="1114"/>
      <c r="AF38" s="1088"/>
      <c r="AG38" s="1089"/>
      <c r="AH38" s="1089"/>
      <c r="AI38" s="1089"/>
      <c r="AJ38" s="1090"/>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101"/>
      <c r="BF38" s="1101"/>
      <c r="BG38" s="1101"/>
      <c r="BH38" s="1101"/>
      <c r="BI38" s="1102"/>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c r="A39" s="246">
        <v>12</v>
      </c>
      <c r="B39" s="1106"/>
      <c r="C39" s="1107"/>
      <c r="D39" s="1107"/>
      <c r="E39" s="1107"/>
      <c r="F39" s="1107"/>
      <c r="G39" s="1107"/>
      <c r="H39" s="1107"/>
      <c r="I39" s="1107"/>
      <c r="J39" s="1107"/>
      <c r="K39" s="1107"/>
      <c r="L39" s="1107"/>
      <c r="M39" s="1107"/>
      <c r="N39" s="1107"/>
      <c r="O39" s="1107"/>
      <c r="P39" s="1108"/>
      <c r="Q39" s="1112"/>
      <c r="R39" s="1113"/>
      <c r="S39" s="1113"/>
      <c r="T39" s="1113"/>
      <c r="U39" s="1113"/>
      <c r="V39" s="1113"/>
      <c r="W39" s="1113"/>
      <c r="X39" s="1113"/>
      <c r="Y39" s="1113"/>
      <c r="Z39" s="1113"/>
      <c r="AA39" s="1113"/>
      <c r="AB39" s="1113"/>
      <c r="AC39" s="1113"/>
      <c r="AD39" s="1113"/>
      <c r="AE39" s="1114"/>
      <c r="AF39" s="1088"/>
      <c r="AG39" s="1089"/>
      <c r="AH39" s="1089"/>
      <c r="AI39" s="1089"/>
      <c r="AJ39" s="1090"/>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101"/>
      <c r="BF39" s="1101"/>
      <c r="BG39" s="1101"/>
      <c r="BH39" s="1101"/>
      <c r="BI39" s="1102"/>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c r="A40" s="241">
        <v>13</v>
      </c>
      <c r="B40" s="1106"/>
      <c r="C40" s="1107"/>
      <c r="D40" s="1107"/>
      <c r="E40" s="1107"/>
      <c r="F40" s="1107"/>
      <c r="G40" s="1107"/>
      <c r="H40" s="1107"/>
      <c r="I40" s="1107"/>
      <c r="J40" s="1107"/>
      <c r="K40" s="1107"/>
      <c r="L40" s="1107"/>
      <c r="M40" s="1107"/>
      <c r="N40" s="1107"/>
      <c r="O40" s="1107"/>
      <c r="P40" s="1108"/>
      <c r="Q40" s="1112"/>
      <c r="R40" s="1113"/>
      <c r="S40" s="1113"/>
      <c r="T40" s="1113"/>
      <c r="U40" s="1113"/>
      <c r="V40" s="1113"/>
      <c r="W40" s="1113"/>
      <c r="X40" s="1113"/>
      <c r="Y40" s="1113"/>
      <c r="Z40" s="1113"/>
      <c r="AA40" s="1113"/>
      <c r="AB40" s="1113"/>
      <c r="AC40" s="1113"/>
      <c r="AD40" s="1113"/>
      <c r="AE40" s="1114"/>
      <c r="AF40" s="1088"/>
      <c r="AG40" s="1089"/>
      <c r="AH40" s="1089"/>
      <c r="AI40" s="1089"/>
      <c r="AJ40" s="1090"/>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101"/>
      <c r="BF40" s="1101"/>
      <c r="BG40" s="1101"/>
      <c r="BH40" s="1101"/>
      <c r="BI40" s="1102"/>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c r="A41" s="241">
        <v>14</v>
      </c>
      <c r="B41" s="1106"/>
      <c r="C41" s="1107"/>
      <c r="D41" s="1107"/>
      <c r="E41" s="1107"/>
      <c r="F41" s="1107"/>
      <c r="G41" s="1107"/>
      <c r="H41" s="1107"/>
      <c r="I41" s="1107"/>
      <c r="J41" s="1107"/>
      <c r="K41" s="1107"/>
      <c r="L41" s="1107"/>
      <c r="M41" s="1107"/>
      <c r="N41" s="1107"/>
      <c r="O41" s="1107"/>
      <c r="P41" s="1108"/>
      <c r="Q41" s="1112"/>
      <c r="R41" s="1113"/>
      <c r="S41" s="1113"/>
      <c r="T41" s="1113"/>
      <c r="U41" s="1113"/>
      <c r="V41" s="1113"/>
      <c r="W41" s="1113"/>
      <c r="X41" s="1113"/>
      <c r="Y41" s="1113"/>
      <c r="Z41" s="1113"/>
      <c r="AA41" s="1113"/>
      <c r="AB41" s="1113"/>
      <c r="AC41" s="1113"/>
      <c r="AD41" s="1113"/>
      <c r="AE41" s="1114"/>
      <c r="AF41" s="1088"/>
      <c r="AG41" s="1089"/>
      <c r="AH41" s="1089"/>
      <c r="AI41" s="1089"/>
      <c r="AJ41" s="1090"/>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101"/>
      <c r="BF41" s="1101"/>
      <c r="BG41" s="1101"/>
      <c r="BH41" s="1101"/>
      <c r="BI41" s="1102"/>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c r="A42" s="241">
        <v>15</v>
      </c>
      <c r="B42" s="1106"/>
      <c r="C42" s="1107"/>
      <c r="D42" s="1107"/>
      <c r="E42" s="1107"/>
      <c r="F42" s="1107"/>
      <c r="G42" s="1107"/>
      <c r="H42" s="1107"/>
      <c r="I42" s="1107"/>
      <c r="J42" s="1107"/>
      <c r="K42" s="1107"/>
      <c r="L42" s="1107"/>
      <c r="M42" s="1107"/>
      <c r="N42" s="1107"/>
      <c r="O42" s="1107"/>
      <c r="P42" s="1108"/>
      <c r="Q42" s="1112"/>
      <c r="R42" s="1113"/>
      <c r="S42" s="1113"/>
      <c r="T42" s="1113"/>
      <c r="U42" s="1113"/>
      <c r="V42" s="1113"/>
      <c r="W42" s="1113"/>
      <c r="X42" s="1113"/>
      <c r="Y42" s="1113"/>
      <c r="Z42" s="1113"/>
      <c r="AA42" s="1113"/>
      <c r="AB42" s="1113"/>
      <c r="AC42" s="1113"/>
      <c r="AD42" s="1113"/>
      <c r="AE42" s="1114"/>
      <c r="AF42" s="1088"/>
      <c r="AG42" s="1089"/>
      <c r="AH42" s="1089"/>
      <c r="AI42" s="1089"/>
      <c r="AJ42" s="1090"/>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101"/>
      <c r="BF42" s="1101"/>
      <c r="BG42" s="1101"/>
      <c r="BH42" s="1101"/>
      <c r="BI42" s="1102"/>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c r="A43" s="241">
        <v>16</v>
      </c>
      <c r="B43" s="1106"/>
      <c r="C43" s="1107"/>
      <c r="D43" s="1107"/>
      <c r="E43" s="1107"/>
      <c r="F43" s="1107"/>
      <c r="G43" s="1107"/>
      <c r="H43" s="1107"/>
      <c r="I43" s="1107"/>
      <c r="J43" s="1107"/>
      <c r="K43" s="1107"/>
      <c r="L43" s="1107"/>
      <c r="M43" s="1107"/>
      <c r="N43" s="1107"/>
      <c r="O43" s="1107"/>
      <c r="P43" s="1108"/>
      <c r="Q43" s="1112"/>
      <c r="R43" s="1113"/>
      <c r="S43" s="1113"/>
      <c r="T43" s="1113"/>
      <c r="U43" s="1113"/>
      <c r="V43" s="1113"/>
      <c r="W43" s="1113"/>
      <c r="X43" s="1113"/>
      <c r="Y43" s="1113"/>
      <c r="Z43" s="1113"/>
      <c r="AA43" s="1113"/>
      <c r="AB43" s="1113"/>
      <c r="AC43" s="1113"/>
      <c r="AD43" s="1113"/>
      <c r="AE43" s="1114"/>
      <c r="AF43" s="1088"/>
      <c r="AG43" s="1089"/>
      <c r="AH43" s="1089"/>
      <c r="AI43" s="1089"/>
      <c r="AJ43" s="1090"/>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101"/>
      <c r="BF43" s="1101"/>
      <c r="BG43" s="1101"/>
      <c r="BH43" s="1101"/>
      <c r="BI43" s="1102"/>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c r="A44" s="241">
        <v>17</v>
      </c>
      <c r="B44" s="1106"/>
      <c r="C44" s="1107"/>
      <c r="D44" s="1107"/>
      <c r="E44" s="1107"/>
      <c r="F44" s="1107"/>
      <c r="G44" s="1107"/>
      <c r="H44" s="1107"/>
      <c r="I44" s="1107"/>
      <c r="J44" s="1107"/>
      <c r="K44" s="1107"/>
      <c r="L44" s="1107"/>
      <c r="M44" s="1107"/>
      <c r="N44" s="1107"/>
      <c r="O44" s="1107"/>
      <c r="P44" s="1108"/>
      <c r="Q44" s="1112"/>
      <c r="R44" s="1113"/>
      <c r="S44" s="1113"/>
      <c r="T44" s="1113"/>
      <c r="U44" s="1113"/>
      <c r="V44" s="1113"/>
      <c r="W44" s="1113"/>
      <c r="X44" s="1113"/>
      <c r="Y44" s="1113"/>
      <c r="Z44" s="1113"/>
      <c r="AA44" s="1113"/>
      <c r="AB44" s="1113"/>
      <c r="AC44" s="1113"/>
      <c r="AD44" s="1113"/>
      <c r="AE44" s="1114"/>
      <c r="AF44" s="1088"/>
      <c r="AG44" s="1089"/>
      <c r="AH44" s="1089"/>
      <c r="AI44" s="1089"/>
      <c r="AJ44" s="1090"/>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101"/>
      <c r="BF44" s="1101"/>
      <c r="BG44" s="1101"/>
      <c r="BH44" s="1101"/>
      <c r="BI44" s="1102"/>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c r="A45" s="241">
        <v>18</v>
      </c>
      <c r="B45" s="1106"/>
      <c r="C45" s="1107"/>
      <c r="D45" s="1107"/>
      <c r="E45" s="1107"/>
      <c r="F45" s="1107"/>
      <c r="G45" s="1107"/>
      <c r="H45" s="1107"/>
      <c r="I45" s="1107"/>
      <c r="J45" s="1107"/>
      <c r="K45" s="1107"/>
      <c r="L45" s="1107"/>
      <c r="M45" s="1107"/>
      <c r="N45" s="1107"/>
      <c r="O45" s="1107"/>
      <c r="P45" s="1108"/>
      <c r="Q45" s="1112"/>
      <c r="R45" s="1113"/>
      <c r="S45" s="1113"/>
      <c r="T45" s="1113"/>
      <c r="U45" s="1113"/>
      <c r="V45" s="1113"/>
      <c r="W45" s="1113"/>
      <c r="X45" s="1113"/>
      <c r="Y45" s="1113"/>
      <c r="Z45" s="1113"/>
      <c r="AA45" s="1113"/>
      <c r="AB45" s="1113"/>
      <c r="AC45" s="1113"/>
      <c r="AD45" s="1113"/>
      <c r="AE45" s="1114"/>
      <c r="AF45" s="1088"/>
      <c r="AG45" s="1089"/>
      <c r="AH45" s="1089"/>
      <c r="AI45" s="1089"/>
      <c r="AJ45" s="1090"/>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101"/>
      <c r="BF45" s="1101"/>
      <c r="BG45" s="1101"/>
      <c r="BH45" s="1101"/>
      <c r="BI45" s="1102"/>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c r="A46" s="241">
        <v>19</v>
      </c>
      <c r="B46" s="1106"/>
      <c r="C46" s="1107"/>
      <c r="D46" s="1107"/>
      <c r="E46" s="1107"/>
      <c r="F46" s="1107"/>
      <c r="G46" s="1107"/>
      <c r="H46" s="1107"/>
      <c r="I46" s="1107"/>
      <c r="J46" s="1107"/>
      <c r="K46" s="1107"/>
      <c r="L46" s="1107"/>
      <c r="M46" s="1107"/>
      <c r="N46" s="1107"/>
      <c r="O46" s="1107"/>
      <c r="P46" s="1108"/>
      <c r="Q46" s="1112"/>
      <c r="R46" s="1113"/>
      <c r="S46" s="1113"/>
      <c r="T46" s="1113"/>
      <c r="U46" s="1113"/>
      <c r="V46" s="1113"/>
      <c r="W46" s="1113"/>
      <c r="X46" s="1113"/>
      <c r="Y46" s="1113"/>
      <c r="Z46" s="1113"/>
      <c r="AA46" s="1113"/>
      <c r="AB46" s="1113"/>
      <c r="AC46" s="1113"/>
      <c r="AD46" s="1113"/>
      <c r="AE46" s="1114"/>
      <c r="AF46" s="1088"/>
      <c r="AG46" s="1089"/>
      <c r="AH46" s="1089"/>
      <c r="AI46" s="1089"/>
      <c r="AJ46" s="1090"/>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101"/>
      <c r="BF46" s="1101"/>
      <c r="BG46" s="1101"/>
      <c r="BH46" s="1101"/>
      <c r="BI46" s="1102"/>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c r="A47" s="241">
        <v>20</v>
      </c>
      <c r="B47" s="1106"/>
      <c r="C47" s="1107"/>
      <c r="D47" s="1107"/>
      <c r="E47" s="1107"/>
      <c r="F47" s="1107"/>
      <c r="G47" s="1107"/>
      <c r="H47" s="1107"/>
      <c r="I47" s="1107"/>
      <c r="J47" s="1107"/>
      <c r="K47" s="1107"/>
      <c r="L47" s="1107"/>
      <c r="M47" s="1107"/>
      <c r="N47" s="1107"/>
      <c r="O47" s="1107"/>
      <c r="P47" s="1108"/>
      <c r="Q47" s="1112"/>
      <c r="R47" s="1113"/>
      <c r="S47" s="1113"/>
      <c r="T47" s="1113"/>
      <c r="U47" s="1113"/>
      <c r="V47" s="1113"/>
      <c r="W47" s="1113"/>
      <c r="X47" s="1113"/>
      <c r="Y47" s="1113"/>
      <c r="Z47" s="1113"/>
      <c r="AA47" s="1113"/>
      <c r="AB47" s="1113"/>
      <c r="AC47" s="1113"/>
      <c r="AD47" s="1113"/>
      <c r="AE47" s="1114"/>
      <c r="AF47" s="1088"/>
      <c r="AG47" s="1089"/>
      <c r="AH47" s="1089"/>
      <c r="AI47" s="1089"/>
      <c r="AJ47" s="1090"/>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101"/>
      <c r="BF47" s="1101"/>
      <c r="BG47" s="1101"/>
      <c r="BH47" s="1101"/>
      <c r="BI47" s="1102"/>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c r="A48" s="241">
        <v>21</v>
      </c>
      <c r="B48" s="1106"/>
      <c r="C48" s="1107"/>
      <c r="D48" s="1107"/>
      <c r="E48" s="1107"/>
      <c r="F48" s="1107"/>
      <c r="G48" s="1107"/>
      <c r="H48" s="1107"/>
      <c r="I48" s="1107"/>
      <c r="J48" s="1107"/>
      <c r="K48" s="1107"/>
      <c r="L48" s="1107"/>
      <c r="M48" s="1107"/>
      <c r="N48" s="1107"/>
      <c r="O48" s="1107"/>
      <c r="P48" s="1108"/>
      <c r="Q48" s="1112"/>
      <c r="R48" s="1113"/>
      <c r="S48" s="1113"/>
      <c r="T48" s="1113"/>
      <c r="U48" s="1113"/>
      <c r="V48" s="1113"/>
      <c r="W48" s="1113"/>
      <c r="X48" s="1113"/>
      <c r="Y48" s="1113"/>
      <c r="Z48" s="1113"/>
      <c r="AA48" s="1113"/>
      <c r="AB48" s="1113"/>
      <c r="AC48" s="1113"/>
      <c r="AD48" s="1113"/>
      <c r="AE48" s="1114"/>
      <c r="AF48" s="1088"/>
      <c r="AG48" s="1089"/>
      <c r="AH48" s="1089"/>
      <c r="AI48" s="1089"/>
      <c r="AJ48" s="1090"/>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101"/>
      <c r="BF48" s="1101"/>
      <c r="BG48" s="1101"/>
      <c r="BH48" s="1101"/>
      <c r="BI48" s="1102"/>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c r="A49" s="241">
        <v>22</v>
      </c>
      <c r="B49" s="1106"/>
      <c r="C49" s="1107"/>
      <c r="D49" s="1107"/>
      <c r="E49" s="1107"/>
      <c r="F49" s="1107"/>
      <c r="G49" s="1107"/>
      <c r="H49" s="1107"/>
      <c r="I49" s="1107"/>
      <c r="J49" s="1107"/>
      <c r="K49" s="1107"/>
      <c r="L49" s="1107"/>
      <c r="M49" s="1107"/>
      <c r="N49" s="1107"/>
      <c r="O49" s="1107"/>
      <c r="P49" s="1108"/>
      <c r="Q49" s="1112"/>
      <c r="R49" s="1113"/>
      <c r="S49" s="1113"/>
      <c r="T49" s="1113"/>
      <c r="U49" s="1113"/>
      <c r="V49" s="1113"/>
      <c r="W49" s="1113"/>
      <c r="X49" s="1113"/>
      <c r="Y49" s="1113"/>
      <c r="Z49" s="1113"/>
      <c r="AA49" s="1113"/>
      <c r="AB49" s="1113"/>
      <c r="AC49" s="1113"/>
      <c r="AD49" s="1113"/>
      <c r="AE49" s="1114"/>
      <c r="AF49" s="1088"/>
      <c r="AG49" s="1089"/>
      <c r="AH49" s="1089"/>
      <c r="AI49" s="1089"/>
      <c r="AJ49" s="1090"/>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101"/>
      <c r="BF49" s="1101"/>
      <c r="BG49" s="1101"/>
      <c r="BH49" s="1101"/>
      <c r="BI49" s="1102"/>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c r="A50" s="241">
        <v>23</v>
      </c>
      <c r="B50" s="1106"/>
      <c r="C50" s="1107"/>
      <c r="D50" s="1107"/>
      <c r="E50" s="1107"/>
      <c r="F50" s="1107"/>
      <c r="G50" s="1107"/>
      <c r="H50" s="1107"/>
      <c r="I50" s="1107"/>
      <c r="J50" s="1107"/>
      <c r="K50" s="1107"/>
      <c r="L50" s="1107"/>
      <c r="M50" s="1107"/>
      <c r="N50" s="1107"/>
      <c r="O50" s="1107"/>
      <c r="P50" s="1108"/>
      <c r="Q50" s="1109"/>
      <c r="R50" s="1092"/>
      <c r="S50" s="1092"/>
      <c r="T50" s="1092"/>
      <c r="U50" s="1092"/>
      <c r="V50" s="1092"/>
      <c r="W50" s="1092"/>
      <c r="X50" s="1092"/>
      <c r="Y50" s="1092"/>
      <c r="Z50" s="1092"/>
      <c r="AA50" s="1092"/>
      <c r="AB50" s="1092"/>
      <c r="AC50" s="1092"/>
      <c r="AD50" s="1092"/>
      <c r="AE50" s="1110"/>
      <c r="AF50" s="1088"/>
      <c r="AG50" s="1089"/>
      <c r="AH50" s="1089"/>
      <c r="AI50" s="1089"/>
      <c r="AJ50" s="1090"/>
      <c r="AK50" s="1091"/>
      <c r="AL50" s="1092"/>
      <c r="AM50" s="1092"/>
      <c r="AN50" s="1092"/>
      <c r="AO50" s="1092"/>
      <c r="AP50" s="1092"/>
      <c r="AQ50" s="1092"/>
      <c r="AR50" s="1092"/>
      <c r="AS50" s="1092"/>
      <c r="AT50" s="1092"/>
      <c r="AU50" s="1092"/>
      <c r="AV50" s="1092"/>
      <c r="AW50" s="1092"/>
      <c r="AX50" s="1092"/>
      <c r="AY50" s="1092"/>
      <c r="AZ50" s="1093"/>
      <c r="BA50" s="1093"/>
      <c r="BB50" s="1093"/>
      <c r="BC50" s="1093"/>
      <c r="BD50" s="1093"/>
      <c r="BE50" s="1101"/>
      <c r="BF50" s="1101"/>
      <c r="BG50" s="1101"/>
      <c r="BH50" s="1101"/>
      <c r="BI50" s="1102"/>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c r="A51" s="241">
        <v>24</v>
      </c>
      <c r="B51" s="1106"/>
      <c r="C51" s="1107"/>
      <c r="D51" s="1107"/>
      <c r="E51" s="1107"/>
      <c r="F51" s="1107"/>
      <c r="G51" s="1107"/>
      <c r="H51" s="1107"/>
      <c r="I51" s="1107"/>
      <c r="J51" s="1107"/>
      <c r="K51" s="1107"/>
      <c r="L51" s="1107"/>
      <c r="M51" s="1107"/>
      <c r="N51" s="1107"/>
      <c r="O51" s="1107"/>
      <c r="P51" s="1108"/>
      <c r="Q51" s="1109"/>
      <c r="R51" s="1092"/>
      <c r="S51" s="1092"/>
      <c r="T51" s="1092"/>
      <c r="U51" s="1092"/>
      <c r="V51" s="1092"/>
      <c r="W51" s="1092"/>
      <c r="X51" s="1092"/>
      <c r="Y51" s="1092"/>
      <c r="Z51" s="1092"/>
      <c r="AA51" s="1092"/>
      <c r="AB51" s="1092"/>
      <c r="AC51" s="1092"/>
      <c r="AD51" s="1092"/>
      <c r="AE51" s="1110"/>
      <c r="AF51" s="1088"/>
      <c r="AG51" s="1089"/>
      <c r="AH51" s="1089"/>
      <c r="AI51" s="1089"/>
      <c r="AJ51" s="1090"/>
      <c r="AK51" s="1091"/>
      <c r="AL51" s="1092"/>
      <c r="AM51" s="1092"/>
      <c r="AN51" s="1092"/>
      <c r="AO51" s="1092"/>
      <c r="AP51" s="1092"/>
      <c r="AQ51" s="1092"/>
      <c r="AR51" s="1092"/>
      <c r="AS51" s="1092"/>
      <c r="AT51" s="1092"/>
      <c r="AU51" s="1092"/>
      <c r="AV51" s="1092"/>
      <c r="AW51" s="1092"/>
      <c r="AX51" s="1092"/>
      <c r="AY51" s="1092"/>
      <c r="AZ51" s="1093"/>
      <c r="BA51" s="1093"/>
      <c r="BB51" s="1093"/>
      <c r="BC51" s="1093"/>
      <c r="BD51" s="1093"/>
      <c r="BE51" s="1101"/>
      <c r="BF51" s="1101"/>
      <c r="BG51" s="1101"/>
      <c r="BH51" s="1101"/>
      <c r="BI51" s="1102"/>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c r="A52" s="241">
        <v>25</v>
      </c>
      <c r="B52" s="1106"/>
      <c r="C52" s="1107"/>
      <c r="D52" s="1107"/>
      <c r="E52" s="1107"/>
      <c r="F52" s="1107"/>
      <c r="G52" s="1107"/>
      <c r="H52" s="1107"/>
      <c r="I52" s="1107"/>
      <c r="J52" s="1107"/>
      <c r="K52" s="1107"/>
      <c r="L52" s="1107"/>
      <c r="M52" s="1107"/>
      <c r="N52" s="1107"/>
      <c r="O52" s="1107"/>
      <c r="P52" s="1108"/>
      <c r="Q52" s="1109"/>
      <c r="R52" s="1092"/>
      <c r="S52" s="1092"/>
      <c r="T52" s="1092"/>
      <c r="U52" s="1092"/>
      <c r="V52" s="1092"/>
      <c r="W52" s="1092"/>
      <c r="X52" s="1092"/>
      <c r="Y52" s="1092"/>
      <c r="Z52" s="1092"/>
      <c r="AA52" s="1092"/>
      <c r="AB52" s="1092"/>
      <c r="AC52" s="1092"/>
      <c r="AD52" s="1092"/>
      <c r="AE52" s="1110"/>
      <c r="AF52" s="1088"/>
      <c r="AG52" s="1089"/>
      <c r="AH52" s="1089"/>
      <c r="AI52" s="1089"/>
      <c r="AJ52" s="1090"/>
      <c r="AK52" s="1091"/>
      <c r="AL52" s="1092"/>
      <c r="AM52" s="1092"/>
      <c r="AN52" s="1092"/>
      <c r="AO52" s="1092"/>
      <c r="AP52" s="1092"/>
      <c r="AQ52" s="1092"/>
      <c r="AR52" s="1092"/>
      <c r="AS52" s="1092"/>
      <c r="AT52" s="1092"/>
      <c r="AU52" s="1092"/>
      <c r="AV52" s="1092"/>
      <c r="AW52" s="1092"/>
      <c r="AX52" s="1092"/>
      <c r="AY52" s="1092"/>
      <c r="AZ52" s="1093"/>
      <c r="BA52" s="1093"/>
      <c r="BB52" s="1093"/>
      <c r="BC52" s="1093"/>
      <c r="BD52" s="1093"/>
      <c r="BE52" s="1101"/>
      <c r="BF52" s="1101"/>
      <c r="BG52" s="1101"/>
      <c r="BH52" s="1101"/>
      <c r="BI52" s="1102"/>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c r="A53" s="241">
        <v>26</v>
      </c>
      <c r="B53" s="1106"/>
      <c r="C53" s="1107"/>
      <c r="D53" s="1107"/>
      <c r="E53" s="1107"/>
      <c r="F53" s="1107"/>
      <c r="G53" s="1107"/>
      <c r="H53" s="1107"/>
      <c r="I53" s="1107"/>
      <c r="J53" s="1107"/>
      <c r="K53" s="1107"/>
      <c r="L53" s="1107"/>
      <c r="M53" s="1107"/>
      <c r="N53" s="1107"/>
      <c r="O53" s="1107"/>
      <c r="P53" s="1108"/>
      <c r="Q53" s="1109"/>
      <c r="R53" s="1092"/>
      <c r="S53" s="1092"/>
      <c r="T53" s="1092"/>
      <c r="U53" s="1092"/>
      <c r="V53" s="1092"/>
      <c r="W53" s="1092"/>
      <c r="X53" s="1092"/>
      <c r="Y53" s="1092"/>
      <c r="Z53" s="1092"/>
      <c r="AA53" s="1092"/>
      <c r="AB53" s="1092"/>
      <c r="AC53" s="1092"/>
      <c r="AD53" s="1092"/>
      <c r="AE53" s="1110"/>
      <c r="AF53" s="1088"/>
      <c r="AG53" s="1089"/>
      <c r="AH53" s="1089"/>
      <c r="AI53" s="1089"/>
      <c r="AJ53" s="1090"/>
      <c r="AK53" s="1091"/>
      <c r="AL53" s="1092"/>
      <c r="AM53" s="1092"/>
      <c r="AN53" s="1092"/>
      <c r="AO53" s="1092"/>
      <c r="AP53" s="1092"/>
      <c r="AQ53" s="1092"/>
      <c r="AR53" s="1092"/>
      <c r="AS53" s="1092"/>
      <c r="AT53" s="1092"/>
      <c r="AU53" s="1092"/>
      <c r="AV53" s="1092"/>
      <c r="AW53" s="1092"/>
      <c r="AX53" s="1092"/>
      <c r="AY53" s="1092"/>
      <c r="AZ53" s="1093"/>
      <c r="BA53" s="1093"/>
      <c r="BB53" s="1093"/>
      <c r="BC53" s="1093"/>
      <c r="BD53" s="1093"/>
      <c r="BE53" s="1101"/>
      <c r="BF53" s="1101"/>
      <c r="BG53" s="1101"/>
      <c r="BH53" s="1101"/>
      <c r="BI53" s="1102"/>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c r="A54" s="241">
        <v>27</v>
      </c>
      <c r="B54" s="1106"/>
      <c r="C54" s="1107"/>
      <c r="D54" s="1107"/>
      <c r="E54" s="1107"/>
      <c r="F54" s="1107"/>
      <c r="G54" s="1107"/>
      <c r="H54" s="1107"/>
      <c r="I54" s="1107"/>
      <c r="J54" s="1107"/>
      <c r="K54" s="1107"/>
      <c r="L54" s="1107"/>
      <c r="M54" s="1107"/>
      <c r="N54" s="1107"/>
      <c r="O54" s="1107"/>
      <c r="P54" s="1108"/>
      <c r="Q54" s="1109"/>
      <c r="R54" s="1092"/>
      <c r="S54" s="1092"/>
      <c r="T54" s="1092"/>
      <c r="U54" s="1092"/>
      <c r="V54" s="1092"/>
      <c r="W54" s="1092"/>
      <c r="X54" s="1092"/>
      <c r="Y54" s="1092"/>
      <c r="Z54" s="1092"/>
      <c r="AA54" s="1092"/>
      <c r="AB54" s="1092"/>
      <c r="AC54" s="1092"/>
      <c r="AD54" s="1092"/>
      <c r="AE54" s="1110"/>
      <c r="AF54" s="1088"/>
      <c r="AG54" s="1089"/>
      <c r="AH54" s="1089"/>
      <c r="AI54" s="1089"/>
      <c r="AJ54" s="1090"/>
      <c r="AK54" s="1091"/>
      <c r="AL54" s="1092"/>
      <c r="AM54" s="1092"/>
      <c r="AN54" s="1092"/>
      <c r="AO54" s="1092"/>
      <c r="AP54" s="1092"/>
      <c r="AQ54" s="1092"/>
      <c r="AR54" s="1092"/>
      <c r="AS54" s="1092"/>
      <c r="AT54" s="1092"/>
      <c r="AU54" s="1092"/>
      <c r="AV54" s="1092"/>
      <c r="AW54" s="1092"/>
      <c r="AX54" s="1092"/>
      <c r="AY54" s="1092"/>
      <c r="AZ54" s="1093"/>
      <c r="BA54" s="1093"/>
      <c r="BB54" s="1093"/>
      <c r="BC54" s="1093"/>
      <c r="BD54" s="1093"/>
      <c r="BE54" s="1101"/>
      <c r="BF54" s="1101"/>
      <c r="BG54" s="1101"/>
      <c r="BH54" s="1101"/>
      <c r="BI54" s="1102"/>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c r="A55" s="241">
        <v>28</v>
      </c>
      <c r="B55" s="1106"/>
      <c r="C55" s="1107"/>
      <c r="D55" s="1107"/>
      <c r="E55" s="1107"/>
      <c r="F55" s="1107"/>
      <c r="G55" s="1107"/>
      <c r="H55" s="1107"/>
      <c r="I55" s="1107"/>
      <c r="J55" s="1107"/>
      <c r="K55" s="1107"/>
      <c r="L55" s="1107"/>
      <c r="M55" s="1107"/>
      <c r="N55" s="1107"/>
      <c r="O55" s="1107"/>
      <c r="P55" s="1108"/>
      <c r="Q55" s="1109"/>
      <c r="R55" s="1092"/>
      <c r="S55" s="1092"/>
      <c r="T55" s="1092"/>
      <c r="U55" s="1092"/>
      <c r="V55" s="1092"/>
      <c r="W55" s="1092"/>
      <c r="X55" s="1092"/>
      <c r="Y55" s="1092"/>
      <c r="Z55" s="1092"/>
      <c r="AA55" s="1092"/>
      <c r="AB55" s="1092"/>
      <c r="AC55" s="1092"/>
      <c r="AD55" s="1092"/>
      <c r="AE55" s="1110"/>
      <c r="AF55" s="1088"/>
      <c r="AG55" s="1089"/>
      <c r="AH55" s="1089"/>
      <c r="AI55" s="1089"/>
      <c r="AJ55" s="1090"/>
      <c r="AK55" s="1091"/>
      <c r="AL55" s="1092"/>
      <c r="AM55" s="1092"/>
      <c r="AN55" s="1092"/>
      <c r="AO55" s="1092"/>
      <c r="AP55" s="1092"/>
      <c r="AQ55" s="1092"/>
      <c r="AR55" s="1092"/>
      <c r="AS55" s="1092"/>
      <c r="AT55" s="1092"/>
      <c r="AU55" s="1092"/>
      <c r="AV55" s="1092"/>
      <c r="AW55" s="1092"/>
      <c r="AX55" s="1092"/>
      <c r="AY55" s="1092"/>
      <c r="AZ55" s="1093"/>
      <c r="BA55" s="1093"/>
      <c r="BB55" s="1093"/>
      <c r="BC55" s="1093"/>
      <c r="BD55" s="1093"/>
      <c r="BE55" s="1101"/>
      <c r="BF55" s="1101"/>
      <c r="BG55" s="1101"/>
      <c r="BH55" s="1101"/>
      <c r="BI55" s="1102"/>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c r="A56" s="241">
        <v>29</v>
      </c>
      <c r="B56" s="1106"/>
      <c r="C56" s="1107"/>
      <c r="D56" s="1107"/>
      <c r="E56" s="1107"/>
      <c r="F56" s="1107"/>
      <c r="G56" s="1107"/>
      <c r="H56" s="1107"/>
      <c r="I56" s="1107"/>
      <c r="J56" s="1107"/>
      <c r="K56" s="1107"/>
      <c r="L56" s="1107"/>
      <c r="M56" s="1107"/>
      <c r="N56" s="1107"/>
      <c r="O56" s="1107"/>
      <c r="P56" s="1108"/>
      <c r="Q56" s="1109"/>
      <c r="R56" s="1092"/>
      <c r="S56" s="1092"/>
      <c r="T56" s="1092"/>
      <c r="U56" s="1092"/>
      <c r="V56" s="1092"/>
      <c r="W56" s="1092"/>
      <c r="X56" s="1092"/>
      <c r="Y56" s="1092"/>
      <c r="Z56" s="1092"/>
      <c r="AA56" s="1092"/>
      <c r="AB56" s="1092"/>
      <c r="AC56" s="1092"/>
      <c r="AD56" s="1092"/>
      <c r="AE56" s="1110"/>
      <c r="AF56" s="1088"/>
      <c r="AG56" s="1089"/>
      <c r="AH56" s="1089"/>
      <c r="AI56" s="1089"/>
      <c r="AJ56" s="1090"/>
      <c r="AK56" s="1091"/>
      <c r="AL56" s="1092"/>
      <c r="AM56" s="1092"/>
      <c r="AN56" s="1092"/>
      <c r="AO56" s="1092"/>
      <c r="AP56" s="1092"/>
      <c r="AQ56" s="1092"/>
      <c r="AR56" s="1092"/>
      <c r="AS56" s="1092"/>
      <c r="AT56" s="1092"/>
      <c r="AU56" s="1092"/>
      <c r="AV56" s="1092"/>
      <c r="AW56" s="1092"/>
      <c r="AX56" s="1092"/>
      <c r="AY56" s="1092"/>
      <c r="AZ56" s="1093"/>
      <c r="BA56" s="1093"/>
      <c r="BB56" s="1093"/>
      <c r="BC56" s="1093"/>
      <c r="BD56" s="1093"/>
      <c r="BE56" s="1101"/>
      <c r="BF56" s="1101"/>
      <c r="BG56" s="1101"/>
      <c r="BH56" s="1101"/>
      <c r="BI56" s="1102"/>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c r="A57" s="241">
        <v>30</v>
      </c>
      <c r="B57" s="1106"/>
      <c r="C57" s="1107"/>
      <c r="D57" s="1107"/>
      <c r="E57" s="1107"/>
      <c r="F57" s="1107"/>
      <c r="G57" s="1107"/>
      <c r="H57" s="1107"/>
      <c r="I57" s="1107"/>
      <c r="J57" s="1107"/>
      <c r="K57" s="1107"/>
      <c r="L57" s="1107"/>
      <c r="M57" s="1107"/>
      <c r="N57" s="1107"/>
      <c r="O57" s="1107"/>
      <c r="P57" s="1108"/>
      <c r="Q57" s="1109"/>
      <c r="R57" s="1092"/>
      <c r="S57" s="1092"/>
      <c r="T57" s="1092"/>
      <c r="U57" s="1092"/>
      <c r="V57" s="1092"/>
      <c r="W57" s="1092"/>
      <c r="X57" s="1092"/>
      <c r="Y57" s="1092"/>
      <c r="Z57" s="1092"/>
      <c r="AA57" s="1092"/>
      <c r="AB57" s="1092"/>
      <c r="AC57" s="1092"/>
      <c r="AD57" s="1092"/>
      <c r="AE57" s="1110"/>
      <c r="AF57" s="1088"/>
      <c r="AG57" s="1089"/>
      <c r="AH57" s="1089"/>
      <c r="AI57" s="1089"/>
      <c r="AJ57" s="1090"/>
      <c r="AK57" s="1091"/>
      <c r="AL57" s="1092"/>
      <c r="AM57" s="1092"/>
      <c r="AN57" s="1092"/>
      <c r="AO57" s="1092"/>
      <c r="AP57" s="1092"/>
      <c r="AQ57" s="1092"/>
      <c r="AR57" s="1092"/>
      <c r="AS57" s="1092"/>
      <c r="AT57" s="1092"/>
      <c r="AU57" s="1092"/>
      <c r="AV57" s="1092"/>
      <c r="AW57" s="1092"/>
      <c r="AX57" s="1092"/>
      <c r="AY57" s="1092"/>
      <c r="AZ57" s="1093"/>
      <c r="BA57" s="1093"/>
      <c r="BB57" s="1093"/>
      <c r="BC57" s="1093"/>
      <c r="BD57" s="1093"/>
      <c r="BE57" s="1101"/>
      <c r="BF57" s="1101"/>
      <c r="BG57" s="1101"/>
      <c r="BH57" s="1101"/>
      <c r="BI57" s="1102"/>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c r="A58" s="241">
        <v>31</v>
      </c>
      <c r="B58" s="1106"/>
      <c r="C58" s="1107"/>
      <c r="D58" s="1107"/>
      <c r="E58" s="1107"/>
      <c r="F58" s="1107"/>
      <c r="G58" s="1107"/>
      <c r="H58" s="1107"/>
      <c r="I58" s="1107"/>
      <c r="J58" s="1107"/>
      <c r="K58" s="1107"/>
      <c r="L58" s="1107"/>
      <c r="M58" s="1107"/>
      <c r="N58" s="1107"/>
      <c r="O58" s="1107"/>
      <c r="P58" s="1108"/>
      <c r="Q58" s="1109"/>
      <c r="R58" s="1092"/>
      <c r="S58" s="1092"/>
      <c r="T58" s="1092"/>
      <c r="U58" s="1092"/>
      <c r="V58" s="1092"/>
      <c r="W58" s="1092"/>
      <c r="X58" s="1092"/>
      <c r="Y58" s="1092"/>
      <c r="Z58" s="1092"/>
      <c r="AA58" s="1092"/>
      <c r="AB58" s="1092"/>
      <c r="AC58" s="1092"/>
      <c r="AD58" s="1092"/>
      <c r="AE58" s="1110"/>
      <c r="AF58" s="1088"/>
      <c r="AG58" s="1089"/>
      <c r="AH58" s="1089"/>
      <c r="AI58" s="1089"/>
      <c r="AJ58" s="1090"/>
      <c r="AK58" s="1091"/>
      <c r="AL58" s="1092"/>
      <c r="AM58" s="1092"/>
      <c r="AN58" s="1092"/>
      <c r="AO58" s="1092"/>
      <c r="AP58" s="1092"/>
      <c r="AQ58" s="1092"/>
      <c r="AR58" s="1092"/>
      <c r="AS58" s="1092"/>
      <c r="AT58" s="1092"/>
      <c r="AU58" s="1092"/>
      <c r="AV58" s="1092"/>
      <c r="AW58" s="1092"/>
      <c r="AX58" s="1092"/>
      <c r="AY58" s="1092"/>
      <c r="AZ58" s="1093"/>
      <c r="BA58" s="1093"/>
      <c r="BB58" s="1093"/>
      <c r="BC58" s="1093"/>
      <c r="BD58" s="1093"/>
      <c r="BE58" s="1101"/>
      <c r="BF58" s="1101"/>
      <c r="BG58" s="1101"/>
      <c r="BH58" s="1101"/>
      <c r="BI58" s="1102"/>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c r="A59" s="241">
        <v>32</v>
      </c>
      <c r="B59" s="1106"/>
      <c r="C59" s="1107"/>
      <c r="D59" s="1107"/>
      <c r="E59" s="1107"/>
      <c r="F59" s="1107"/>
      <c r="G59" s="1107"/>
      <c r="H59" s="1107"/>
      <c r="I59" s="1107"/>
      <c r="J59" s="1107"/>
      <c r="K59" s="1107"/>
      <c r="L59" s="1107"/>
      <c r="M59" s="1107"/>
      <c r="N59" s="1107"/>
      <c r="O59" s="1107"/>
      <c r="P59" s="1108"/>
      <c r="Q59" s="1109"/>
      <c r="R59" s="1092"/>
      <c r="S59" s="1092"/>
      <c r="T59" s="1092"/>
      <c r="U59" s="1092"/>
      <c r="V59" s="1092"/>
      <c r="W59" s="1092"/>
      <c r="X59" s="1092"/>
      <c r="Y59" s="1092"/>
      <c r="Z59" s="1092"/>
      <c r="AA59" s="1092"/>
      <c r="AB59" s="1092"/>
      <c r="AC59" s="1092"/>
      <c r="AD59" s="1092"/>
      <c r="AE59" s="1110"/>
      <c r="AF59" s="1088"/>
      <c r="AG59" s="1089"/>
      <c r="AH59" s="1089"/>
      <c r="AI59" s="1089"/>
      <c r="AJ59" s="1090"/>
      <c r="AK59" s="1091"/>
      <c r="AL59" s="1092"/>
      <c r="AM59" s="1092"/>
      <c r="AN59" s="1092"/>
      <c r="AO59" s="1092"/>
      <c r="AP59" s="1092"/>
      <c r="AQ59" s="1092"/>
      <c r="AR59" s="1092"/>
      <c r="AS59" s="1092"/>
      <c r="AT59" s="1092"/>
      <c r="AU59" s="1092"/>
      <c r="AV59" s="1092"/>
      <c r="AW59" s="1092"/>
      <c r="AX59" s="1092"/>
      <c r="AY59" s="1092"/>
      <c r="AZ59" s="1093"/>
      <c r="BA59" s="1093"/>
      <c r="BB59" s="1093"/>
      <c r="BC59" s="1093"/>
      <c r="BD59" s="1093"/>
      <c r="BE59" s="1101"/>
      <c r="BF59" s="1101"/>
      <c r="BG59" s="1101"/>
      <c r="BH59" s="1101"/>
      <c r="BI59" s="1102"/>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c r="A60" s="241">
        <v>33</v>
      </c>
      <c r="B60" s="1106"/>
      <c r="C60" s="1107"/>
      <c r="D60" s="1107"/>
      <c r="E60" s="1107"/>
      <c r="F60" s="1107"/>
      <c r="G60" s="1107"/>
      <c r="H60" s="1107"/>
      <c r="I60" s="1107"/>
      <c r="J60" s="1107"/>
      <c r="K60" s="1107"/>
      <c r="L60" s="1107"/>
      <c r="M60" s="1107"/>
      <c r="N60" s="1107"/>
      <c r="O60" s="1107"/>
      <c r="P60" s="1108"/>
      <c r="Q60" s="1109"/>
      <c r="R60" s="1092"/>
      <c r="S60" s="1092"/>
      <c r="T60" s="1092"/>
      <c r="U60" s="1092"/>
      <c r="V60" s="1092"/>
      <c r="W60" s="1092"/>
      <c r="X60" s="1092"/>
      <c r="Y60" s="1092"/>
      <c r="Z60" s="1092"/>
      <c r="AA60" s="1092"/>
      <c r="AB60" s="1092"/>
      <c r="AC60" s="1092"/>
      <c r="AD60" s="1092"/>
      <c r="AE60" s="1110"/>
      <c r="AF60" s="1088"/>
      <c r="AG60" s="1089"/>
      <c r="AH60" s="1089"/>
      <c r="AI60" s="1089"/>
      <c r="AJ60" s="1090"/>
      <c r="AK60" s="1091"/>
      <c r="AL60" s="1092"/>
      <c r="AM60" s="1092"/>
      <c r="AN60" s="1092"/>
      <c r="AO60" s="1092"/>
      <c r="AP60" s="1092"/>
      <c r="AQ60" s="1092"/>
      <c r="AR60" s="1092"/>
      <c r="AS60" s="1092"/>
      <c r="AT60" s="1092"/>
      <c r="AU60" s="1092"/>
      <c r="AV60" s="1092"/>
      <c r="AW60" s="1092"/>
      <c r="AX60" s="1092"/>
      <c r="AY60" s="1092"/>
      <c r="AZ60" s="1093"/>
      <c r="BA60" s="1093"/>
      <c r="BB60" s="1093"/>
      <c r="BC60" s="1093"/>
      <c r="BD60" s="1093"/>
      <c r="BE60" s="1101"/>
      <c r="BF60" s="1101"/>
      <c r="BG60" s="1101"/>
      <c r="BH60" s="1101"/>
      <c r="BI60" s="1102"/>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c r="A61" s="241">
        <v>34</v>
      </c>
      <c r="B61" s="1106"/>
      <c r="C61" s="1107"/>
      <c r="D61" s="1107"/>
      <c r="E61" s="1107"/>
      <c r="F61" s="1107"/>
      <c r="G61" s="1107"/>
      <c r="H61" s="1107"/>
      <c r="I61" s="1107"/>
      <c r="J61" s="1107"/>
      <c r="K61" s="1107"/>
      <c r="L61" s="1107"/>
      <c r="M61" s="1107"/>
      <c r="N61" s="1107"/>
      <c r="O61" s="1107"/>
      <c r="P61" s="1108"/>
      <c r="Q61" s="1109"/>
      <c r="R61" s="1092"/>
      <c r="S61" s="1092"/>
      <c r="T61" s="1092"/>
      <c r="U61" s="1092"/>
      <c r="V61" s="1092"/>
      <c r="W61" s="1092"/>
      <c r="X61" s="1092"/>
      <c r="Y61" s="1092"/>
      <c r="Z61" s="1092"/>
      <c r="AA61" s="1092"/>
      <c r="AB61" s="1092"/>
      <c r="AC61" s="1092"/>
      <c r="AD61" s="1092"/>
      <c r="AE61" s="1110"/>
      <c r="AF61" s="1088"/>
      <c r="AG61" s="1089"/>
      <c r="AH61" s="1089"/>
      <c r="AI61" s="1089"/>
      <c r="AJ61" s="1090"/>
      <c r="AK61" s="1091"/>
      <c r="AL61" s="1092"/>
      <c r="AM61" s="1092"/>
      <c r="AN61" s="1092"/>
      <c r="AO61" s="1092"/>
      <c r="AP61" s="1092"/>
      <c r="AQ61" s="1092"/>
      <c r="AR61" s="1092"/>
      <c r="AS61" s="1092"/>
      <c r="AT61" s="1092"/>
      <c r="AU61" s="1092"/>
      <c r="AV61" s="1092"/>
      <c r="AW61" s="1092"/>
      <c r="AX61" s="1092"/>
      <c r="AY61" s="1092"/>
      <c r="AZ61" s="1093"/>
      <c r="BA61" s="1093"/>
      <c r="BB61" s="1093"/>
      <c r="BC61" s="1093"/>
      <c r="BD61" s="1093"/>
      <c r="BE61" s="1101"/>
      <c r="BF61" s="1101"/>
      <c r="BG61" s="1101"/>
      <c r="BH61" s="1101"/>
      <c r="BI61" s="1102"/>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c r="A62" s="241">
        <v>35</v>
      </c>
      <c r="B62" s="1106"/>
      <c r="C62" s="1107"/>
      <c r="D62" s="1107"/>
      <c r="E62" s="1107"/>
      <c r="F62" s="1107"/>
      <c r="G62" s="1107"/>
      <c r="H62" s="1107"/>
      <c r="I62" s="1107"/>
      <c r="J62" s="1107"/>
      <c r="K62" s="1107"/>
      <c r="L62" s="1107"/>
      <c r="M62" s="1107"/>
      <c r="N62" s="1107"/>
      <c r="O62" s="1107"/>
      <c r="P62" s="1108"/>
      <c r="Q62" s="1109"/>
      <c r="R62" s="1092"/>
      <c r="S62" s="1092"/>
      <c r="T62" s="1092"/>
      <c r="U62" s="1092"/>
      <c r="V62" s="1092"/>
      <c r="W62" s="1092"/>
      <c r="X62" s="1092"/>
      <c r="Y62" s="1092"/>
      <c r="Z62" s="1092"/>
      <c r="AA62" s="1092"/>
      <c r="AB62" s="1092"/>
      <c r="AC62" s="1092"/>
      <c r="AD62" s="1092"/>
      <c r="AE62" s="1110"/>
      <c r="AF62" s="1088"/>
      <c r="AG62" s="1089"/>
      <c r="AH62" s="1089"/>
      <c r="AI62" s="1089"/>
      <c r="AJ62" s="1090"/>
      <c r="AK62" s="1091"/>
      <c r="AL62" s="1092"/>
      <c r="AM62" s="1092"/>
      <c r="AN62" s="1092"/>
      <c r="AO62" s="1092"/>
      <c r="AP62" s="1092"/>
      <c r="AQ62" s="1092"/>
      <c r="AR62" s="1092"/>
      <c r="AS62" s="1092"/>
      <c r="AT62" s="1092"/>
      <c r="AU62" s="1092"/>
      <c r="AV62" s="1092"/>
      <c r="AW62" s="1092"/>
      <c r="AX62" s="1092"/>
      <c r="AY62" s="1092"/>
      <c r="AZ62" s="1093"/>
      <c r="BA62" s="1093"/>
      <c r="BB62" s="1093"/>
      <c r="BC62" s="1093"/>
      <c r="BD62" s="1093"/>
      <c r="BE62" s="1101"/>
      <c r="BF62" s="1101"/>
      <c r="BG62" s="1101"/>
      <c r="BH62" s="1101"/>
      <c r="BI62" s="1102"/>
      <c r="BJ62" s="1103" t="s">
        <v>404</v>
      </c>
      <c r="BK62" s="1104"/>
      <c r="BL62" s="1104"/>
      <c r="BM62" s="1104"/>
      <c r="BN62" s="1105"/>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c r="A63" s="244" t="s">
        <v>383</v>
      </c>
      <c r="B63" s="1013" t="s">
        <v>405</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7"/>
      <c r="AF63" s="1098">
        <v>92</v>
      </c>
      <c r="AG63" s="1028"/>
      <c r="AH63" s="1028"/>
      <c r="AI63" s="1028"/>
      <c r="AJ63" s="1099"/>
      <c r="AK63" s="1100"/>
      <c r="AL63" s="1032"/>
      <c r="AM63" s="1032"/>
      <c r="AN63" s="1032"/>
      <c r="AO63" s="1032"/>
      <c r="AP63" s="1028">
        <v>3617</v>
      </c>
      <c r="AQ63" s="1028"/>
      <c r="AR63" s="1028"/>
      <c r="AS63" s="1028"/>
      <c r="AT63" s="1028"/>
      <c r="AU63" s="1028">
        <v>2181</v>
      </c>
      <c r="AV63" s="1028"/>
      <c r="AW63" s="1028"/>
      <c r="AX63" s="1028"/>
      <c r="AY63" s="1028"/>
      <c r="AZ63" s="1094"/>
      <c r="BA63" s="1094"/>
      <c r="BB63" s="1094"/>
      <c r="BC63" s="1094"/>
      <c r="BD63" s="1094"/>
      <c r="BE63" s="1029"/>
      <c r="BF63" s="1029"/>
      <c r="BG63" s="1029"/>
      <c r="BH63" s="1029"/>
      <c r="BI63" s="1030"/>
      <c r="BJ63" s="1095" t="s">
        <v>131</v>
      </c>
      <c r="BK63" s="1020"/>
      <c r="BL63" s="1020"/>
      <c r="BM63" s="1020"/>
      <c r="BN63" s="1096"/>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c r="A65" s="232" t="s">
        <v>406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c r="A66" s="1064" t="s">
        <v>407</v>
      </c>
      <c r="B66" s="1065"/>
      <c r="C66" s="1065"/>
      <c r="D66" s="1065"/>
      <c r="E66" s="1065"/>
      <c r="F66" s="1065"/>
      <c r="G66" s="1065"/>
      <c r="H66" s="1065"/>
      <c r="I66" s="1065"/>
      <c r="J66" s="1065"/>
      <c r="K66" s="1065"/>
      <c r="L66" s="1065"/>
      <c r="M66" s="1065"/>
      <c r="N66" s="1065"/>
      <c r="O66" s="1065"/>
      <c r="P66" s="1066"/>
      <c r="Q66" s="1070" t="s">
        <v>408</v>
      </c>
      <c r="R66" s="1071"/>
      <c r="S66" s="1071"/>
      <c r="T66" s="1071"/>
      <c r="U66" s="1072"/>
      <c r="V66" s="1070" t="s">
        <v>409</v>
      </c>
      <c r="W66" s="1071"/>
      <c r="X66" s="1071"/>
      <c r="Y66" s="1071"/>
      <c r="Z66" s="1072"/>
      <c r="AA66" s="1070" t="s">
        <v>410</v>
      </c>
      <c r="AB66" s="1071"/>
      <c r="AC66" s="1071"/>
      <c r="AD66" s="1071"/>
      <c r="AE66" s="1072"/>
      <c r="AF66" s="1076" t="s">
        <v>411</v>
      </c>
      <c r="AG66" s="1077"/>
      <c r="AH66" s="1077"/>
      <c r="AI66" s="1077"/>
      <c r="AJ66" s="1078"/>
      <c r="AK66" s="1070" t="s">
        <v>412</v>
      </c>
      <c r="AL66" s="1065"/>
      <c r="AM66" s="1065"/>
      <c r="AN66" s="1065"/>
      <c r="AO66" s="1066"/>
      <c r="AP66" s="1070" t="s">
        <v>413</v>
      </c>
      <c r="AQ66" s="1071"/>
      <c r="AR66" s="1071"/>
      <c r="AS66" s="1071"/>
      <c r="AT66" s="1072"/>
      <c r="AU66" s="1070" t="s">
        <v>414</v>
      </c>
      <c r="AV66" s="1071"/>
      <c r="AW66" s="1071"/>
      <c r="AX66" s="1071"/>
      <c r="AY66" s="1072"/>
      <c r="AZ66" s="1070" t="s">
        <v>371</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c r="A68" s="238">
        <v>1</v>
      </c>
      <c r="B68" s="1054" t="s">
        <v>564</v>
      </c>
      <c r="C68" s="1055"/>
      <c r="D68" s="1055"/>
      <c r="E68" s="1055"/>
      <c r="F68" s="1055"/>
      <c r="G68" s="1055"/>
      <c r="H68" s="1055"/>
      <c r="I68" s="1055"/>
      <c r="J68" s="1055"/>
      <c r="K68" s="1055"/>
      <c r="L68" s="1055"/>
      <c r="M68" s="1055"/>
      <c r="N68" s="1055"/>
      <c r="O68" s="1055"/>
      <c r="P68" s="1056"/>
      <c r="Q68" s="1057">
        <v>1131</v>
      </c>
      <c r="R68" s="1051"/>
      <c r="S68" s="1051"/>
      <c r="T68" s="1051"/>
      <c r="U68" s="1051"/>
      <c r="V68" s="1051">
        <v>1127</v>
      </c>
      <c r="W68" s="1051"/>
      <c r="X68" s="1051"/>
      <c r="Y68" s="1051"/>
      <c r="Z68" s="1051"/>
      <c r="AA68" s="1051">
        <v>4</v>
      </c>
      <c r="AB68" s="1051"/>
      <c r="AC68" s="1051"/>
      <c r="AD68" s="1051"/>
      <c r="AE68" s="1051"/>
      <c r="AF68" s="1051">
        <v>4</v>
      </c>
      <c r="AG68" s="1051"/>
      <c r="AH68" s="1051"/>
      <c r="AI68" s="1051"/>
      <c r="AJ68" s="1051"/>
      <c r="AK68" s="1051" t="s">
        <v>122</v>
      </c>
      <c r="AL68" s="1051"/>
      <c r="AM68" s="1051"/>
      <c r="AN68" s="1051"/>
      <c r="AO68" s="1051"/>
      <c r="AP68" s="1051" t="s">
        <v>575</v>
      </c>
      <c r="AQ68" s="1051"/>
      <c r="AR68" s="1051"/>
      <c r="AS68" s="1051"/>
      <c r="AT68" s="1051"/>
      <c r="AU68" s="1051" t="s">
        <v>122</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c r="A69" s="241">
        <v>2</v>
      </c>
      <c r="B69" s="1043" t="s">
        <v>565</v>
      </c>
      <c r="C69" s="1044"/>
      <c r="D69" s="1044"/>
      <c r="E69" s="1044"/>
      <c r="F69" s="1044"/>
      <c r="G69" s="1044"/>
      <c r="H69" s="1044"/>
      <c r="I69" s="1044"/>
      <c r="J69" s="1044"/>
      <c r="K69" s="1044"/>
      <c r="L69" s="1044"/>
      <c r="M69" s="1044"/>
      <c r="N69" s="1044"/>
      <c r="O69" s="1044"/>
      <c r="P69" s="1045"/>
      <c r="Q69" s="1046">
        <v>90</v>
      </c>
      <c r="R69" s="1040"/>
      <c r="S69" s="1040"/>
      <c r="T69" s="1040"/>
      <c r="U69" s="1040"/>
      <c r="V69" s="1040">
        <v>77</v>
      </c>
      <c r="W69" s="1040"/>
      <c r="X69" s="1040"/>
      <c r="Y69" s="1040"/>
      <c r="Z69" s="1040"/>
      <c r="AA69" s="1040">
        <v>13</v>
      </c>
      <c r="AB69" s="1040"/>
      <c r="AC69" s="1040"/>
      <c r="AD69" s="1040"/>
      <c r="AE69" s="1040"/>
      <c r="AF69" s="1040">
        <v>13</v>
      </c>
      <c r="AG69" s="1040"/>
      <c r="AH69" s="1040"/>
      <c r="AI69" s="1040"/>
      <c r="AJ69" s="1040"/>
      <c r="AK69" s="1040">
        <v>8</v>
      </c>
      <c r="AL69" s="1040"/>
      <c r="AM69" s="1040"/>
      <c r="AN69" s="1040"/>
      <c r="AO69" s="1040"/>
      <c r="AP69" s="1040" t="s">
        <v>122</v>
      </c>
      <c r="AQ69" s="1040"/>
      <c r="AR69" s="1040"/>
      <c r="AS69" s="1040"/>
      <c r="AT69" s="1040"/>
      <c r="AU69" s="1040" t="s">
        <v>122</v>
      </c>
      <c r="AV69" s="1040"/>
      <c r="AW69" s="1040"/>
      <c r="AX69" s="1040"/>
      <c r="AY69" s="1040"/>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c r="A70" s="241">
        <v>3</v>
      </c>
      <c r="B70" s="1043" t="s">
        <v>566</v>
      </c>
      <c r="C70" s="1044"/>
      <c r="D70" s="1044"/>
      <c r="E70" s="1044"/>
      <c r="F70" s="1044"/>
      <c r="G70" s="1044"/>
      <c r="H70" s="1044"/>
      <c r="I70" s="1044"/>
      <c r="J70" s="1044"/>
      <c r="K70" s="1044"/>
      <c r="L70" s="1044"/>
      <c r="M70" s="1044"/>
      <c r="N70" s="1044"/>
      <c r="O70" s="1044"/>
      <c r="P70" s="1045"/>
      <c r="Q70" s="1046">
        <v>7568</v>
      </c>
      <c r="R70" s="1040"/>
      <c r="S70" s="1040"/>
      <c r="T70" s="1040"/>
      <c r="U70" s="1040"/>
      <c r="V70" s="1040">
        <v>7340</v>
      </c>
      <c r="W70" s="1040"/>
      <c r="X70" s="1040"/>
      <c r="Y70" s="1040"/>
      <c r="Z70" s="1040"/>
      <c r="AA70" s="1040">
        <v>228</v>
      </c>
      <c r="AB70" s="1040"/>
      <c r="AC70" s="1040"/>
      <c r="AD70" s="1040"/>
      <c r="AE70" s="1040"/>
      <c r="AF70" s="1040">
        <v>228</v>
      </c>
      <c r="AG70" s="1040"/>
      <c r="AH70" s="1040"/>
      <c r="AI70" s="1040"/>
      <c r="AJ70" s="1040"/>
      <c r="AK70" s="1040" t="s">
        <v>122</v>
      </c>
      <c r="AL70" s="1040"/>
      <c r="AM70" s="1040"/>
      <c r="AN70" s="1040"/>
      <c r="AO70" s="1040"/>
      <c r="AP70" s="1040" t="s">
        <v>122</v>
      </c>
      <c r="AQ70" s="1040"/>
      <c r="AR70" s="1040"/>
      <c r="AS70" s="1040"/>
      <c r="AT70" s="1040"/>
      <c r="AU70" s="1040" t="s">
        <v>122</v>
      </c>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c r="A71" s="241">
        <v>4</v>
      </c>
      <c r="B71" s="1043" t="s">
        <v>567</v>
      </c>
      <c r="C71" s="1044"/>
      <c r="D71" s="1044"/>
      <c r="E71" s="1044"/>
      <c r="F71" s="1044"/>
      <c r="G71" s="1044"/>
      <c r="H71" s="1044"/>
      <c r="I71" s="1044"/>
      <c r="J71" s="1044"/>
      <c r="K71" s="1044"/>
      <c r="L71" s="1044"/>
      <c r="M71" s="1044"/>
      <c r="N71" s="1044"/>
      <c r="O71" s="1044"/>
      <c r="P71" s="1045"/>
      <c r="Q71" s="1046">
        <v>10352</v>
      </c>
      <c r="R71" s="1040"/>
      <c r="S71" s="1040"/>
      <c r="T71" s="1040"/>
      <c r="U71" s="1040"/>
      <c r="V71" s="1040">
        <v>10183</v>
      </c>
      <c r="W71" s="1040"/>
      <c r="X71" s="1040"/>
      <c r="Y71" s="1040"/>
      <c r="Z71" s="1040"/>
      <c r="AA71" s="1040">
        <v>169</v>
      </c>
      <c r="AB71" s="1040"/>
      <c r="AC71" s="1040"/>
      <c r="AD71" s="1040"/>
      <c r="AE71" s="1040"/>
      <c r="AF71" s="1040">
        <v>128</v>
      </c>
      <c r="AG71" s="1040"/>
      <c r="AH71" s="1040"/>
      <c r="AI71" s="1040"/>
      <c r="AJ71" s="1040"/>
      <c r="AK71" s="1040" t="s">
        <v>122</v>
      </c>
      <c r="AL71" s="1040"/>
      <c r="AM71" s="1040"/>
      <c r="AN71" s="1040"/>
      <c r="AO71" s="1040"/>
      <c r="AP71" s="1040">
        <v>10603</v>
      </c>
      <c r="AQ71" s="1040"/>
      <c r="AR71" s="1040"/>
      <c r="AS71" s="1040"/>
      <c r="AT71" s="1040"/>
      <c r="AU71" s="1040">
        <v>467</v>
      </c>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c r="A72" s="241">
        <v>5</v>
      </c>
      <c r="B72" s="1043" t="s">
        <v>568</v>
      </c>
      <c r="C72" s="1044"/>
      <c r="D72" s="1044"/>
      <c r="E72" s="1044"/>
      <c r="F72" s="1044"/>
      <c r="G72" s="1044"/>
      <c r="H72" s="1044"/>
      <c r="I72" s="1044"/>
      <c r="J72" s="1044"/>
      <c r="K72" s="1044"/>
      <c r="L72" s="1044"/>
      <c r="M72" s="1044"/>
      <c r="N72" s="1044"/>
      <c r="O72" s="1044"/>
      <c r="P72" s="1045"/>
      <c r="Q72" s="1046">
        <v>37</v>
      </c>
      <c r="R72" s="1040"/>
      <c r="S72" s="1040"/>
      <c r="T72" s="1040"/>
      <c r="U72" s="1040"/>
      <c r="V72" s="1040">
        <v>33</v>
      </c>
      <c r="W72" s="1040"/>
      <c r="X72" s="1040"/>
      <c r="Y72" s="1040"/>
      <c r="Z72" s="1040"/>
      <c r="AA72" s="1040">
        <v>4</v>
      </c>
      <c r="AB72" s="1040"/>
      <c r="AC72" s="1040"/>
      <c r="AD72" s="1040"/>
      <c r="AE72" s="1040"/>
      <c r="AF72" s="1040">
        <v>4</v>
      </c>
      <c r="AG72" s="1040"/>
      <c r="AH72" s="1040"/>
      <c r="AI72" s="1040"/>
      <c r="AJ72" s="1040"/>
      <c r="AK72" s="1040">
        <v>10</v>
      </c>
      <c r="AL72" s="1040"/>
      <c r="AM72" s="1040"/>
      <c r="AN72" s="1040"/>
      <c r="AO72" s="1040"/>
      <c r="AP72" s="1040" t="s">
        <v>122</v>
      </c>
      <c r="AQ72" s="1040"/>
      <c r="AR72" s="1040"/>
      <c r="AS72" s="1040"/>
      <c r="AT72" s="1040"/>
      <c r="AU72" s="1040" t="s">
        <v>122</v>
      </c>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c r="A73" s="241">
        <v>6</v>
      </c>
      <c r="B73" s="1043" t="s">
        <v>569</v>
      </c>
      <c r="C73" s="1044"/>
      <c r="D73" s="1044"/>
      <c r="E73" s="1044"/>
      <c r="F73" s="1044"/>
      <c r="G73" s="1044"/>
      <c r="H73" s="1044"/>
      <c r="I73" s="1044"/>
      <c r="J73" s="1044"/>
      <c r="K73" s="1044"/>
      <c r="L73" s="1044"/>
      <c r="M73" s="1044"/>
      <c r="N73" s="1044"/>
      <c r="O73" s="1044"/>
      <c r="P73" s="1045"/>
      <c r="Q73" s="1046">
        <v>1037</v>
      </c>
      <c r="R73" s="1040"/>
      <c r="S73" s="1040"/>
      <c r="T73" s="1040"/>
      <c r="U73" s="1040"/>
      <c r="V73" s="1040">
        <v>988</v>
      </c>
      <c r="W73" s="1040"/>
      <c r="X73" s="1040"/>
      <c r="Y73" s="1040"/>
      <c r="Z73" s="1040"/>
      <c r="AA73" s="1040">
        <v>49</v>
      </c>
      <c r="AB73" s="1040"/>
      <c r="AC73" s="1040"/>
      <c r="AD73" s="1040"/>
      <c r="AE73" s="1040"/>
      <c r="AF73" s="1040">
        <v>49</v>
      </c>
      <c r="AG73" s="1040"/>
      <c r="AH73" s="1040"/>
      <c r="AI73" s="1040"/>
      <c r="AJ73" s="1040"/>
      <c r="AK73" s="1040" t="s">
        <v>122</v>
      </c>
      <c r="AL73" s="1040"/>
      <c r="AM73" s="1040"/>
      <c r="AN73" s="1040"/>
      <c r="AO73" s="1040"/>
      <c r="AP73" s="1040" t="s">
        <v>122</v>
      </c>
      <c r="AQ73" s="1040"/>
      <c r="AR73" s="1040"/>
      <c r="AS73" s="1040"/>
      <c r="AT73" s="1040"/>
      <c r="AU73" s="1040" t="s">
        <v>122</v>
      </c>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c r="A74" s="241">
        <v>7</v>
      </c>
      <c r="B74" s="1043" t="s">
        <v>570</v>
      </c>
      <c r="C74" s="1044"/>
      <c r="D74" s="1044"/>
      <c r="E74" s="1044"/>
      <c r="F74" s="1044"/>
      <c r="G74" s="1044"/>
      <c r="H74" s="1044"/>
      <c r="I74" s="1044"/>
      <c r="J74" s="1044"/>
      <c r="K74" s="1044"/>
      <c r="L74" s="1044"/>
      <c r="M74" s="1044"/>
      <c r="N74" s="1044"/>
      <c r="O74" s="1044"/>
      <c r="P74" s="1045"/>
      <c r="Q74" s="1046">
        <v>159888</v>
      </c>
      <c r="R74" s="1040"/>
      <c r="S74" s="1040"/>
      <c r="T74" s="1040"/>
      <c r="U74" s="1040"/>
      <c r="V74" s="1040">
        <v>153993</v>
      </c>
      <c r="W74" s="1040"/>
      <c r="X74" s="1040"/>
      <c r="Y74" s="1040"/>
      <c r="Z74" s="1040"/>
      <c r="AA74" s="1040">
        <v>5895</v>
      </c>
      <c r="AB74" s="1040"/>
      <c r="AC74" s="1040"/>
      <c r="AD74" s="1040"/>
      <c r="AE74" s="1040"/>
      <c r="AF74" s="1040">
        <v>5895</v>
      </c>
      <c r="AG74" s="1040"/>
      <c r="AH74" s="1040"/>
      <c r="AI74" s="1040"/>
      <c r="AJ74" s="1040"/>
      <c r="AK74" s="1040">
        <v>1635</v>
      </c>
      <c r="AL74" s="1040"/>
      <c r="AM74" s="1040"/>
      <c r="AN74" s="1040"/>
      <c r="AO74" s="1040"/>
      <c r="AP74" s="1040" t="s">
        <v>122</v>
      </c>
      <c r="AQ74" s="1040"/>
      <c r="AR74" s="1040"/>
      <c r="AS74" s="1040"/>
      <c r="AT74" s="1040"/>
      <c r="AU74" s="1040" t="s">
        <v>122</v>
      </c>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c r="A75" s="241">
        <v>8</v>
      </c>
      <c r="B75" s="1043" t="s">
        <v>571</v>
      </c>
      <c r="C75" s="1044"/>
      <c r="D75" s="1044"/>
      <c r="E75" s="1044"/>
      <c r="F75" s="1044"/>
      <c r="G75" s="1044"/>
      <c r="H75" s="1044"/>
      <c r="I75" s="1044"/>
      <c r="J75" s="1044"/>
      <c r="K75" s="1044"/>
      <c r="L75" s="1044"/>
      <c r="M75" s="1044"/>
      <c r="N75" s="1044"/>
      <c r="O75" s="1044"/>
      <c r="P75" s="1045"/>
      <c r="Q75" s="1047">
        <v>617</v>
      </c>
      <c r="R75" s="1048"/>
      <c r="S75" s="1048"/>
      <c r="T75" s="1048"/>
      <c r="U75" s="1049"/>
      <c r="V75" s="1050">
        <v>494</v>
      </c>
      <c r="W75" s="1048"/>
      <c r="X75" s="1048"/>
      <c r="Y75" s="1048"/>
      <c r="Z75" s="1049"/>
      <c r="AA75" s="1050">
        <v>123</v>
      </c>
      <c r="AB75" s="1048"/>
      <c r="AC75" s="1048"/>
      <c r="AD75" s="1048"/>
      <c r="AE75" s="1049"/>
      <c r="AF75" s="1050">
        <v>1134</v>
      </c>
      <c r="AG75" s="1048"/>
      <c r="AH75" s="1048"/>
      <c r="AI75" s="1048"/>
      <c r="AJ75" s="1049"/>
      <c r="AK75" s="1050">
        <v>6</v>
      </c>
      <c r="AL75" s="1048"/>
      <c r="AM75" s="1048"/>
      <c r="AN75" s="1048"/>
      <c r="AO75" s="1049"/>
      <c r="AP75" s="1050">
        <v>632</v>
      </c>
      <c r="AQ75" s="1048"/>
      <c r="AR75" s="1048"/>
      <c r="AS75" s="1048"/>
      <c r="AT75" s="1049"/>
      <c r="AU75" s="1040" t="s">
        <v>122</v>
      </c>
      <c r="AV75" s="1040"/>
      <c r="AW75" s="1040"/>
      <c r="AX75" s="1040"/>
      <c r="AY75" s="1040"/>
      <c r="AZ75" s="1041" t="s">
        <v>578</v>
      </c>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c r="A76" s="241">
        <v>9</v>
      </c>
      <c r="B76" s="1043"/>
      <c r="C76" s="1044"/>
      <c r="D76" s="1044"/>
      <c r="E76" s="1044"/>
      <c r="F76" s="1044"/>
      <c r="G76" s="1044"/>
      <c r="H76" s="1044"/>
      <c r="I76" s="1044"/>
      <c r="J76" s="1044"/>
      <c r="K76" s="1044"/>
      <c r="L76" s="1044"/>
      <c r="M76" s="1044"/>
      <c r="N76" s="1044"/>
      <c r="O76" s="1044"/>
      <c r="P76" s="1045"/>
      <c r="Q76" s="1047"/>
      <c r="R76" s="1048"/>
      <c r="S76" s="1048"/>
      <c r="T76" s="1048"/>
      <c r="U76" s="1049"/>
      <c r="V76" s="1050"/>
      <c r="W76" s="1048"/>
      <c r="X76" s="1048"/>
      <c r="Y76" s="1048"/>
      <c r="Z76" s="1049"/>
      <c r="AA76" s="1050"/>
      <c r="AB76" s="1048"/>
      <c r="AC76" s="1048"/>
      <c r="AD76" s="1048"/>
      <c r="AE76" s="1049"/>
      <c r="AF76" s="1050"/>
      <c r="AG76" s="1048"/>
      <c r="AH76" s="1048"/>
      <c r="AI76" s="1048"/>
      <c r="AJ76" s="1049"/>
      <c r="AK76" s="1050"/>
      <c r="AL76" s="1048"/>
      <c r="AM76" s="1048"/>
      <c r="AN76" s="1048"/>
      <c r="AO76" s="1049"/>
      <c r="AP76" s="1050"/>
      <c r="AQ76" s="1048"/>
      <c r="AR76" s="1048"/>
      <c r="AS76" s="1048"/>
      <c r="AT76" s="1049"/>
      <c r="AU76" s="1050"/>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c r="A88" s="244" t="s">
        <v>383</v>
      </c>
      <c r="B88" s="1013" t="s">
        <v>415</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7455</v>
      </c>
      <c r="AG88" s="1028"/>
      <c r="AH88" s="1028"/>
      <c r="AI88" s="1028"/>
      <c r="AJ88" s="1028"/>
      <c r="AK88" s="1032"/>
      <c r="AL88" s="1032"/>
      <c r="AM88" s="1032"/>
      <c r="AN88" s="1032"/>
      <c r="AO88" s="1032"/>
      <c r="AP88" s="1028">
        <v>11235</v>
      </c>
      <c r="AQ88" s="1028"/>
      <c r="AR88" s="1028"/>
      <c r="AS88" s="1028"/>
      <c r="AT88" s="1028"/>
      <c r="AU88" s="1028">
        <v>467</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383</v>
      </c>
      <c r="BR102" s="1013" t="s">
        <v>416</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5</v>
      </c>
      <c r="CS102" s="1020"/>
      <c r="CT102" s="1020"/>
      <c r="CU102" s="1020"/>
      <c r="CV102" s="1021"/>
      <c r="CW102" s="1019" t="s">
        <v>576</v>
      </c>
      <c r="CX102" s="1020"/>
      <c r="CY102" s="1020"/>
      <c r="CZ102" s="1020"/>
      <c r="DA102" s="1021"/>
      <c r="DB102" s="1019" t="s">
        <v>576</v>
      </c>
      <c r="DC102" s="1020"/>
      <c r="DD102" s="1020"/>
      <c r="DE102" s="1020"/>
      <c r="DF102" s="1021"/>
      <c r="DG102" s="1019" t="s">
        <v>577</v>
      </c>
      <c r="DH102" s="1020"/>
      <c r="DI102" s="1020"/>
      <c r="DJ102" s="1020"/>
      <c r="DK102" s="1021"/>
      <c r="DL102" s="1019" t="s">
        <v>576</v>
      </c>
      <c r="DM102" s="1020"/>
      <c r="DN102" s="1020"/>
      <c r="DO102" s="1020"/>
      <c r="DP102" s="1021"/>
      <c r="DQ102" s="1019" t="s">
        <v>576</v>
      </c>
      <c r="DR102" s="1020"/>
      <c r="DS102" s="1020"/>
      <c r="DT102" s="1020"/>
      <c r="DU102" s="1021"/>
      <c r="DV102" s="1002"/>
      <c r="DW102" s="1003"/>
      <c r="DX102" s="1003"/>
      <c r="DY102" s="1003"/>
      <c r="DZ102" s="1004"/>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417</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418</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419</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420</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1007" t="s">
        <v>421</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422</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2" t="s">
        <v>423</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424</v>
      </c>
      <c r="AB109" s="963"/>
      <c r="AC109" s="963"/>
      <c r="AD109" s="963"/>
      <c r="AE109" s="964"/>
      <c r="AF109" s="965" t="s">
        <v>302</v>
      </c>
      <c r="AG109" s="963"/>
      <c r="AH109" s="963"/>
      <c r="AI109" s="963"/>
      <c r="AJ109" s="964"/>
      <c r="AK109" s="965" t="s">
        <v>301</v>
      </c>
      <c r="AL109" s="963"/>
      <c r="AM109" s="963"/>
      <c r="AN109" s="963"/>
      <c r="AO109" s="964"/>
      <c r="AP109" s="965" t="s">
        <v>425</v>
      </c>
      <c r="AQ109" s="963"/>
      <c r="AR109" s="963"/>
      <c r="AS109" s="963"/>
      <c r="AT109" s="994"/>
      <c r="AU109" s="962" t="s">
        <v>423</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424</v>
      </c>
      <c r="BR109" s="963"/>
      <c r="BS109" s="963"/>
      <c r="BT109" s="963"/>
      <c r="BU109" s="964"/>
      <c r="BV109" s="965" t="s">
        <v>302</v>
      </c>
      <c r="BW109" s="963"/>
      <c r="BX109" s="963"/>
      <c r="BY109" s="963"/>
      <c r="BZ109" s="964"/>
      <c r="CA109" s="965" t="s">
        <v>301</v>
      </c>
      <c r="CB109" s="963"/>
      <c r="CC109" s="963"/>
      <c r="CD109" s="963"/>
      <c r="CE109" s="964"/>
      <c r="CF109" s="1001" t="s">
        <v>425</v>
      </c>
      <c r="CG109" s="1001"/>
      <c r="CH109" s="1001"/>
      <c r="CI109" s="1001"/>
      <c r="CJ109" s="1001"/>
      <c r="CK109" s="965" t="s">
        <v>426</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424</v>
      </c>
      <c r="DH109" s="963"/>
      <c r="DI109" s="963"/>
      <c r="DJ109" s="963"/>
      <c r="DK109" s="964"/>
      <c r="DL109" s="965" t="s">
        <v>302</v>
      </c>
      <c r="DM109" s="963"/>
      <c r="DN109" s="963"/>
      <c r="DO109" s="963"/>
      <c r="DP109" s="964"/>
      <c r="DQ109" s="965" t="s">
        <v>301</v>
      </c>
      <c r="DR109" s="963"/>
      <c r="DS109" s="963"/>
      <c r="DT109" s="963"/>
      <c r="DU109" s="964"/>
      <c r="DV109" s="965" t="s">
        <v>425</v>
      </c>
      <c r="DW109" s="963"/>
      <c r="DX109" s="963"/>
      <c r="DY109" s="963"/>
      <c r="DZ109" s="994"/>
    </row>
    <row r="110" spans="1:131" s="226" customFormat="1" ht="26.25" customHeight="1">
      <c r="A110" s="865" t="s">
        <v>427</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616933</v>
      </c>
      <c r="AB110" s="956"/>
      <c r="AC110" s="956"/>
      <c r="AD110" s="956"/>
      <c r="AE110" s="957"/>
      <c r="AF110" s="958">
        <v>587636</v>
      </c>
      <c r="AG110" s="956"/>
      <c r="AH110" s="956"/>
      <c r="AI110" s="956"/>
      <c r="AJ110" s="957"/>
      <c r="AK110" s="958">
        <v>644227</v>
      </c>
      <c r="AL110" s="956"/>
      <c r="AM110" s="956"/>
      <c r="AN110" s="956"/>
      <c r="AO110" s="957"/>
      <c r="AP110" s="959">
        <v>20.6</v>
      </c>
      <c r="AQ110" s="960"/>
      <c r="AR110" s="960"/>
      <c r="AS110" s="960"/>
      <c r="AT110" s="961"/>
      <c r="AU110" s="995" t="s">
        <v>67</v>
      </c>
      <c r="AV110" s="996"/>
      <c r="AW110" s="996"/>
      <c r="AX110" s="996"/>
      <c r="AY110" s="996"/>
      <c r="AZ110" s="921" t="s">
        <v>428</v>
      </c>
      <c r="BA110" s="866"/>
      <c r="BB110" s="866"/>
      <c r="BC110" s="866"/>
      <c r="BD110" s="866"/>
      <c r="BE110" s="866"/>
      <c r="BF110" s="866"/>
      <c r="BG110" s="866"/>
      <c r="BH110" s="866"/>
      <c r="BI110" s="866"/>
      <c r="BJ110" s="866"/>
      <c r="BK110" s="866"/>
      <c r="BL110" s="866"/>
      <c r="BM110" s="866"/>
      <c r="BN110" s="866"/>
      <c r="BO110" s="866"/>
      <c r="BP110" s="867"/>
      <c r="BQ110" s="922">
        <v>6941316</v>
      </c>
      <c r="BR110" s="903"/>
      <c r="BS110" s="903"/>
      <c r="BT110" s="903"/>
      <c r="BU110" s="903"/>
      <c r="BV110" s="903">
        <v>6914922</v>
      </c>
      <c r="BW110" s="903"/>
      <c r="BX110" s="903"/>
      <c r="BY110" s="903"/>
      <c r="BZ110" s="903"/>
      <c r="CA110" s="903">
        <v>6574037</v>
      </c>
      <c r="CB110" s="903"/>
      <c r="CC110" s="903"/>
      <c r="CD110" s="903"/>
      <c r="CE110" s="903"/>
      <c r="CF110" s="927">
        <v>209.8</v>
      </c>
      <c r="CG110" s="928"/>
      <c r="CH110" s="928"/>
      <c r="CI110" s="928"/>
      <c r="CJ110" s="928"/>
      <c r="CK110" s="991" t="s">
        <v>429</v>
      </c>
      <c r="CL110" s="877"/>
      <c r="CM110" s="952" t="s">
        <v>430</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431</v>
      </c>
      <c r="DH110" s="903"/>
      <c r="DI110" s="903"/>
      <c r="DJ110" s="903"/>
      <c r="DK110" s="903"/>
      <c r="DL110" s="903" t="s">
        <v>432</v>
      </c>
      <c r="DM110" s="903"/>
      <c r="DN110" s="903"/>
      <c r="DO110" s="903"/>
      <c r="DP110" s="903"/>
      <c r="DQ110" s="903" t="s">
        <v>400</v>
      </c>
      <c r="DR110" s="903"/>
      <c r="DS110" s="903"/>
      <c r="DT110" s="903"/>
      <c r="DU110" s="903"/>
      <c r="DV110" s="904" t="s">
        <v>432</v>
      </c>
      <c r="DW110" s="904"/>
      <c r="DX110" s="904"/>
      <c r="DY110" s="904"/>
      <c r="DZ110" s="905"/>
    </row>
    <row r="111" spans="1:131" s="226" customFormat="1" ht="26.25" customHeight="1">
      <c r="A111" s="832" t="s">
        <v>433</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432</v>
      </c>
      <c r="AB111" s="984"/>
      <c r="AC111" s="984"/>
      <c r="AD111" s="984"/>
      <c r="AE111" s="985"/>
      <c r="AF111" s="986" t="s">
        <v>400</v>
      </c>
      <c r="AG111" s="984"/>
      <c r="AH111" s="984"/>
      <c r="AI111" s="984"/>
      <c r="AJ111" s="985"/>
      <c r="AK111" s="986" t="s">
        <v>400</v>
      </c>
      <c r="AL111" s="984"/>
      <c r="AM111" s="984"/>
      <c r="AN111" s="984"/>
      <c r="AO111" s="985"/>
      <c r="AP111" s="987" t="s">
        <v>431</v>
      </c>
      <c r="AQ111" s="988"/>
      <c r="AR111" s="988"/>
      <c r="AS111" s="988"/>
      <c r="AT111" s="989"/>
      <c r="AU111" s="997"/>
      <c r="AV111" s="998"/>
      <c r="AW111" s="998"/>
      <c r="AX111" s="998"/>
      <c r="AY111" s="998"/>
      <c r="AZ111" s="873" t="s">
        <v>434</v>
      </c>
      <c r="BA111" s="808"/>
      <c r="BB111" s="808"/>
      <c r="BC111" s="808"/>
      <c r="BD111" s="808"/>
      <c r="BE111" s="808"/>
      <c r="BF111" s="808"/>
      <c r="BG111" s="808"/>
      <c r="BH111" s="808"/>
      <c r="BI111" s="808"/>
      <c r="BJ111" s="808"/>
      <c r="BK111" s="808"/>
      <c r="BL111" s="808"/>
      <c r="BM111" s="808"/>
      <c r="BN111" s="808"/>
      <c r="BO111" s="808"/>
      <c r="BP111" s="809"/>
      <c r="BQ111" s="874">
        <v>31951</v>
      </c>
      <c r="BR111" s="875"/>
      <c r="BS111" s="875"/>
      <c r="BT111" s="875"/>
      <c r="BU111" s="875"/>
      <c r="BV111" s="875">
        <v>15889</v>
      </c>
      <c r="BW111" s="875"/>
      <c r="BX111" s="875"/>
      <c r="BY111" s="875"/>
      <c r="BZ111" s="875"/>
      <c r="CA111" s="875" t="s">
        <v>431</v>
      </c>
      <c r="CB111" s="875"/>
      <c r="CC111" s="875"/>
      <c r="CD111" s="875"/>
      <c r="CE111" s="875"/>
      <c r="CF111" s="936" t="s">
        <v>400</v>
      </c>
      <c r="CG111" s="937"/>
      <c r="CH111" s="937"/>
      <c r="CI111" s="937"/>
      <c r="CJ111" s="937"/>
      <c r="CK111" s="992"/>
      <c r="CL111" s="879"/>
      <c r="CM111" s="882" t="s">
        <v>435</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431</v>
      </c>
      <c r="DH111" s="875"/>
      <c r="DI111" s="875"/>
      <c r="DJ111" s="875"/>
      <c r="DK111" s="875"/>
      <c r="DL111" s="875" t="s">
        <v>431</v>
      </c>
      <c r="DM111" s="875"/>
      <c r="DN111" s="875"/>
      <c r="DO111" s="875"/>
      <c r="DP111" s="875"/>
      <c r="DQ111" s="875" t="s">
        <v>131</v>
      </c>
      <c r="DR111" s="875"/>
      <c r="DS111" s="875"/>
      <c r="DT111" s="875"/>
      <c r="DU111" s="875"/>
      <c r="DV111" s="852" t="s">
        <v>432</v>
      </c>
      <c r="DW111" s="852"/>
      <c r="DX111" s="852"/>
      <c r="DY111" s="852"/>
      <c r="DZ111" s="853"/>
    </row>
    <row r="112" spans="1:131" s="226" customFormat="1" ht="26.25" customHeight="1">
      <c r="A112" s="977" t="s">
        <v>436</v>
      </c>
      <c r="B112" s="978"/>
      <c r="C112" s="808" t="s">
        <v>437</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431</v>
      </c>
      <c r="AB112" s="838"/>
      <c r="AC112" s="838"/>
      <c r="AD112" s="838"/>
      <c r="AE112" s="839"/>
      <c r="AF112" s="840" t="s">
        <v>431</v>
      </c>
      <c r="AG112" s="838"/>
      <c r="AH112" s="838"/>
      <c r="AI112" s="838"/>
      <c r="AJ112" s="839"/>
      <c r="AK112" s="840" t="s">
        <v>431</v>
      </c>
      <c r="AL112" s="838"/>
      <c r="AM112" s="838"/>
      <c r="AN112" s="838"/>
      <c r="AO112" s="839"/>
      <c r="AP112" s="885" t="s">
        <v>400</v>
      </c>
      <c r="AQ112" s="886"/>
      <c r="AR112" s="886"/>
      <c r="AS112" s="886"/>
      <c r="AT112" s="887"/>
      <c r="AU112" s="997"/>
      <c r="AV112" s="998"/>
      <c r="AW112" s="998"/>
      <c r="AX112" s="998"/>
      <c r="AY112" s="998"/>
      <c r="AZ112" s="873" t="s">
        <v>438</v>
      </c>
      <c r="BA112" s="808"/>
      <c r="BB112" s="808"/>
      <c r="BC112" s="808"/>
      <c r="BD112" s="808"/>
      <c r="BE112" s="808"/>
      <c r="BF112" s="808"/>
      <c r="BG112" s="808"/>
      <c r="BH112" s="808"/>
      <c r="BI112" s="808"/>
      <c r="BJ112" s="808"/>
      <c r="BK112" s="808"/>
      <c r="BL112" s="808"/>
      <c r="BM112" s="808"/>
      <c r="BN112" s="808"/>
      <c r="BO112" s="808"/>
      <c r="BP112" s="809"/>
      <c r="BQ112" s="874">
        <v>2302071</v>
      </c>
      <c r="BR112" s="875"/>
      <c r="BS112" s="875"/>
      <c r="BT112" s="875"/>
      <c r="BU112" s="875"/>
      <c r="BV112" s="875">
        <v>2289851</v>
      </c>
      <c r="BW112" s="875"/>
      <c r="BX112" s="875"/>
      <c r="BY112" s="875"/>
      <c r="BZ112" s="875"/>
      <c r="CA112" s="875">
        <v>2181128</v>
      </c>
      <c r="CB112" s="875"/>
      <c r="CC112" s="875"/>
      <c r="CD112" s="875"/>
      <c r="CE112" s="875"/>
      <c r="CF112" s="936">
        <v>69.599999999999994</v>
      </c>
      <c r="CG112" s="937"/>
      <c r="CH112" s="937"/>
      <c r="CI112" s="937"/>
      <c r="CJ112" s="937"/>
      <c r="CK112" s="992"/>
      <c r="CL112" s="879"/>
      <c r="CM112" s="882" t="s">
        <v>439</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131</v>
      </c>
      <c r="DH112" s="875"/>
      <c r="DI112" s="875"/>
      <c r="DJ112" s="875"/>
      <c r="DK112" s="875"/>
      <c r="DL112" s="875" t="s">
        <v>400</v>
      </c>
      <c r="DM112" s="875"/>
      <c r="DN112" s="875"/>
      <c r="DO112" s="875"/>
      <c r="DP112" s="875"/>
      <c r="DQ112" s="875" t="s">
        <v>400</v>
      </c>
      <c r="DR112" s="875"/>
      <c r="DS112" s="875"/>
      <c r="DT112" s="875"/>
      <c r="DU112" s="875"/>
      <c r="DV112" s="852" t="s">
        <v>400</v>
      </c>
      <c r="DW112" s="852"/>
      <c r="DX112" s="852"/>
      <c r="DY112" s="852"/>
      <c r="DZ112" s="853"/>
    </row>
    <row r="113" spans="1:130" s="226" customFormat="1" ht="26.25" customHeight="1">
      <c r="A113" s="979"/>
      <c r="B113" s="980"/>
      <c r="C113" s="808" t="s">
        <v>440</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129900</v>
      </c>
      <c r="AB113" s="984"/>
      <c r="AC113" s="984"/>
      <c r="AD113" s="984"/>
      <c r="AE113" s="985"/>
      <c r="AF113" s="986">
        <v>146432</v>
      </c>
      <c r="AG113" s="984"/>
      <c r="AH113" s="984"/>
      <c r="AI113" s="984"/>
      <c r="AJ113" s="985"/>
      <c r="AK113" s="986">
        <v>142769</v>
      </c>
      <c r="AL113" s="984"/>
      <c r="AM113" s="984"/>
      <c r="AN113" s="984"/>
      <c r="AO113" s="985"/>
      <c r="AP113" s="987">
        <v>4.5999999999999996</v>
      </c>
      <c r="AQ113" s="988"/>
      <c r="AR113" s="988"/>
      <c r="AS113" s="988"/>
      <c r="AT113" s="989"/>
      <c r="AU113" s="997"/>
      <c r="AV113" s="998"/>
      <c r="AW113" s="998"/>
      <c r="AX113" s="998"/>
      <c r="AY113" s="998"/>
      <c r="AZ113" s="873" t="s">
        <v>441</v>
      </c>
      <c r="BA113" s="808"/>
      <c r="BB113" s="808"/>
      <c r="BC113" s="808"/>
      <c r="BD113" s="808"/>
      <c r="BE113" s="808"/>
      <c r="BF113" s="808"/>
      <c r="BG113" s="808"/>
      <c r="BH113" s="808"/>
      <c r="BI113" s="808"/>
      <c r="BJ113" s="808"/>
      <c r="BK113" s="808"/>
      <c r="BL113" s="808"/>
      <c r="BM113" s="808"/>
      <c r="BN113" s="808"/>
      <c r="BO113" s="808"/>
      <c r="BP113" s="809"/>
      <c r="BQ113" s="874">
        <v>43947</v>
      </c>
      <c r="BR113" s="875"/>
      <c r="BS113" s="875"/>
      <c r="BT113" s="875"/>
      <c r="BU113" s="875"/>
      <c r="BV113" s="875">
        <v>239597</v>
      </c>
      <c r="BW113" s="875"/>
      <c r="BX113" s="875"/>
      <c r="BY113" s="875"/>
      <c r="BZ113" s="875"/>
      <c r="CA113" s="875">
        <v>466510</v>
      </c>
      <c r="CB113" s="875"/>
      <c r="CC113" s="875"/>
      <c r="CD113" s="875"/>
      <c r="CE113" s="875"/>
      <c r="CF113" s="936">
        <v>14.9</v>
      </c>
      <c r="CG113" s="937"/>
      <c r="CH113" s="937"/>
      <c r="CI113" s="937"/>
      <c r="CJ113" s="937"/>
      <c r="CK113" s="992"/>
      <c r="CL113" s="879"/>
      <c r="CM113" s="882" t="s">
        <v>442</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431</v>
      </c>
      <c r="DH113" s="838"/>
      <c r="DI113" s="838"/>
      <c r="DJ113" s="838"/>
      <c r="DK113" s="839"/>
      <c r="DL113" s="840" t="s">
        <v>432</v>
      </c>
      <c r="DM113" s="838"/>
      <c r="DN113" s="838"/>
      <c r="DO113" s="838"/>
      <c r="DP113" s="839"/>
      <c r="DQ113" s="840" t="s">
        <v>431</v>
      </c>
      <c r="DR113" s="838"/>
      <c r="DS113" s="838"/>
      <c r="DT113" s="838"/>
      <c r="DU113" s="839"/>
      <c r="DV113" s="885" t="s">
        <v>131</v>
      </c>
      <c r="DW113" s="886"/>
      <c r="DX113" s="886"/>
      <c r="DY113" s="886"/>
      <c r="DZ113" s="887"/>
    </row>
    <row r="114" spans="1:130" s="226" customFormat="1" ht="26.25" customHeight="1">
      <c r="A114" s="979"/>
      <c r="B114" s="980"/>
      <c r="C114" s="808" t="s">
        <v>443</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936</v>
      </c>
      <c r="AB114" s="838"/>
      <c r="AC114" s="838"/>
      <c r="AD114" s="838"/>
      <c r="AE114" s="839"/>
      <c r="AF114" s="840">
        <v>1176</v>
      </c>
      <c r="AG114" s="838"/>
      <c r="AH114" s="838"/>
      <c r="AI114" s="838"/>
      <c r="AJ114" s="839"/>
      <c r="AK114" s="840">
        <v>1339</v>
      </c>
      <c r="AL114" s="838"/>
      <c r="AM114" s="838"/>
      <c r="AN114" s="838"/>
      <c r="AO114" s="839"/>
      <c r="AP114" s="885">
        <v>0</v>
      </c>
      <c r="AQ114" s="886"/>
      <c r="AR114" s="886"/>
      <c r="AS114" s="886"/>
      <c r="AT114" s="887"/>
      <c r="AU114" s="997"/>
      <c r="AV114" s="998"/>
      <c r="AW114" s="998"/>
      <c r="AX114" s="998"/>
      <c r="AY114" s="998"/>
      <c r="AZ114" s="873" t="s">
        <v>444</v>
      </c>
      <c r="BA114" s="808"/>
      <c r="BB114" s="808"/>
      <c r="BC114" s="808"/>
      <c r="BD114" s="808"/>
      <c r="BE114" s="808"/>
      <c r="BF114" s="808"/>
      <c r="BG114" s="808"/>
      <c r="BH114" s="808"/>
      <c r="BI114" s="808"/>
      <c r="BJ114" s="808"/>
      <c r="BK114" s="808"/>
      <c r="BL114" s="808"/>
      <c r="BM114" s="808"/>
      <c r="BN114" s="808"/>
      <c r="BO114" s="808"/>
      <c r="BP114" s="809"/>
      <c r="BQ114" s="874">
        <v>903500</v>
      </c>
      <c r="BR114" s="875"/>
      <c r="BS114" s="875"/>
      <c r="BT114" s="875"/>
      <c r="BU114" s="875"/>
      <c r="BV114" s="875">
        <v>843091</v>
      </c>
      <c r="BW114" s="875"/>
      <c r="BX114" s="875"/>
      <c r="BY114" s="875"/>
      <c r="BZ114" s="875"/>
      <c r="CA114" s="875">
        <v>839494</v>
      </c>
      <c r="CB114" s="875"/>
      <c r="CC114" s="875"/>
      <c r="CD114" s="875"/>
      <c r="CE114" s="875"/>
      <c r="CF114" s="936">
        <v>26.8</v>
      </c>
      <c r="CG114" s="937"/>
      <c r="CH114" s="937"/>
      <c r="CI114" s="937"/>
      <c r="CJ114" s="937"/>
      <c r="CK114" s="992"/>
      <c r="CL114" s="879"/>
      <c r="CM114" s="882" t="s">
        <v>445</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431</v>
      </c>
      <c r="DH114" s="838"/>
      <c r="DI114" s="838"/>
      <c r="DJ114" s="838"/>
      <c r="DK114" s="839"/>
      <c r="DL114" s="840" t="s">
        <v>432</v>
      </c>
      <c r="DM114" s="838"/>
      <c r="DN114" s="838"/>
      <c r="DO114" s="838"/>
      <c r="DP114" s="839"/>
      <c r="DQ114" s="840" t="s">
        <v>431</v>
      </c>
      <c r="DR114" s="838"/>
      <c r="DS114" s="838"/>
      <c r="DT114" s="838"/>
      <c r="DU114" s="839"/>
      <c r="DV114" s="885" t="s">
        <v>432</v>
      </c>
      <c r="DW114" s="886"/>
      <c r="DX114" s="886"/>
      <c r="DY114" s="886"/>
      <c r="DZ114" s="887"/>
    </row>
    <row r="115" spans="1:130" s="226" customFormat="1" ht="26.25" customHeight="1">
      <c r="A115" s="979"/>
      <c r="B115" s="980"/>
      <c r="C115" s="808" t="s">
        <v>446</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16235</v>
      </c>
      <c r="AB115" s="984"/>
      <c r="AC115" s="984"/>
      <c r="AD115" s="984"/>
      <c r="AE115" s="985"/>
      <c r="AF115" s="986">
        <v>16062</v>
      </c>
      <c r="AG115" s="984"/>
      <c r="AH115" s="984"/>
      <c r="AI115" s="984"/>
      <c r="AJ115" s="985"/>
      <c r="AK115" s="986" t="s">
        <v>431</v>
      </c>
      <c r="AL115" s="984"/>
      <c r="AM115" s="984"/>
      <c r="AN115" s="984"/>
      <c r="AO115" s="985"/>
      <c r="AP115" s="987" t="s">
        <v>400</v>
      </c>
      <c r="AQ115" s="988"/>
      <c r="AR115" s="988"/>
      <c r="AS115" s="988"/>
      <c r="AT115" s="989"/>
      <c r="AU115" s="997"/>
      <c r="AV115" s="998"/>
      <c r="AW115" s="998"/>
      <c r="AX115" s="998"/>
      <c r="AY115" s="998"/>
      <c r="AZ115" s="873" t="s">
        <v>447</v>
      </c>
      <c r="BA115" s="808"/>
      <c r="BB115" s="808"/>
      <c r="BC115" s="808"/>
      <c r="BD115" s="808"/>
      <c r="BE115" s="808"/>
      <c r="BF115" s="808"/>
      <c r="BG115" s="808"/>
      <c r="BH115" s="808"/>
      <c r="BI115" s="808"/>
      <c r="BJ115" s="808"/>
      <c r="BK115" s="808"/>
      <c r="BL115" s="808"/>
      <c r="BM115" s="808"/>
      <c r="BN115" s="808"/>
      <c r="BO115" s="808"/>
      <c r="BP115" s="809"/>
      <c r="BQ115" s="874" t="s">
        <v>431</v>
      </c>
      <c r="BR115" s="875"/>
      <c r="BS115" s="875"/>
      <c r="BT115" s="875"/>
      <c r="BU115" s="875"/>
      <c r="BV115" s="875" t="s">
        <v>131</v>
      </c>
      <c r="BW115" s="875"/>
      <c r="BX115" s="875"/>
      <c r="BY115" s="875"/>
      <c r="BZ115" s="875"/>
      <c r="CA115" s="875" t="s">
        <v>431</v>
      </c>
      <c r="CB115" s="875"/>
      <c r="CC115" s="875"/>
      <c r="CD115" s="875"/>
      <c r="CE115" s="875"/>
      <c r="CF115" s="936" t="s">
        <v>431</v>
      </c>
      <c r="CG115" s="937"/>
      <c r="CH115" s="937"/>
      <c r="CI115" s="937"/>
      <c r="CJ115" s="937"/>
      <c r="CK115" s="992"/>
      <c r="CL115" s="879"/>
      <c r="CM115" s="873" t="s">
        <v>448</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400</v>
      </c>
      <c r="DH115" s="838"/>
      <c r="DI115" s="838"/>
      <c r="DJ115" s="838"/>
      <c r="DK115" s="839"/>
      <c r="DL115" s="840" t="s">
        <v>432</v>
      </c>
      <c r="DM115" s="838"/>
      <c r="DN115" s="838"/>
      <c r="DO115" s="838"/>
      <c r="DP115" s="839"/>
      <c r="DQ115" s="840" t="s">
        <v>400</v>
      </c>
      <c r="DR115" s="838"/>
      <c r="DS115" s="838"/>
      <c r="DT115" s="838"/>
      <c r="DU115" s="839"/>
      <c r="DV115" s="885" t="s">
        <v>400</v>
      </c>
      <c r="DW115" s="886"/>
      <c r="DX115" s="886"/>
      <c r="DY115" s="886"/>
      <c r="DZ115" s="887"/>
    </row>
    <row r="116" spans="1:130" s="226" customFormat="1" ht="26.25" customHeight="1">
      <c r="A116" s="981"/>
      <c r="B116" s="982"/>
      <c r="C116" s="941" t="s">
        <v>449</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t="s">
        <v>431</v>
      </c>
      <c r="AB116" s="838"/>
      <c r="AC116" s="838"/>
      <c r="AD116" s="838"/>
      <c r="AE116" s="839"/>
      <c r="AF116" s="840" t="s">
        <v>400</v>
      </c>
      <c r="AG116" s="838"/>
      <c r="AH116" s="838"/>
      <c r="AI116" s="838"/>
      <c r="AJ116" s="839"/>
      <c r="AK116" s="840" t="s">
        <v>431</v>
      </c>
      <c r="AL116" s="838"/>
      <c r="AM116" s="838"/>
      <c r="AN116" s="838"/>
      <c r="AO116" s="839"/>
      <c r="AP116" s="885" t="s">
        <v>432</v>
      </c>
      <c r="AQ116" s="886"/>
      <c r="AR116" s="886"/>
      <c r="AS116" s="886"/>
      <c r="AT116" s="887"/>
      <c r="AU116" s="997"/>
      <c r="AV116" s="998"/>
      <c r="AW116" s="998"/>
      <c r="AX116" s="998"/>
      <c r="AY116" s="998"/>
      <c r="AZ116" s="924" t="s">
        <v>450</v>
      </c>
      <c r="BA116" s="925"/>
      <c r="BB116" s="925"/>
      <c r="BC116" s="925"/>
      <c r="BD116" s="925"/>
      <c r="BE116" s="925"/>
      <c r="BF116" s="925"/>
      <c r="BG116" s="925"/>
      <c r="BH116" s="925"/>
      <c r="BI116" s="925"/>
      <c r="BJ116" s="925"/>
      <c r="BK116" s="925"/>
      <c r="BL116" s="925"/>
      <c r="BM116" s="925"/>
      <c r="BN116" s="925"/>
      <c r="BO116" s="925"/>
      <c r="BP116" s="926"/>
      <c r="BQ116" s="874" t="s">
        <v>131</v>
      </c>
      <c r="BR116" s="875"/>
      <c r="BS116" s="875"/>
      <c r="BT116" s="875"/>
      <c r="BU116" s="875"/>
      <c r="BV116" s="875" t="s">
        <v>431</v>
      </c>
      <c r="BW116" s="875"/>
      <c r="BX116" s="875"/>
      <c r="BY116" s="875"/>
      <c r="BZ116" s="875"/>
      <c r="CA116" s="875" t="s">
        <v>131</v>
      </c>
      <c r="CB116" s="875"/>
      <c r="CC116" s="875"/>
      <c r="CD116" s="875"/>
      <c r="CE116" s="875"/>
      <c r="CF116" s="936" t="s">
        <v>131</v>
      </c>
      <c r="CG116" s="937"/>
      <c r="CH116" s="937"/>
      <c r="CI116" s="937"/>
      <c r="CJ116" s="937"/>
      <c r="CK116" s="992"/>
      <c r="CL116" s="879"/>
      <c r="CM116" s="882" t="s">
        <v>451</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v>31951</v>
      </c>
      <c r="DH116" s="838"/>
      <c r="DI116" s="838"/>
      <c r="DJ116" s="838"/>
      <c r="DK116" s="839"/>
      <c r="DL116" s="840">
        <v>15889</v>
      </c>
      <c r="DM116" s="838"/>
      <c r="DN116" s="838"/>
      <c r="DO116" s="838"/>
      <c r="DP116" s="839"/>
      <c r="DQ116" s="840" t="s">
        <v>400</v>
      </c>
      <c r="DR116" s="838"/>
      <c r="DS116" s="838"/>
      <c r="DT116" s="838"/>
      <c r="DU116" s="839"/>
      <c r="DV116" s="885" t="s">
        <v>400</v>
      </c>
      <c r="DW116" s="886"/>
      <c r="DX116" s="886"/>
      <c r="DY116" s="886"/>
      <c r="DZ116" s="887"/>
    </row>
    <row r="117" spans="1:130" s="226" customFormat="1" ht="26.25" customHeight="1">
      <c r="A117" s="962" t="s">
        <v>183</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452</v>
      </c>
      <c r="Z117" s="964"/>
      <c r="AA117" s="969">
        <v>764004</v>
      </c>
      <c r="AB117" s="970"/>
      <c r="AC117" s="970"/>
      <c r="AD117" s="970"/>
      <c r="AE117" s="971"/>
      <c r="AF117" s="972">
        <v>751306</v>
      </c>
      <c r="AG117" s="970"/>
      <c r="AH117" s="970"/>
      <c r="AI117" s="970"/>
      <c r="AJ117" s="971"/>
      <c r="AK117" s="972">
        <v>788335</v>
      </c>
      <c r="AL117" s="970"/>
      <c r="AM117" s="970"/>
      <c r="AN117" s="970"/>
      <c r="AO117" s="971"/>
      <c r="AP117" s="973"/>
      <c r="AQ117" s="974"/>
      <c r="AR117" s="974"/>
      <c r="AS117" s="974"/>
      <c r="AT117" s="975"/>
      <c r="AU117" s="997"/>
      <c r="AV117" s="998"/>
      <c r="AW117" s="998"/>
      <c r="AX117" s="998"/>
      <c r="AY117" s="998"/>
      <c r="AZ117" s="924" t="s">
        <v>453</v>
      </c>
      <c r="BA117" s="925"/>
      <c r="BB117" s="925"/>
      <c r="BC117" s="925"/>
      <c r="BD117" s="925"/>
      <c r="BE117" s="925"/>
      <c r="BF117" s="925"/>
      <c r="BG117" s="925"/>
      <c r="BH117" s="925"/>
      <c r="BI117" s="925"/>
      <c r="BJ117" s="925"/>
      <c r="BK117" s="925"/>
      <c r="BL117" s="925"/>
      <c r="BM117" s="925"/>
      <c r="BN117" s="925"/>
      <c r="BO117" s="925"/>
      <c r="BP117" s="926"/>
      <c r="BQ117" s="874" t="s">
        <v>400</v>
      </c>
      <c r="BR117" s="875"/>
      <c r="BS117" s="875"/>
      <c r="BT117" s="875"/>
      <c r="BU117" s="875"/>
      <c r="BV117" s="875" t="s">
        <v>400</v>
      </c>
      <c r="BW117" s="875"/>
      <c r="BX117" s="875"/>
      <c r="BY117" s="875"/>
      <c r="BZ117" s="875"/>
      <c r="CA117" s="875" t="s">
        <v>400</v>
      </c>
      <c r="CB117" s="875"/>
      <c r="CC117" s="875"/>
      <c r="CD117" s="875"/>
      <c r="CE117" s="875"/>
      <c r="CF117" s="936" t="s">
        <v>432</v>
      </c>
      <c r="CG117" s="937"/>
      <c r="CH117" s="937"/>
      <c r="CI117" s="937"/>
      <c r="CJ117" s="937"/>
      <c r="CK117" s="992"/>
      <c r="CL117" s="879"/>
      <c r="CM117" s="882" t="s">
        <v>454</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400</v>
      </c>
      <c r="DH117" s="838"/>
      <c r="DI117" s="838"/>
      <c r="DJ117" s="838"/>
      <c r="DK117" s="839"/>
      <c r="DL117" s="840" t="s">
        <v>400</v>
      </c>
      <c r="DM117" s="838"/>
      <c r="DN117" s="838"/>
      <c r="DO117" s="838"/>
      <c r="DP117" s="839"/>
      <c r="DQ117" s="840" t="s">
        <v>400</v>
      </c>
      <c r="DR117" s="838"/>
      <c r="DS117" s="838"/>
      <c r="DT117" s="838"/>
      <c r="DU117" s="839"/>
      <c r="DV117" s="885" t="s">
        <v>131</v>
      </c>
      <c r="DW117" s="886"/>
      <c r="DX117" s="886"/>
      <c r="DY117" s="886"/>
      <c r="DZ117" s="887"/>
    </row>
    <row r="118" spans="1:130" s="226" customFormat="1" ht="26.25" customHeight="1">
      <c r="A118" s="962" t="s">
        <v>426</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424</v>
      </c>
      <c r="AB118" s="963"/>
      <c r="AC118" s="963"/>
      <c r="AD118" s="963"/>
      <c r="AE118" s="964"/>
      <c r="AF118" s="965" t="s">
        <v>302</v>
      </c>
      <c r="AG118" s="963"/>
      <c r="AH118" s="963"/>
      <c r="AI118" s="963"/>
      <c r="AJ118" s="964"/>
      <c r="AK118" s="965" t="s">
        <v>301</v>
      </c>
      <c r="AL118" s="963"/>
      <c r="AM118" s="963"/>
      <c r="AN118" s="963"/>
      <c r="AO118" s="964"/>
      <c r="AP118" s="966" t="s">
        <v>425</v>
      </c>
      <c r="AQ118" s="967"/>
      <c r="AR118" s="967"/>
      <c r="AS118" s="967"/>
      <c r="AT118" s="968"/>
      <c r="AU118" s="997"/>
      <c r="AV118" s="998"/>
      <c r="AW118" s="998"/>
      <c r="AX118" s="998"/>
      <c r="AY118" s="998"/>
      <c r="AZ118" s="940" t="s">
        <v>455</v>
      </c>
      <c r="BA118" s="941"/>
      <c r="BB118" s="941"/>
      <c r="BC118" s="941"/>
      <c r="BD118" s="941"/>
      <c r="BE118" s="941"/>
      <c r="BF118" s="941"/>
      <c r="BG118" s="941"/>
      <c r="BH118" s="941"/>
      <c r="BI118" s="941"/>
      <c r="BJ118" s="941"/>
      <c r="BK118" s="941"/>
      <c r="BL118" s="941"/>
      <c r="BM118" s="941"/>
      <c r="BN118" s="941"/>
      <c r="BO118" s="941"/>
      <c r="BP118" s="942"/>
      <c r="BQ118" s="943" t="s">
        <v>400</v>
      </c>
      <c r="BR118" s="906"/>
      <c r="BS118" s="906"/>
      <c r="BT118" s="906"/>
      <c r="BU118" s="906"/>
      <c r="BV118" s="906" t="s">
        <v>432</v>
      </c>
      <c r="BW118" s="906"/>
      <c r="BX118" s="906"/>
      <c r="BY118" s="906"/>
      <c r="BZ118" s="906"/>
      <c r="CA118" s="906" t="s">
        <v>400</v>
      </c>
      <c r="CB118" s="906"/>
      <c r="CC118" s="906"/>
      <c r="CD118" s="906"/>
      <c r="CE118" s="906"/>
      <c r="CF118" s="936" t="s">
        <v>431</v>
      </c>
      <c r="CG118" s="937"/>
      <c r="CH118" s="937"/>
      <c r="CI118" s="937"/>
      <c r="CJ118" s="937"/>
      <c r="CK118" s="992"/>
      <c r="CL118" s="879"/>
      <c r="CM118" s="882" t="s">
        <v>456</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431</v>
      </c>
      <c r="DH118" s="838"/>
      <c r="DI118" s="838"/>
      <c r="DJ118" s="838"/>
      <c r="DK118" s="839"/>
      <c r="DL118" s="840" t="s">
        <v>400</v>
      </c>
      <c r="DM118" s="838"/>
      <c r="DN118" s="838"/>
      <c r="DO118" s="838"/>
      <c r="DP118" s="839"/>
      <c r="DQ118" s="840" t="s">
        <v>431</v>
      </c>
      <c r="DR118" s="838"/>
      <c r="DS118" s="838"/>
      <c r="DT118" s="838"/>
      <c r="DU118" s="839"/>
      <c r="DV118" s="885" t="s">
        <v>431</v>
      </c>
      <c r="DW118" s="886"/>
      <c r="DX118" s="886"/>
      <c r="DY118" s="886"/>
      <c r="DZ118" s="887"/>
    </row>
    <row r="119" spans="1:130" s="226" customFormat="1" ht="26.25" customHeight="1">
      <c r="A119" s="876" t="s">
        <v>429</v>
      </c>
      <c r="B119" s="877"/>
      <c r="C119" s="952" t="s">
        <v>430</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400</v>
      </c>
      <c r="AB119" s="956"/>
      <c r="AC119" s="956"/>
      <c r="AD119" s="956"/>
      <c r="AE119" s="957"/>
      <c r="AF119" s="958" t="s">
        <v>431</v>
      </c>
      <c r="AG119" s="956"/>
      <c r="AH119" s="956"/>
      <c r="AI119" s="956"/>
      <c r="AJ119" s="957"/>
      <c r="AK119" s="958" t="s">
        <v>431</v>
      </c>
      <c r="AL119" s="956"/>
      <c r="AM119" s="956"/>
      <c r="AN119" s="956"/>
      <c r="AO119" s="957"/>
      <c r="AP119" s="959" t="s">
        <v>431</v>
      </c>
      <c r="AQ119" s="960"/>
      <c r="AR119" s="960"/>
      <c r="AS119" s="960"/>
      <c r="AT119" s="961"/>
      <c r="AU119" s="999"/>
      <c r="AV119" s="1000"/>
      <c r="AW119" s="1000"/>
      <c r="AX119" s="1000"/>
      <c r="AY119" s="1000"/>
      <c r="AZ119" s="257" t="s">
        <v>183</v>
      </c>
      <c r="BA119" s="257"/>
      <c r="BB119" s="257"/>
      <c r="BC119" s="257"/>
      <c r="BD119" s="257"/>
      <c r="BE119" s="257"/>
      <c r="BF119" s="257"/>
      <c r="BG119" s="257"/>
      <c r="BH119" s="257"/>
      <c r="BI119" s="257"/>
      <c r="BJ119" s="257"/>
      <c r="BK119" s="257"/>
      <c r="BL119" s="257"/>
      <c r="BM119" s="257"/>
      <c r="BN119" s="257"/>
      <c r="BO119" s="938" t="s">
        <v>457</v>
      </c>
      <c r="BP119" s="939"/>
      <c r="BQ119" s="943">
        <v>10222785</v>
      </c>
      <c r="BR119" s="906"/>
      <c r="BS119" s="906"/>
      <c r="BT119" s="906"/>
      <c r="BU119" s="906"/>
      <c r="BV119" s="906">
        <v>10303350</v>
      </c>
      <c r="BW119" s="906"/>
      <c r="BX119" s="906"/>
      <c r="BY119" s="906"/>
      <c r="BZ119" s="906"/>
      <c r="CA119" s="906">
        <v>10061169</v>
      </c>
      <c r="CB119" s="906"/>
      <c r="CC119" s="906"/>
      <c r="CD119" s="906"/>
      <c r="CE119" s="906"/>
      <c r="CF119" s="804"/>
      <c r="CG119" s="805"/>
      <c r="CH119" s="805"/>
      <c r="CI119" s="805"/>
      <c r="CJ119" s="895"/>
      <c r="CK119" s="993"/>
      <c r="CL119" s="881"/>
      <c r="CM119" s="899" t="s">
        <v>458</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400</v>
      </c>
      <c r="DH119" s="821"/>
      <c r="DI119" s="821"/>
      <c r="DJ119" s="821"/>
      <c r="DK119" s="822"/>
      <c r="DL119" s="823" t="s">
        <v>131</v>
      </c>
      <c r="DM119" s="821"/>
      <c r="DN119" s="821"/>
      <c r="DO119" s="821"/>
      <c r="DP119" s="822"/>
      <c r="DQ119" s="823" t="s">
        <v>400</v>
      </c>
      <c r="DR119" s="821"/>
      <c r="DS119" s="821"/>
      <c r="DT119" s="821"/>
      <c r="DU119" s="822"/>
      <c r="DV119" s="909" t="s">
        <v>432</v>
      </c>
      <c r="DW119" s="910"/>
      <c r="DX119" s="910"/>
      <c r="DY119" s="910"/>
      <c r="DZ119" s="911"/>
    </row>
    <row r="120" spans="1:130" s="226" customFormat="1" ht="26.25" customHeight="1">
      <c r="A120" s="878"/>
      <c r="B120" s="879"/>
      <c r="C120" s="882" t="s">
        <v>435</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131</v>
      </c>
      <c r="AB120" s="838"/>
      <c r="AC120" s="838"/>
      <c r="AD120" s="838"/>
      <c r="AE120" s="839"/>
      <c r="AF120" s="840" t="s">
        <v>400</v>
      </c>
      <c r="AG120" s="838"/>
      <c r="AH120" s="838"/>
      <c r="AI120" s="838"/>
      <c r="AJ120" s="839"/>
      <c r="AK120" s="840" t="s">
        <v>431</v>
      </c>
      <c r="AL120" s="838"/>
      <c r="AM120" s="838"/>
      <c r="AN120" s="838"/>
      <c r="AO120" s="839"/>
      <c r="AP120" s="885" t="s">
        <v>431</v>
      </c>
      <c r="AQ120" s="886"/>
      <c r="AR120" s="886"/>
      <c r="AS120" s="886"/>
      <c r="AT120" s="887"/>
      <c r="AU120" s="944" t="s">
        <v>459</v>
      </c>
      <c r="AV120" s="945"/>
      <c r="AW120" s="945"/>
      <c r="AX120" s="945"/>
      <c r="AY120" s="946"/>
      <c r="AZ120" s="921" t="s">
        <v>460</v>
      </c>
      <c r="BA120" s="866"/>
      <c r="BB120" s="866"/>
      <c r="BC120" s="866"/>
      <c r="BD120" s="866"/>
      <c r="BE120" s="866"/>
      <c r="BF120" s="866"/>
      <c r="BG120" s="866"/>
      <c r="BH120" s="866"/>
      <c r="BI120" s="866"/>
      <c r="BJ120" s="866"/>
      <c r="BK120" s="866"/>
      <c r="BL120" s="866"/>
      <c r="BM120" s="866"/>
      <c r="BN120" s="866"/>
      <c r="BO120" s="866"/>
      <c r="BP120" s="867"/>
      <c r="BQ120" s="922">
        <v>1746274</v>
      </c>
      <c r="BR120" s="903"/>
      <c r="BS120" s="903"/>
      <c r="BT120" s="903"/>
      <c r="BU120" s="903"/>
      <c r="BV120" s="903">
        <v>1797860</v>
      </c>
      <c r="BW120" s="903"/>
      <c r="BX120" s="903"/>
      <c r="BY120" s="903"/>
      <c r="BZ120" s="903"/>
      <c r="CA120" s="903">
        <v>1792664</v>
      </c>
      <c r="CB120" s="903"/>
      <c r="CC120" s="903"/>
      <c r="CD120" s="903"/>
      <c r="CE120" s="903"/>
      <c r="CF120" s="927">
        <v>57.2</v>
      </c>
      <c r="CG120" s="928"/>
      <c r="CH120" s="928"/>
      <c r="CI120" s="928"/>
      <c r="CJ120" s="928"/>
      <c r="CK120" s="929" t="s">
        <v>461</v>
      </c>
      <c r="CL120" s="913"/>
      <c r="CM120" s="913"/>
      <c r="CN120" s="913"/>
      <c r="CO120" s="914"/>
      <c r="CP120" s="933" t="s">
        <v>399</v>
      </c>
      <c r="CQ120" s="934"/>
      <c r="CR120" s="934"/>
      <c r="CS120" s="934"/>
      <c r="CT120" s="934"/>
      <c r="CU120" s="934"/>
      <c r="CV120" s="934"/>
      <c r="CW120" s="934"/>
      <c r="CX120" s="934"/>
      <c r="CY120" s="934"/>
      <c r="CZ120" s="934"/>
      <c r="DA120" s="934"/>
      <c r="DB120" s="934"/>
      <c r="DC120" s="934"/>
      <c r="DD120" s="934"/>
      <c r="DE120" s="934"/>
      <c r="DF120" s="935"/>
      <c r="DG120" s="922">
        <v>2302071</v>
      </c>
      <c r="DH120" s="903"/>
      <c r="DI120" s="903"/>
      <c r="DJ120" s="903"/>
      <c r="DK120" s="903"/>
      <c r="DL120" s="903">
        <v>2289851</v>
      </c>
      <c r="DM120" s="903"/>
      <c r="DN120" s="903"/>
      <c r="DO120" s="903"/>
      <c r="DP120" s="903"/>
      <c r="DQ120" s="903">
        <v>2180678</v>
      </c>
      <c r="DR120" s="903"/>
      <c r="DS120" s="903"/>
      <c r="DT120" s="903"/>
      <c r="DU120" s="903"/>
      <c r="DV120" s="904">
        <v>69.599999999999994</v>
      </c>
      <c r="DW120" s="904"/>
      <c r="DX120" s="904"/>
      <c r="DY120" s="904"/>
      <c r="DZ120" s="905"/>
    </row>
    <row r="121" spans="1:130" s="226" customFormat="1" ht="26.25" customHeight="1">
      <c r="A121" s="878"/>
      <c r="B121" s="879"/>
      <c r="C121" s="924" t="s">
        <v>462</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431</v>
      </c>
      <c r="AB121" s="838"/>
      <c r="AC121" s="838"/>
      <c r="AD121" s="838"/>
      <c r="AE121" s="839"/>
      <c r="AF121" s="840" t="s">
        <v>431</v>
      </c>
      <c r="AG121" s="838"/>
      <c r="AH121" s="838"/>
      <c r="AI121" s="838"/>
      <c r="AJ121" s="839"/>
      <c r="AK121" s="840" t="s">
        <v>431</v>
      </c>
      <c r="AL121" s="838"/>
      <c r="AM121" s="838"/>
      <c r="AN121" s="838"/>
      <c r="AO121" s="839"/>
      <c r="AP121" s="885" t="s">
        <v>400</v>
      </c>
      <c r="AQ121" s="886"/>
      <c r="AR121" s="886"/>
      <c r="AS121" s="886"/>
      <c r="AT121" s="887"/>
      <c r="AU121" s="947"/>
      <c r="AV121" s="948"/>
      <c r="AW121" s="948"/>
      <c r="AX121" s="948"/>
      <c r="AY121" s="949"/>
      <c r="AZ121" s="873" t="s">
        <v>463</v>
      </c>
      <c r="BA121" s="808"/>
      <c r="BB121" s="808"/>
      <c r="BC121" s="808"/>
      <c r="BD121" s="808"/>
      <c r="BE121" s="808"/>
      <c r="BF121" s="808"/>
      <c r="BG121" s="808"/>
      <c r="BH121" s="808"/>
      <c r="BI121" s="808"/>
      <c r="BJ121" s="808"/>
      <c r="BK121" s="808"/>
      <c r="BL121" s="808"/>
      <c r="BM121" s="808"/>
      <c r="BN121" s="808"/>
      <c r="BO121" s="808"/>
      <c r="BP121" s="809"/>
      <c r="BQ121" s="874" t="s">
        <v>431</v>
      </c>
      <c r="BR121" s="875"/>
      <c r="BS121" s="875"/>
      <c r="BT121" s="875"/>
      <c r="BU121" s="875"/>
      <c r="BV121" s="875" t="s">
        <v>400</v>
      </c>
      <c r="BW121" s="875"/>
      <c r="BX121" s="875"/>
      <c r="BY121" s="875"/>
      <c r="BZ121" s="875"/>
      <c r="CA121" s="875" t="s">
        <v>131</v>
      </c>
      <c r="CB121" s="875"/>
      <c r="CC121" s="875"/>
      <c r="CD121" s="875"/>
      <c r="CE121" s="875"/>
      <c r="CF121" s="936" t="s">
        <v>432</v>
      </c>
      <c r="CG121" s="937"/>
      <c r="CH121" s="937"/>
      <c r="CI121" s="937"/>
      <c r="CJ121" s="937"/>
      <c r="CK121" s="930"/>
      <c r="CL121" s="916"/>
      <c r="CM121" s="916"/>
      <c r="CN121" s="916"/>
      <c r="CO121" s="917"/>
      <c r="CP121" s="896" t="s">
        <v>464</v>
      </c>
      <c r="CQ121" s="897"/>
      <c r="CR121" s="897"/>
      <c r="CS121" s="897"/>
      <c r="CT121" s="897"/>
      <c r="CU121" s="897"/>
      <c r="CV121" s="897"/>
      <c r="CW121" s="897"/>
      <c r="CX121" s="897"/>
      <c r="CY121" s="897"/>
      <c r="CZ121" s="897"/>
      <c r="DA121" s="897"/>
      <c r="DB121" s="897"/>
      <c r="DC121" s="897"/>
      <c r="DD121" s="897"/>
      <c r="DE121" s="897"/>
      <c r="DF121" s="898"/>
      <c r="DG121" s="874" t="s">
        <v>400</v>
      </c>
      <c r="DH121" s="875"/>
      <c r="DI121" s="875"/>
      <c r="DJ121" s="875"/>
      <c r="DK121" s="875"/>
      <c r="DL121" s="875" t="s">
        <v>400</v>
      </c>
      <c r="DM121" s="875"/>
      <c r="DN121" s="875"/>
      <c r="DO121" s="875"/>
      <c r="DP121" s="875"/>
      <c r="DQ121" s="875">
        <v>450</v>
      </c>
      <c r="DR121" s="875"/>
      <c r="DS121" s="875"/>
      <c r="DT121" s="875"/>
      <c r="DU121" s="875"/>
      <c r="DV121" s="852">
        <v>0</v>
      </c>
      <c r="DW121" s="852"/>
      <c r="DX121" s="852"/>
      <c r="DY121" s="852"/>
      <c r="DZ121" s="853"/>
    </row>
    <row r="122" spans="1:130" s="226" customFormat="1" ht="26.25" customHeight="1">
      <c r="A122" s="878"/>
      <c r="B122" s="879"/>
      <c r="C122" s="882" t="s">
        <v>445</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400</v>
      </c>
      <c r="AB122" s="838"/>
      <c r="AC122" s="838"/>
      <c r="AD122" s="838"/>
      <c r="AE122" s="839"/>
      <c r="AF122" s="840" t="s">
        <v>400</v>
      </c>
      <c r="AG122" s="838"/>
      <c r="AH122" s="838"/>
      <c r="AI122" s="838"/>
      <c r="AJ122" s="839"/>
      <c r="AK122" s="840" t="s">
        <v>131</v>
      </c>
      <c r="AL122" s="838"/>
      <c r="AM122" s="838"/>
      <c r="AN122" s="838"/>
      <c r="AO122" s="839"/>
      <c r="AP122" s="885" t="s">
        <v>431</v>
      </c>
      <c r="AQ122" s="886"/>
      <c r="AR122" s="886"/>
      <c r="AS122" s="886"/>
      <c r="AT122" s="887"/>
      <c r="AU122" s="947"/>
      <c r="AV122" s="948"/>
      <c r="AW122" s="948"/>
      <c r="AX122" s="948"/>
      <c r="AY122" s="949"/>
      <c r="AZ122" s="940" t="s">
        <v>465</v>
      </c>
      <c r="BA122" s="941"/>
      <c r="BB122" s="941"/>
      <c r="BC122" s="941"/>
      <c r="BD122" s="941"/>
      <c r="BE122" s="941"/>
      <c r="BF122" s="941"/>
      <c r="BG122" s="941"/>
      <c r="BH122" s="941"/>
      <c r="BI122" s="941"/>
      <c r="BJ122" s="941"/>
      <c r="BK122" s="941"/>
      <c r="BL122" s="941"/>
      <c r="BM122" s="941"/>
      <c r="BN122" s="941"/>
      <c r="BO122" s="941"/>
      <c r="BP122" s="942"/>
      <c r="BQ122" s="943">
        <v>6068781</v>
      </c>
      <c r="BR122" s="906"/>
      <c r="BS122" s="906"/>
      <c r="BT122" s="906"/>
      <c r="BU122" s="906"/>
      <c r="BV122" s="906">
        <v>5963008</v>
      </c>
      <c r="BW122" s="906"/>
      <c r="BX122" s="906"/>
      <c r="BY122" s="906"/>
      <c r="BZ122" s="906"/>
      <c r="CA122" s="906">
        <v>5779058</v>
      </c>
      <c r="CB122" s="906"/>
      <c r="CC122" s="906"/>
      <c r="CD122" s="906"/>
      <c r="CE122" s="906"/>
      <c r="CF122" s="907">
        <v>184.4</v>
      </c>
      <c r="CG122" s="908"/>
      <c r="CH122" s="908"/>
      <c r="CI122" s="908"/>
      <c r="CJ122" s="908"/>
      <c r="CK122" s="930"/>
      <c r="CL122" s="916"/>
      <c r="CM122" s="916"/>
      <c r="CN122" s="916"/>
      <c r="CO122" s="917"/>
      <c r="CP122" s="896"/>
      <c r="CQ122" s="897"/>
      <c r="CR122" s="897"/>
      <c r="CS122" s="897"/>
      <c r="CT122" s="897"/>
      <c r="CU122" s="897"/>
      <c r="CV122" s="897"/>
      <c r="CW122" s="897"/>
      <c r="CX122" s="897"/>
      <c r="CY122" s="897"/>
      <c r="CZ122" s="897"/>
      <c r="DA122" s="897"/>
      <c r="DB122" s="897"/>
      <c r="DC122" s="897"/>
      <c r="DD122" s="897"/>
      <c r="DE122" s="897"/>
      <c r="DF122" s="898"/>
      <c r="DG122" s="874"/>
      <c r="DH122" s="875"/>
      <c r="DI122" s="875"/>
      <c r="DJ122" s="875"/>
      <c r="DK122" s="875"/>
      <c r="DL122" s="875"/>
      <c r="DM122" s="875"/>
      <c r="DN122" s="875"/>
      <c r="DO122" s="875"/>
      <c r="DP122" s="875"/>
      <c r="DQ122" s="875"/>
      <c r="DR122" s="875"/>
      <c r="DS122" s="875"/>
      <c r="DT122" s="875"/>
      <c r="DU122" s="875"/>
      <c r="DV122" s="852"/>
      <c r="DW122" s="852"/>
      <c r="DX122" s="852"/>
      <c r="DY122" s="852"/>
      <c r="DZ122" s="853"/>
    </row>
    <row r="123" spans="1:130" s="226" customFormat="1" ht="26.25" customHeight="1">
      <c r="A123" s="878"/>
      <c r="B123" s="879"/>
      <c r="C123" s="882" t="s">
        <v>451</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t="s">
        <v>400</v>
      </c>
      <c r="AB123" s="838"/>
      <c r="AC123" s="838"/>
      <c r="AD123" s="838"/>
      <c r="AE123" s="839"/>
      <c r="AF123" s="840" t="s">
        <v>400</v>
      </c>
      <c r="AG123" s="838"/>
      <c r="AH123" s="838"/>
      <c r="AI123" s="838"/>
      <c r="AJ123" s="839"/>
      <c r="AK123" s="840" t="s">
        <v>400</v>
      </c>
      <c r="AL123" s="838"/>
      <c r="AM123" s="838"/>
      <c r="AN123" s="838"/>
      <c r="AO123" s="839"/>
      <c r="AP123" s="885" t="s">
        <v>131</v>
      </c>
      <c r="AQ123" s="886"/>
      <c r="AR123" s="886"/>
      <c r="AS123" s="886"/>
      <c r="AT123" s="887"/>
      <c r="AU123" s="950"/>
      <c r="AV123" s="951"/>
      <c r="AW123" s="951"/>
      <c r="AX123" s="951"/>
      <c r="AY123" s="951"/>
      <c r="AZ123" s="257" t="s">
        <v>183</v>
      </c>
      <c r="BA123" s="257"/>
      <c r="BB123" s="257"/>
      <c r="BC123" s="257"/>
      <c r="BD123" s="257"/>
      <c r="BE123" s="257"/>
      <c r="BF123" s="257"/>
      <c r="BG123" s="257"/>
      <c r="BH123" s="257"/>
      <c r="BI123" s="257"/>
      <c r="BJ123" s="257"/>
      <c r="BK123" s="257"/>
      <c r="BL123" s="257"/>
      <c r="BM123" s="257"/>
      <c r="BN123" s="257"/>
      <c r="BO123" s="938" t="s">
        <v>466</v>
      </c>
      <c r="BP123" s="939"/>
      <c r="BQ123" s="893">
        <v>7815055</v>
      </c>
      <c r="BR123" s="894"/>
      <c r="BS123" s="894"/>
      <c r="BT123" s="894"/>
      <c r="BU123" s="894"/>
      <c r="BV123" s="894">
        <v>7760868</v>
      </c>
      <c r="BW123" s="894"/>
      <c r="BX123" s="894"/>
      <c r="BY123" s="894"/>
      <c r="BZ123" s="894"/>
      <c r="CA123" s="894">
        <v>7571722</v>
      </c>
      <c r="CB123" s="894"/>
      <c r="CC123" s="894"/>
      <c r="CD123" s="894"/>
      <c r="CE123" s="894"/>
      <c r="CF123" s="804"/>
      <c r="CG123" s="805"/>
      <c r="CH123" s="805"/>
      <c r="CI123" s="805"/>
      <c r="CJ123" s="895"/>
      <c r="CK123" s="930"/>
      <c r="CL123" s="916"/>
      <c r="CM123" s="916"/>
      <c r="CN123" s="916"/>
      <c r="CO123" s="917"/>
      <c r="CP123" s="896"/>
      <c r="CQ123" s="897"/>
      <c r="CR123" s="897"/>
      <c r="CS123" s="897"/>
      <c r="CT123" s="897"/>
      <c r="CU123" s="897"/>
      <c r="CV123" s="897"/>
      <c r="CW123" s="897"/>
      <c r="CX123" s="897"/>
      <c r="CY123" s="897"/>
      <c r="CZ123" s="897"/>
      <c r="DA123" s="897"/>
      <c r="DB123" s="897"/>
      <c r="DC123" s="897"/>
      <c r="DD123" s="897"/>
      <c r="DE123" s="897"/>
      <c r="DF123" s="898"/>
      <c r="DG123" s="837"/>
      <c r="DH123" s="838"/>
      <c r="DI123" s="838"/>
      <c r="DJ123" s="838"/>
      <c r="DK123" s="839"/>
      <c r="DL123" s="840"/>
      <c r="DM123" s="838"/>
      <c r="DN123" s="838"/>
      <c r="DO123" s="838"/>
      <c r="DP123" s="839"/>
      <c r="DQ123" s="840"/>
      <c r="DR123" s="838"/>
      <c r="DS123" s="838"/>
      <c r="DT123" s="838"/>
      <c r="DU123" s="839"/>
      <c r="DV123" s="885"/>
      <c r="DW123" s="886"/>
      <c r="DX123" s="886"/>
      <c r="DY123" s="886"/>
      <c r="DZ123" s="887"/>
    </row>
    <row r="124" spans="1:130" s="226" customFormat="1" ht="26.25" customHeight="1" thickBot="1">
      <c r="A124" s="878"/>
      <c r="B124" s="879"/>
      <c r="C124" s="882" t="s">
        <v>454</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431</v>
      </c>
      <c r="AB124" s="838"/>
      <c r="AC124" s="838"/>
      <c r="AD124" s="838"/>
      <c r="AE124" s="839"/>
      <c r="AF124" s="840" t="s">
        <v>431</v>
      </c>
      <c r="AG124" s="838"/>
      <c r="AH124" s="838"/>
      <c r="AI124" s="838"/>
      <c r="AJ124" s="839"/>
      <c r="AK124" s="840" t="s">
        <v>431</v>
      </c>
      <c r="AL124" s="838"/>
      <c r="AM124" s="838"/>
      <c r="AN124" s="838"/>
      <c r="AO124" s="839"/>
      <c r="AP124" s="885" t="s">
        <v>131</v>
      </c>
      <c r="AQ124" s="886"/>
      <c r="AR124" s="886"/>
      <c r="AS124" s="886"/>
      <c r="AT124" s="887"/>
      <c r="AU124" s="888" t="s">
        <v>467</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74.099999999999994</v>
      </c>
      <c r="BR124" s="892"/>
      <c r="BS124" s="892"/>
      <c r="BT124" s="892"/>
      <c r="BU124" s="892"/>
      <c r="BV124" s="892">
        <v>80.099999999999994</v>
      </c>
      <c r="BW124" s="892"/>
      <c r="BX124" s="892"/>
      <c r="BY124" s="892"/>
      <c r="BZ124" s="892"/>
      <c r="CA124" s="892">
        <v>79.400000000000006</v>
      </c>
      <c r="CB124" s="892"/>
      <c r="CC124" s="892"/>
      <c r="CD124" s="892"/>
      <c r="CE124" s="892"/>
      <c r="CF124" s="782"/>
      <c r="CG124" s="783"/>
      <c r="CH124" s="783"/>
      <c r="CI124" s="783"/>
      <c r="CJ124" s="923"/>
      <c r="CK124" s="931"/>
      <c r="CL124" s="931"/>
      <c r="CM124" s="931"/>
      <c r="CN124" s="931"/>
      <c r="CO124" s="932"/>
      <c r="CP124" s="896" t="s">
        <v>468</v>
      </c>
      <c r="CQ124" s="897"/>
      <c r="CR124" s="897"/>
      <c r="CS124" s="897"/>
      <c r="CT124" s="897"/>
      <c r="CU124" s="897"/>
      <c r="CV124" s="897"/>
      <c r="CW124" s="897"/>
      <c r="CX124" s="897"/>
      <c r="CY124" s="897"/>
      <c r="CZ124" s="897"/>
      <c r="DA124" s="897"/>
      <c r="DB124" s="897"/>
      <c r="DC124" s="897"/>
      <c r="DD124" s="897"/>
      <c r="DE124" s="897"/>
      <c r="DF124" s="898"/>
      <c r="DG124" s="820" t="s">
        <v>400</v>
      </c>
      <c r="DH124" s="821"/>
      <c r="DI124" s="821"/>
      <c r="DJ124" s="821"/>
      <c r="DK124" s="822"/>
      <c r="DL124" s="823" t="s">
        <v>400</v>
      </c>
      <c r="DM124" s="821"/>
      <c r="DN124" s="821"/>
      <c r="DO124" s="821"/>
      <c r="DP124" s="822"/>
      <c r="DQ124" s="823" t="s">
        <v>400</v>
      </c>
      <c r="DR124" s="821"/>
      <c r="DS124" s="821"/>
      <c r="DT124" s="821"/>
      <c r="DU124" s="822"/>
      <c r="DV124" s="909" t="s">
        <v>400</v>
      </c>
      <c r="DW124" s="910"/>
      <c r="DX124" s="910"/>
      <c r="DY124" s="910"/>
      <c r="DZ124" s="911"/>
    </row>
    <row r="125" spans="1:130" s="226" customFormat="1" ht="26.25" customHeight="1">
      <c r="A125" s="878"/>
      <c r="B125" s="879"/>
      <c r="C125" s="882" t="s">
        <v>456</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131</v>
      </c>
      <c r="AB125" s="838"/>
      <c r="AC125" s="838"/>
      <c r="AD125" s="838"/>
      <c r="AE125" s="839"/>
      <c r="AF125" s="840" t="s">
        <v>400</v>
      </c>
      <c r="AG125" s="838"/>
      <c r="AH125" s="838"/>
      <c r="AI125" s="838"/>
      <c r="AJ125" s="839"/>
      <c r="AK125" s="840" t="s">
        <v>131</v>
      </c>
      <c r="AL125" s="838"/>
      <c r="AM125" s="838"/>
      <c r="AN125" s="838"/>
      <c r="AO125" s="839"/>
      <c r="AP125" s="885" t="s">
        <v>400</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469</v>
      </c>
      <c r="CL125" s="913"/>
      <c r="CM125" s="913"/>
      <c r="CN125" s="913"/>
      <c r="CO125" s="914"/>
      <c r="CP125" s="921" t="s">
        <v>470</v>
      </c>
      <c r="CQ125" s="866"/>
      <c r="CR125" s="866"/>
      <c r="CS125" s="866"/>
      <c r="CT125" s="866"/>
      <c r="CU125" s="866"/>
      <c r="CV125" s="866"/>
      <c r="CW125" s="866"/>
      <c r="CX125" s="866"/>
      <c r="CY125" s="866"/>
      <c r="CZ125" s="866"/>
      <c r="DA125" s="866"/>
      <c r="DB125" s="866"/>
      <c r="DC125" s="866"/>
      <c r="DD125" s="866"/>
      <c r="DE125" s="866"/>
      <c r="DF125" s="867"/>
      <c r="DG125" s="922" t="s">
        <v>400</v>
      </c>
      <c r="DH125" s="903"/>
      <c r="DI125" s="903"/>
      <c r="DJ125" s="903"/>
      <c r="DK125" s="903"/>
      <c r="DL125" s="903" t="s">
        <v>131</v>
      </c>
      <c r="DM125" s="903"/>
      <c r="DN125" s="903"/>
      <c r="DO125" s="903"/>
      <c r="DP125" s="903"/>
      <c r="DQ125" s="903" t="s">
        <v>400</v>
      </c>
      <c r="DR125" s="903"/>
      <c r="DS125" s="903"/>
      <c r="DT125" s="903"/>
      <c r="DU125" s="903"/>
      <c r="DV125" s="904" t="s">
        <v>400</v>
      </c>
      <c r="DW125" s="904"/>
      <c r="DX125" s="904"/>
      <c r="DY125" s="904"/>
      <c r="DZ125" s="905"/>
    </row>
    <row r="126" spans="1:130" s="226" customFormat="1" ht="26.25" customHeight="1" thickBot="1">
      <c r="A126" s="878"/>
      <c r="B126" s="879"/>
      <c r="C126" s="882" t="s">
        <v>458</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v>15716</v>
      </c>
      <c r="AB126" s="838"/>
      <c r="AC126" s="838"/>
      <c r="AD126" s="838"/>
      <c r="AE126" s="839"/>
      <c r="AF126" s="840">
        <v>15716</v>
      </c>
      <c r="AG126" s="838"/>
      <c r="AH126" s="838"/>
      <c r="AI126" s="838"/>
      <c r="AJ126" s="839"/>
      <c r="AK126" s="840" t="s">
        <v>400</v>
      </c>
      <c r="AL126" s="838"/>
      <c r="AM126" s="838"/>
      <c r="AN126" s="838"/>
      <c r="AO126" s="839"/>
      <c r="AP126" s="885" t="s">
        <v>131</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471</v>
      </c>
      <c r="CQ126" s="808"/>
      <c r="CR126" s="808"/>
      <c r="CS126" s="808"/>
      <c r="CT126" s="808"/>
      <c r="CU126" s="808"/>
      <c r="CV126" s="808"/>
      <c r="CW126" s="808"/>
      <c r="CX126" s="808"/>
      <c r="CY126" s="808"/>
      <c r="CZ126" s="808"/>
      <c r="DA126" s="808"/>
      <c r="DB126" s="808"/>
      <c r="DC126" s="808"/>
      <c r="DD126" s="808"/>
      <c r="DE126" s="808"/>
      <c r="DF126" s="809"/>
      <c r="DG126" s="874" t="s">
        <v>400</v>
      </c>
      <c r="DH126" s="875"/>
      <c r="DI126" s="875"/>
      <c r="DJ126" s="875"/>
      <c r="DK126" s="875"/>
      <c r="DL126" s="875" t="s">
        <v>431</v>
      </c>
      <c r="DM126" s="875"/>
      <c r="DN126" s="875"/>
      <c r="DO126" s="875"/>
      <c r="DP126" s="875"/>
      <c r="DQ126" s="875" t="s">
        <v>400</v>
      </c>
      <c r="DR126" s="875"/>
      <c r="DS126" s="875"/>
      <c r="DT126" s="875"/>
      <c r="DU126" s="875"/>
      <c r="DV126" s="852" t="s">
        <v>131</v>
      </c>
      <c r="DW126" s="852"/>
      <c r="DX126" s="852"/>
      <c r="DY126" s="852"/>
      <c r="DZ126" s="853"/>
    </row>
    <row r="127" spans="1:130" s="226" customFormat="1" ht="26.25" customHeight="1">
      <c r="A127" s="880"/>
      <c r="B127" s="881"/>
      <c r="C127" s="899" t="s">
        <v>472</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v>519</v>
      </c>
      <c r="AB127" s="838"/>
      <c r="AC127" s="838"/>
      <c r="AD127" s="838"/>
      <c r="AE127" s="839"/>
      <c r="AF127" s="840">
        <v>346</v>
      </c>
      <c r="AG127" s="838"/>
      <c r="AH127" s="838"/>
      <c r="AI127" s="838"/>
      <c r="AJ127" s="839"/>
      <c r="AK127" s="840" t="s">
        <v>400</v>
      </c>
      <c r="AL127" s="838"/>
      <c r="AM127" s="838"/>
      <c r="AN127" s="838"/>
      <c r="AO127" s="839"/>
      <c r="AP127" s="885" t="s">
        <v>400</v>
      </c>
      <c r="AQ127" s="886"/>
      <c r="AR127" s="886"/>
      <c r="AS127" s="886"/>
      <c r="AT127" s="887"/>
      <c r="AU127" s="262"/>
      <c r="AV127" s="262"/>
      <c r="AW127" s="262"/>
      <c r="AX127" s="902" t="s">
        <v>473</v>
      </c>
      <c r="AY127" s="870"/>
      <c r="AZ127" s="870"/>
      <c r="BA127" s="870"/>
      <c r="BB127" s="870"/>
      <c r="BC127" s="870"/>
      <c r="BD127" s="870"/>
      <c r="BE127" s="871"/>
      <c r="BF127" s="869" t="s">
        <v>474</v>
      </c>
      <c r="BG127" s="870"/>
      <c r="BH127" s="870"/>
      <c r="BI127" s="870"/>
      <c r="BJ127" s="870"/>
      <c r="BK127" s="870"/>
      <c r="BL127" s="871"/>
      <c r="BM127" s="869" t="s">
        <v>475</v>
      </c>
      <c r="BN127" s="870"/>
      <c r="BO127" s="870"/>
      <c r="BP127" s="870"/>
      <c r="BQ127" s="870"/>
      <c r="BR127" s="870"/>
      <c r="BS127" s="871"/>
      <c r="BT127" s="869" t="s">
        <v>476</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477</v>
      </c>
      <c r="CQ127" s="808"/>
      <c r="CR127" s="808"/>
      <c r="CS127" s="808"/>
      <c r="CT127" s="808"/>
      <c r="CU127" s="808"/>
      <c r="CV127" s="808"/>
      <c r="CW127" s="808"/>
      <c r="CX127" s="808"/>
      <c r="CY127" s="808"/>
      <c r="CZ127" s="808"/>
      <c r="DA127" s="808"/>
      <c r="DB127" s="808"/>
      <c r="DC127" s="808"/>
      <c r="DD127" s="808"/>
      <c r="DE127" s="808"/>
      <c r="DF127" s="809"/>
      <c r="DG127" s="874" t="s">
        <v>400</v>
      </c>
      <c r="DH127" s="875"/>
      <c r="DI127" s="875"/>
      <c r="DJ127" s="875"/>
      <c r="DK127" s="875"/>
      <c r="DL127" s="875" t="s">
        <v>400</v>
      </c>
      <c r="DM127" s="875"/>
      <c r="DN127" s="875"/>
      <c r="DO127" s="875"/>
      <c r="DP127" s="875"/>
      <c r="DQ127" s="875" t="s">
        <v>400</v>
      </c>
      <c r="DR127" s="875"/>
      <c r="DS127" s="875"/>
      <c r="DT127" s="875"/>
      <c r="DU127" s="875"/>
      <c r="DV127" s="852" t="s">
        <v>400</v>
      </c>
      <c r="DW127" s="852"/>
      <c r="DX127" s="852"/>
      <c r="DY127" s="852"/>
      <c r="DZ127" s="853"/>
    </row>
    <row r="128" spans="1:130" s="226" customFormat="1" ht="26.25" customHeight="1" thickBot="1">
      <c r="A128" s="854" t="s">
        <v>478</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479</v>
      </c>
      <c r="X128" s="856"/>
      <c r="Y128" s="856"/>
      <c r="Z128" s="857"/>
      <c r="AA128" s="858">
        <v>554</v>
      </c>
      <c r="AB128" s="859"/>
      <c r="AC128" s="859"/>
      <c r="AD128" s="859"/>
      <c r="AE128" s="860"/>
      <c r="AF128" s="861">
        <v>554</v>
      </c>
      <c r="AG128" s="859"/>
      <c r="AH128" s="859"/>
      <c r="AI128" s="859"/>
      <c r="AJ128" s="860"/>
      <c r="AK128" s="861">
        <v>554</v>
      </c>
      <c r="AL128" s="859"/>
      <c r="AM128" s="859"/>
      <c r="AN128" s="859"/>
      <c r="AO128" s="860"/>
      <c r="AP128" s="862"/>
      <c r="AQ128" s="863"/>
      <c r="AR128" s="863"/>
      <c r="AS128" s="863"/>
      <c r="AT128" s="864"/>
      <c r="AU128" s="262"/>
      <c r="AV128" s="262"/>
      <c r="AW128" s="262"/>
      <c r="AX128" s="865" t="s">
        <v>480</v>
      </c>
      <c r="AY128" s="866"/>
      <c r="AZ128" s="866"/>
      <c r="BA128" s="866"/>
      <c r="BB128" s="866"/>
      <c r="BC128" s="866"/>
      <c r="BD128" s="866"/>
      <c r="BE128" s="867"/>
      <c r="BF128" s="844" t="s">
        <v>131</v>
      </c>
      <c r="BG128" s="845"/>
      <c r="BH128" s="845"/>
      <c r="BI128" s="845"/>
      <c r="BJ128" s="845"/>
      <c r="BK128" s="845"/>
      <c r="BL128" s="868"/>
      <c r="BM128" s="844">
        <v>15</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481</v>
      </c>
      <c r="CQ128" s="786"/>
      <c r="CR128" s="786"/>
      <c r="CS128" s="786"/>
      <c r="CT128" s="786"/>
      <c r="CU128" s="786"/>
      <c r="CV128" s="786"/>
      <c r="CW128" s="786"/>
      <c r="CX128" s="786"/>
      <c r="CY128" s="786"/>
      <c r="CZ128" s="786"/>
      <c r="DA128" s="786"/>
      <c r="DB128" s="786"/>
      <c r="DC128" s="786"/>
      <c r="DD128" s="786"/>
      <c r="DE128" s="786"/>
      <c r="DF128" s="787"/>
      <c r="DG128" s="848" t="s">
        <v>400</v>
      </c>
      <c r="DH128" s="849"/>
      <c r="DI128" s="849"/>
      <c r="DJ128" s="849"/>
      <c r="DK128" s="849"/>
      <c r="DL128" s="849" t="s">
        <v>131</v>
      </c>
      <c r="DM128" s="849"/>
      <c r="DN128" s="849"/>
      <c r="DO128" s="849"/>
      <c r="DP128" s="849"/>
      <c r="DQ128" s="849" t="s">
        <v>400</v>
      </c>
      <c r="DR128" s="849"/>
      <c r="DS128" s="849"/>
      <c r="DT128" s="849"/>
      <c r="DU128" s="849"/>
      <c r="DV128" s="850" t="s">
        <v>131</v>
      </c>
      <c r="DW128" s="850"/>
      <c r="DX128" s="850"/>
      <c r="DY128" s="850"/>
      <c r="DZ128" s="851"/>
    </row>
    <row r="129" spans="1:131" s="226" customFormat="1" ht="26.25" customHeight="1">
      <c r="A129" s="832" t="s">
        <v>101</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482</v>
      </c>
      <c r="X129" s="835"/>
      <c r="Y129" s="835"/>
      <c r="Z129" s="836"/>
      <c r="AA129" s="837">
        <v>3702759</v>
      </c>
      <c r="AB129" s="838"/>
      <c r="AC129" s="838"/>
      <c r="AD129" s="838"/>
      <c r="AE129" s="839"/>
      <c r="AF129" s="840">
        <v>3617410</v>
      </c>
      <c r="AG129" s="838"/>
      <c r="AH129" s="838"/>
      <c r="AI129" s="838"/>
      <c r="AJ129" s="839"/>
      <c r="AK129" s="840">
        <v>3600778</v>
      </c>
      <c r="AL129" s="838"/>
      <c r="AM129" s="838"/>
      <c r="AN129" s="838"/>
      <c r="AO129" s="839"/>
      <c r="AP129" s="841"/>
      <c r="AQ129" s="842"/>
      <c r="AR129" s="842"/>
      <c r="AS129" s="842"/>
      <c r="AT129" s="843"/>
      <c r="AU129" s="264"/>
      <c r="AV129" s="264"/>
      <c r="AW129" s="264"/>
      <c r="AX129" s="807" t="s">
        <v>483</v>
      </c>
      <c r="AY129" s="808"/>
      <c r="AZ129" s="808"/>
      <c r="BA129" s="808"/>
      <c r="BB129" s="808"/>
      <c r="BC129" s="808"/>
      <c r="BD129" s="808"/>
      <c r="BE129" s="809"/>
      <c r="BF129" s="827" t="s">
        <v>131</v>
      </c>
      <c r="BG129" s="828"/>
      <c r="BH129" s="828"/>
      <c r="BI129" s="828"/>
      <c r="BJ129" s="828"/>
      <c r="BK129" s="828"/>
      <c r="BL129" s="829"/>
      <c r="BM129" s="827">
        <v>20</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832" t="s">
        <v>484</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485</v>
      </c>
      <c r="X130" s="835"/>
      <c r="Y130" s="835"/>
      <c r="Z130" s="836"/>
      <c r="AA130" s="837">
        <v>454393</v>
      </c>
      <c r="AB130" s="838"/>
      <c r="AC130" s="838"/>
      <c r="AD130" s="838"/>
      <c r="AE130" s="839"/>
      <c r="AF130" s="840">
        <v>446901</v>
      </c>
      <c r="AG130" s="838"/>
      <c r="AH130" s="838"/>
      <c r="AI130" s="838"/>
      <c r="AJ130" s="839"/>
      <c r="AK130" s="840">
        <v>466925</v>
      </c>
      <c r="AL130" s="838"/>
      <c r="AM130" s="838"/>
      <c r="AN130" s="838"/>
      <c r="AO130" s="839"/>
      <c r="AP130" s="841"/>
      <c r="AQ130" s="842"/>
      <c r="AR130" s="842"/>
      <c r="AS130" s="842"/>
      <c r="AT130" s="843"/>
      <c r="AU130" s="264"/>
      <c r="AV130" s="264"/>
      <c r="AW130" s="264"/>
      <c r="AX130" s="807" t="s">
        <v>486</v>
      </c>
      <c r="AY130" s="808"/>
      <c r="AZ130" s="808"/>
      <c r="BA130" s="808"/>
      <c r="BB130" s="808"/>
      <c r="BC130" s="808"/>
      <c r="BD130" s="808"/>
      <c r="BE130" s="809"/>
      <c r="BF130" s="810">
        <v>9.6999999999999993</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487</v>
      </c>
      <c r="X131" s="818"/>
      <c r="Y131" s="818"/>
      <c r="Z131" s="819"/>
      <c r="AA131" s="820">
        <v>3248366</v>
      </c>
      <c r="AB131" s="821"/>
      <c r="AC131" s="821"/>
      <c r="AD131" s="821"/>
      <c r="AE131" s="822"/>
      <c r="AF131" s="823">
        <v>3170509</v>
      </c>
      <c r="AG131" s="821"/>
      <c r="AH131" s="821"/>
      <c r="AI131" s="821"/>
      <c r="AJ131" s="822"/>
      <c r="AK131" s="823">
        <v>3133853</v>
      </c>
      <c r="AL131" s="821"/>
      <c r="AM131" s="821"/>
      <c r="AN131" s="821"/>
      <c r="AO131" s="822"/>
      <c r="AP131" s="824"/>
      <c r="AQ131" s="825"/>
      <c r="AR131" s="825"/>
      <c r="AS131" s="825"/>
      <c r="AT131" s="826"/>
      <c r="AU131" s="264"/>
      <c r="AV131" s="264"/>
      <c r="AW131" s="264"/>
      <c r="AX131" s="785" t="s">
        <v>488</v>
      </c>
      <c r="AY131" s="786"/>
      <c r="AZ131" s="786"/>
      <c r="BA131" s="786"/>
      <c r="BB131" s="786"/>
      <c r="BC131" s="786"/>
      <c r="BD131" s="786"/>
      <c r="BE131" s="787"/>
      <c r="BF131" s="788">
        <v>79.400000000000006</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94" t="s">
        <v>489</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490</v>
      </c>
      <c r="W132" s="798"/>
      <c r="X132" s="798"/>
      <c r="Y132" s="798"/>
      <c r="Z132" s="799"/>
      <c r="AA132" s="800">
        <v>9.5142296159999997</v>
      </c>
      <c r="AB132" s="801"/>
      <c r="AC132" s="801"/>
      <c r="AD132" s="801"/>
      <c r="AE132" s="802"/>
      <c r="AF132" s="803">
        <v>9.5836662189999995</v>
      </c>
      <c r="AG132" s="801"/>
      <c r="AH132" s="801"/>
      <c r="AI132" s="801"/>
      <c r="AJ132" s="802"/>
      <c r="AK132" s="803">
        <v>10.238387060000001</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491</v>
      </c>
      <c r="W133" s="777"/>
      <c r="X133" s="777"/>
      <c r="Y133" s="777"/>
      <c r="Z133" s="778"/>
      <c r="AA133" s="779">
        <v>10.3</v>
      </c>
      <c r="AB133" s="780"/>
      <c r="AC133" s="780"/>
      <c r="AD133" s="780"/>
      <c r="AE133" s="781"/>
      <c r="AF133" s="779">
        <v>9.8000000000000007</v>
      </c>
      <c r="AG133" s="780"/>
      <c r="AH133" s="780"/>
      <c r="AI133" s="780"/>
      <c r="AJ133" s="781"/>
      <c r="AK133" s="779">
        <v>9.6999999999999993</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t="13.5" hidden="1"/>
  </sheetData>
  <sheetProtection algorithmName="SHA-512" hashValue="/dV2Oh5TNqPRUHgVnNVK0FTHoYceNUvOe9F/nm8b+RYxKqsxMo5mZKTJLt89FEq+qOo7OXzRsAZf+0x+IKqBJw==" saltValue="9AUarUFLZIIzDWUVG0fzu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B4" zoomScale="75" zoomScaleNormal="85" zoomScaleSheetLayoutView="75" workbookViewId="0"/>
  </sheetViews>
  <sheetFormatPr defaultColWidth="0" defaultRowHeight="13.5" customHeight="1" zeroHeight="1"/>
  <cols>
    <col min="1" max="120" width="2.77734375" style="271" customWidth="1"/>
    <col min="121" max="121" width="0" style="270" hidden="1" customWidth="1"/>
    <col min="122" max="16384" width="9" style="270" hidden="1"/>
  </cols>
  <sheetData>
    <row r="1" spans="1:120">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row r="3" spans="1:120"/>
    <row r="4" spans="1:120"/>
    <row r="5" spans="1:120"/>
    <row r="6" spans="1:120"/>
    <row r="7" spans="1:120"/>
    <row r="8" spans="1:120"/>
    <row r="9" spans="1:120"/>
    <row r="10" spans="1:120"/>
    <row r="11" spans="1:120"/>
    <row r="12" spans="1:120"/>
    <row r="13" spans="1:120"/>
    <row r="14" spans="1:120"/>
    <row r="15" spans="1:120"/>
    <row r="16" spans="1:120">
      <c r="DP16" s="270"/>
    </row>
    <row r="17" spans="119:120">
      <c r="DP17" s="270"/>
    </row>
    <row r="18" spans="119:120"/>
    <row r="19" spans="119:120"/>
    <row r="20" spans="119:120">
      <c r="DO20" s="270"/>
      <c r="DP20" s="270"/>
    </row>
    <row r="21" spans="119:120">
      <c r="DP21" s="270"/>
    </row>
    <row r="22" spans="119:120"/>
    <row r="23" spans="119:120">
      <c r="DO23" s="270"/>
      <c r="DP23" s="270"/>
    </row>
    <row r="24" spans="119:120">
      <c r="DP24" s="270"/>
    </row>
    <row r="25" spans="119:120">
      <c r="DP25" s="270"/>
    </row>
    <row r="26" spans="119:120">
      <c r="DO26" s="270"/>
      <c r="DP26" s="270"/>
    </row>
    <row r="27" spans="119:120"/>
    <row r="28" spans="119:120">
      <c r="DO28" s="270"/>
      <c r="DP28" s="270"/>
    </row>
    <row r="29" spans="119:120">
      <c r="DP29" s="270"/>
    </row>
    <row r="30" spans="119:120"/>
    <row r="31" spans="119:120">
      <c r="DO31" s="270"/>
      <c r="DP31" s="270"/>
    </row>
    <row r="32" spans="119:120"/>
    <row r="33" spans="98:120">
      <c r="DO33" s="270"/>
      <c r="DP33" s="270"/>
    </row>
    <row r="34" spans="98:120">
      <c r="DM34" s="270"/>
    </row>
    <row r="35" spans="98:120">
      <c r="CT35" s="270"/>
      <c r="CU35" s="270"/>
      <c r="CV35" s="270"/>
      <c r="CY35" s="270"/>
      <c r="CZ35" s="270"/>
      <c r="DA35" s="270"/>
      <c r="DD35" s="270"/>
      <c r="DE35" s="270"/>
      <c r="DF35" s="270"/>
      <c r="DI35" s="270"/>
      <c r="DJ35" s="270"/>
      <c r="DK35" s="270"/>
      <c r="DM35" s="270"/>
      <c r="DN35" s="270"/>
      <c r="DO35" s="270"/>
      <c r="DP35" s="270"/>
    </row>
    <row r="36" spans="98:120"/>
    <row r="37" spans="98:120">
      <c r="CW37" s="270"/>
      <c r="DB37" s="270"/>
      <c r="DG37" s="270"/>
      <c r="DL37" s="270"/>
      <c r="DP37" s="270"/>
    </row>
    <row r="38" spans="98:120">
      <c r="CT38" s="270"/>
      <c r="CU38" s="270"/>
      <c r="CV38" s="270"/>
      <c r="CW38" s="270"/>
      <c r="CY38" s="270"/>
      <c r="CZ38" s="270"/>
      <c r="DA38" s="270"/>
      <c r="DB38" s="270"/>
      <c r="DD38" s="270"/>
      <c r="DE38" s="270"/>
      <c r="DF38" s="270"/>
      <c r="DG38" s="270"/>
      <c r="DI38" s="270"/>
      <c r="DJ38" s="270"/>
      <c r="DK38" s="270"/>
      <c r="DL38" s="270"/>
      <c r="DN38" s="270"/>
      <c r="DO38" s="270"/>
      <c r="DP38" s="270"/>
    </row>
    <row r="39" spans="98:120"/>
    <row r="40" spans="98:120"/>
    <row r="41" spans="98:120"/>
    <row r="42" spans="98:120"/>
    <row r="43" spans="98:120"/>
    <row r="44" spans="98:120"/>
    <row r="45" spans="98:120"/>
    <row r="46" spans="98:120"/>
    <row r="47" spans="98:120"/>
    <row r="48" spans="98:120"/>
    <row r="49" spans="22:120">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492</v>
      </c>
    </row>
    <row r="98" spans="24:120" hidden="1">
      <c r="CS98" s="270"/>
      <c r="CX98" s="270"/>
      <c r="DC98" s="270"/>
      <c r="DH98" s="270"/>
    </row>
    <row r="99" spans="24:120" hidden="1">
      <c r="CS99" s="270"/>
      <c r="CX99" s="270"/>
      <c r="DC99" s="270"/>
      <c r="DH99" s="270"/>
    </row>
    <row r="100" spans="24:120"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idden="1">
      <c r="CT103" s="270"/>
      <c r="CV103" s="270"/>
      <c r="CW103" s="270"/>
      <c r="CY103" s="270"/>
      <c r="DA103" s="270"/>
      <c r="DB103" s="270"/>
      <c r="DD103" s="270"/>
      <c r="DF103" s="270"/>
      <c r="DG103" s="270"/>
      <c r="DI103" s="270"/>
      <c r="DK103" s="270"/>
      <c r="DL103" s="270"/>
      <c r="DM103" s="270"/>
      <c r="DN103" s="270"/>
      <c r="DO103" s="270"/>
      <c r="DP103" s="270"/>
    </row>
    <row r="104" spans="24:120" hidden="1">
      <c r="CV104" s="270"/>
      <c r="CW104" s="270"/>
      <c r="DA104" s="270"/>
      <c r="DB104" s="270"/>
      <c r="DF104" s="270"/>
      <c r="DG104" s="270"/>
      <c r="DK104" s="270"/>
      <c r="DL104" s="270"/>
      <c r="DN104" s="270"/>
      <c r="DO104" s="270"/>
      <c r="DP104" s="270"/>
    </row>
    <row r="105" spans="24:120" ht="12.75" hidden="1" customHeight="1"/>
    <row r="106" spans="24:120" hidden="1"/>
    <row r="107" spans="24:120" hidden="1"/>
    <row r="108" spans="24:120" hidden="1"/>
    <row r="109" spans="24:120" hidden="1"/>
    <row r="110" spans="24:120" hidden="1"/>
  </sheetData>
  <sheetProtection algorithmName="SHA-512" hashValue="3EhCQHjVELJ9AOzSrdrh8tZllO9VW6gBUedY4fokYPcu4gI1SWa5c0xGdrWgYDqBXPwKQl6vWeq/Q9OFirYQaQ==" saltValue="eK1jmyRRj9ciQtbQAIV2N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75" zoomScaleNormal="75" zoomScaleSheetLayoutView="55" workbookViewId="0"/>
  </sheetViews>
  <sheetFormatPr defaultColWidth="0" defaultRowHeight="13.5" customHeight="1" zeroHeight="1"/>
  <cols>
    <col min="1" max="116" width="2.6640625" style="271" customWidth="1"/>
    <col min="117" max="16384" width="9" style="270" hidden="1"/>
  </cols>
  <sheetData>
    <row r="1" spans="2:116">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row r="3" spans="2:116"/>
    <row r="4" spans="2:116">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row r="7" spans="2:116"/>
    <row r="8" spans="2:116"/>
    <row r="9" spans="2:116"/>
    <row r="10" spans="2:116"/>
    <row r="11" spans="2:116"/>
    <row r="12" spans="2:116"/>
    <row r="13" spans="2:116"/>
    <row r="14" spans="2:116"/>
    <row r="15" spans="2:116"/>
    <row r="16" spans="2:116"/>
    <row r="17" spans="9:116"/>
    <row r="18" spans="9:116">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row r="20" spans="9:116"/>
    <row r="21" spans="9:116">
      <c r="DL21" s="270"/>
    </row>
    <row r="22" spans="9:116">
      <c r="DI22" s="270"/>
      <c r="DJ22" s="270"/>
      <c r="DK22" s="270"/>
      <c r="DL22" s="270"/>
    </row>
    <row r="23" spans="9:116">
      <c r="CY23" s="270"/>
      <c r="CZ23" s="270"/>
      <c r="DA23" s="270"/>
      <c r="DB23" s="270"/>
      <c r="DC23" s="270"/>
      <c r="DD23" s="270"/>
      <c r="DE23" s="270"/>
      <c r="DF23" s="270"/>
      <c r="DG23" s="270"/>
      <c r="DH23" s="270"/>
      <c r="DI23" s="270"/>
      <c r="DJ23" s="270"/>
      <c r="DK23" s="270"/>
      <c r="DL23" s="270"/>
    </row>
    <row r="24" spans="9:116"/>
    <row r="25" spans="9:116"/>
    <row r="26" spans="9:116"/>
    <row r="27" spans="9:116"/>
    <row r="28" spans="9:116"/>
    <row r="29" spans="9:116"/>
    <row r="30" spans="9:116"/>
    <row r="31" spans="9:116"/>
    <row r="32" spans="9:116"/>
    <row r="33" spans="15:116"/>
    <row r="34" spans="15:116"/>
    <row r="35" spans="15:116">
      <c r="CZ35" s="270"/>
      <c r="DA35" s="270"/>
      <c r="DB35" s="270"/>
      <c r="DC35" s="270"/>
      <c r="DD35" s="270"/>
      <c r="DE35" s="270"/>
      <c r="DF35" s="270"/>
      <c r="DG35" s="270"/>
      <c r="DH35" s="270"/>
      <c r="DI35" s="270"/>
      <c r="DJ35" s="270"/>
      <c r="DK35" s="270"/>
      <c r="DL35" s="270"/>
    </row>
    <row r="36" spans="15:116"/>
    <row r="37" spans="15:116">
      <c r="DL37" s="270"/>
    </row>
    <row r="38" spans="15:116">
      <c r="DI38" s="270"/>
      <c r="DJ38" s="270"/>
      <c r="DK38" s="270"/>
      <c r="DL38" s="270"/>
    </row>
    <row r="39" spans="15:116"/>
    <row r="40" spans="15:116"/>
    <row r="41" spans="15:116"/>
    <row r="42" spans="15:116"/>
    <row r="43" spans="15:116">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c r="DL44" s="270"/>
    </row>
    <row r="45" spans="15:116"/>
    <row r="46" spans="15:116">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Y82/qMMQnLKD6dtEatPG5LW3tu9OlvIDiHdheXvt+B0RiwWfI5hab4tTjQVKBftbKvz50vQ3fi2DST5qouE6Pg==" saltValue="gvy5t8icmiwNkFk5jVurc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75" zoomScaleSheetLayoutView="75"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c r="AS1" s="273"/>
      <c r="AT1" s="273"/>
    </row>
    <row r="2" spans="1:46">
      <c r="AS2" s="273"/>
      <c r="AT2" s="273"/>
    </row>
    <row r="3" spans="1:46">
      <c r="AS3" s="273"/>
      <c r="AT3" s="273"/>
    </row>
    <row r="4" spans="1:46">
      <c r="AS4" s="273"/>
      <c r="AT4" s="273"/>
    </row>
    <row r="5" spans="1:46" ht="16.2">
      <c r="A5" s="274" t="s">
        <v>493</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494</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1" t="s">
        <v>495</v>
      </c>
      <c r="AP7" s="283"/>
      <c r="AQ7" s="284" t="s">
        <v>496</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2"/>
      <c r="AP8" s="289" t="s">
        <v>497</v>
      </c>
      <c r="AQ8" s="290" t="s">
        <v>498</v>
      </c>
      <c r="AR8" s="291" t="s">
        <v>499</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5" t="s">
        <v>500</v>
      </c>
      <c r="AL9" s="1206"/>
      <c r="AM9" s="1206"/>
      <c r="AN9" s="1207"/>
      <c r="AO9" s="292">
        <v>986721</v>
      </c>
      <c r="AP9" s="292">
        <v>67951</v>
      </c>
      <c r="AQ9" s="293">
        <v>86936</v>
      </c>
      <c r="AR9" s="294">
        <v>-21.8</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5" t="s">
        <v>501</v>
      </c>
      <c r="AL10" s="1206"/>
      <c r="AM10" s="1206"/>
      <c r="AN10" s="1207"/>
      <c r="AO10" s="295">
        <v>66725</v>
      </c>
      <c r="AP10" s="295">
        <v>4595</v>
      </c>
      <c r="AQ10" s="296">
        <v>8644</v>
      </c>
      <c r="AR10" s="297">
        <v>-46.8</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5" t="s">
        <v>502</v>
      </c>
      <c r="AL11" s="1206"/>
      <c r="AM11" s="1206"/>
      <c r="AN11" s="1207"/>
      <c r="AO11" s="295">
        <v>9445</v>
      </c>
      <c r="AP11" s="295">
        <v>650</v>
      </c>
      <c r="AQ11" s="296">
        <v>14102</v>
      </c>
      <c r="AR11" s="297">
        <v>-95.4</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5" t="s">
        <v>503</v>
      </c>
      <c r="AL12" s="1206"/>
      <c r="AM12" s="1206"/>
      <c r="AN12" s="1207"/>
      <c r="AO12" s="295" t="s">
        <v>504</v>
      </c>
      <c r="AP12" s="295" t="s">
        <v>504</v>
      </c>
      <c r="AQ12" s="296">
        <v>665</v>
      </c>
      <c r="AR12" s="297" t="s">
        <v>504</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5" t="s">
        <v>505</v>
      </c>
      <c r="AL13" s="1206"/>
      <c r="AM13" s="1206"/>
      <c r="AN13" s="1207"/>
      <c r="AO13" s="295" t="s">
        <v>504</v>
      </c>
      <c r="AP13" s="295" t="s">
        <v>504</v>
      </c>
      <c r="AQ13" s="296" t="s">
        <v>504</v>
      </c>
      <c r="AR13" s="297" t="s">
        <v>504</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5" t="s">
        <v>506</v>
      </c>
      <c r="AL14" s="1206"/>
      <c r="AM14" s="1206"/>
      <c r="AN14" s="1207"/>
      <c r="AO14" s="295">
        <v>60360</v>
      </c>
      <c r="AP14" s="295">
        <v>4157</v>
      </c>
      <c r="AQ14" s="296">
        <v>4315</v>
      </c>
      <c r="AR14" s="297">
        <v>-3.7</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5" t="s">
        <v>507</v>
      </c>
      <c r="AL15" s="1206"/>
      <c r="AM15" s="1206"/>
      <c r="AN15" s="1207"/>
      <c r="AO15" s="295">
        <v>6909</v>
      </c>
      <c r="AP15" s="295">
        <v>476</v>
      </c>
      <c r="AQ15" s="296">
        <v>2138</v>
      </c>
      <c r="AR15" s="297">
        <v>-77.7</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08" t="s">
        <v>508</v>
      </c>
      <c r="AL16" s="1209"/>
      <c r="AM16" s="1209"/>
      <c r="AN16" s="1210"/>
      <c r="AO16" s="295">
        <v>-89983</v>
      </c>
      <c r="AP16" s="295">
        <v>-6197</v>
      </c>
      <c r="AQ16" s="296">
        <v>-8691</v>
      </c>
      <c r="AR16" s="297">
        <v>-28.7</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08" t="s">
        <v>183</v>
      </c>
      <c r="AL17" s="1209"/>
      <c r="AM17" s="1209"/>
      <c r="AN17" s="1210"/>
      <c r="AO17" s="295">
        <v>1040177</v>
      </c>
      <c r="AP17" s="295">
        <v>71633</v>
      </c>
      <c r="AQ17" s="296">
        <v>108111</v>
      </c>
      <c r="AR17" s="297">
        <v>-33.700000000000003</v>
      </c>
    </row>
    <row r="18" spans="1:46">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509</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510</v>
      </c>
      <c r="AP20" s="303" t="s">
        <v>511</v>
      </c>
      <c r="AQ20" s="304" t="s">
        <v>512</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2" t="s">
        <v>513</v>
      </c>
      <c r="AL21" s="1203"/>
      <c r="AM21" s="1203"/>
      <c r="AN21" s="1204"/>
      <c r="AO21" s="307">
        <v>7.64</v>
      </c>
      <c r="AP21" s="308">
        <v>10.32</v>
      </c>
      <c r="AQ21" s="309">
        <v>-2.68</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2" t="s">
        <v>514</v>
      </c>
      <c r="AL22" s="1203"/>
      <c r="AM22" s="1203"/>
      <c r="AN22" s="1204"/>
      <c r="AO22" s="312">
        <v>99.7</v>
      </c>
      <c r="AP22" s="313">
        <v>96.5</v>
      </c>
      <c r="AQ22" s="314">
        <v>3.2</v>
      </c>
      <c r="AR22" s="298"/>
      <c r="AS22" s="310"/>
      <c r="AT22" s="306"/>
    </row>
    <row r="23" spans="1:46" s="311" customFormat="1">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515</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516</v>
      </c>
      <c r="AO27" s="273"/>
      <c r="AP27" s="273"/>
      <c r="AQ27" s="273"/>
      <c r="AR27" s="273"/>
      <c r="AS27" s="273"/>
      <c r="AT27" s="273"/>
    </row>
    <row r="28" spans="1:46" ht="16.2">
      <c r="A28" s="274" t="s">
        <v>517</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518</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1" t="s">
        <v>495</v>
      </c>
      <c r="AP30" s="283"/>
      <c r="AQ30" s="284" t="s">
        <v>496</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2"/>
      <c r="AP31" s="289" t="s">
        <v>497</v>
      </c>
      <c r="AQ31" s="290" t="s">
        <v>498</v>
      </c>
      <c r="AR31" s="291" t="s">
        <v>499</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3" t="s">
        <v>519</v>
      </c>
      <c r="AL32" s="1194"/>
      <c r="AM32" s="1194"/>
      <c r="AN32" s="1195"/>
      <c r="AO32" s="322">
        <v>644227</v>
      </c>
      <c r="AP32" s="322">
        <v>44365</v>
      </c>
      <c r="AQ32" s="323">
        <v>56558</v>
      </c>
      <c r="AR32" s="324">
        <v>-21.6</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3" t="s">
        <v>520</v>
      </c>
      <c r="AL33" s="1194"/>
      <c r="AM33" s="1194"/>
      <c r="AN33" s="1195"/>
      <c r="AO33" s="322" t="s">
        <v>504</v>
      </c>
      <c r="AP33" s="322" t="s">
        <v>504</v>
      </c>
      <c r="AQ33" s="323" t="s">
        <v>504</v>
      </c>
      <c r="AR33" s="324" t="s">
        <v>504</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3" t="s">
        <v>521</v>
      </c>
      <c r="AL34" s="1194"/>
      <c r="AM34" s="1194"/>
      <c r="AN34" s="1195"/>
      <c r="AO34" s="322" t="s">
        <v>504</v>
      </c>
      <c r="AP34" s="322" t="s">
        <v>504</v>
      </c>
      <c r="AQ34" s="323">
        <v>4</v>
      </c>
      <c r="AR34" s="324" t="s">
        <v>504</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3" t="s">
        <v>522</v>
      </c>
      <c r="AL35" s="1194"/>
      <c r="AM35" s="1194"/>
      <c r="AN35" s="1195"/>
      <c r="AO35" s="322">
        <v>142769</v>
      </c>
      <c r="AP35" s="322">
        <v>9832</v>
      </c>
      <c r="AQ35" s="323">
        <v>21321</v>
      </c>
      <c r="AR35" s="324">
        <v>-53.9</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3" t="s">
        <v>523</v>
      </c>
      <c r="AL36" s="1194"/>
      <c r="AM36" s="1194"/>
      <c r="AN36" s="1195"/>
      <c r="AO36" s="322">
        <v>1339</v>
      </c>
      <c r="AP36" s="322">
        <v>92</v>
      </c>
      <c r="AQ36" s="323">
        <v>3744</v>
      </c>
      <c r="AR36" s="324">
        <v>-97.5</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3" t="s">
        <v>524</v>
      </c>
      <c r="AL37" s="1194"/>
      <c r="AM37" s="1194"/>
      <c r="AN37" s="1195"/>
      <c r="AO37" s="322" t="s">
        <v>504</v>
      </c>
      <c r="AP37" s="322" t="s">
        <v>504</v>
      </c>
      <c r="AQ37" s="323">
        <v>1218</v>
      </c>
      <c r="AR37" s="324" t="s">
        <v>504</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6" t="s">
        <v>525</v>
      </c>
      <c r="AL38" s="1197"/>
      <c r="AM38" s="1197"/>
      <c r="AN38" s="1198"/>
      <c r="AO38" s="325" t="s">
        <v>504</v>
      </c>
      <c r="AP38" s="325" t="s">
        <v>504</v>
      </c>
      <c r="AQ38" s="326">
        <v>4</v>
      </c>
      <c r="AR38" s="314" t="s">
        <v>504</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6" t="s">
        <v>526</v>
      </c>
      <c r="AL39" s="1197"/>
      <c r="AM39" s="1197"/>
      <c r="AN39" s="1198"/>
      <c r="AO39" s="322">
        <v>-554</v>
      </c>
      <c r="AP39" s="322">
        <v>-38</v>
      </c>
      <c r="AQ39" s="323">
        <v>-1519</v>
      </c>
      <c r="AR39" s="324">
        <v>-97.5</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3" t="s">
        <v>527</v>
      </c>
      <c r="AL40" s="1194"/>
      <c r="AM40" s="1194"/>
      <c r="AN40" s="1195"/>
      <c r="AO40" s="322">
        <v>-466925</v>
      </c>
      <c r="AP40" s="322">
        <v>-32155</v>
      </c>
      <c r="AQ40" s="323">
        <v>-54553</v>
      </c>
      <c r="AR40" s="324">
        <v>-41.1</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199" t="s">
        <v>296</v>
      </c>
      <c r="AL41" s="1200"/>
      <c r="AM41" s="1200"/>
      <c r="AN41" s="1201"/>
      <c r="AO41" s="322">
        <v>320856</v>
      </c>
      <c r="AP41" s="322">
        <v>22096</v>
      </c>
      <c r="AQ41" s="323">
        <v>26777</v>
      </c>
      <c r="AR41" s="324">
        <v>-17.5</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528</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529</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530</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6" t="s">
        <v>495</v>
      </c>
      <c r="AN49" s="1188" t="s">
        <v>531</v>
      </c>
      <c r="AO49" s="1189"/>
      <c r="AP49" s="1189"/>
      <c r="AQ49" s="1189"/>
      <c r="AR49" s="1190"/>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87"/>
      <c r="AN50" s="338" t="s">
        <v>532</v>
      </c>
      <c r="AO50" s="339" t="s">
        <v>533</v>
      </c>
      <c r="AP50" s="340" t="s">
        <v>534</v>
      </c>
      <c r="AQ50" s="341" t="s">
        <v>535</v>
      </c>
      <c r="AR50" s="342" t="s">
        <v>536</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537</v>
      </c>
      <c r="AL51" s="335"/>
      <c r="AM51" s="343">
        <v>1228196</v>
      </c>
      <c r="AN51" s="344">
        <v>81716</v>
      </c>
      <c r="AO51" s="345">
        <v>196.2</v>
      </c>
      <c r="AP51" s="346">
        <v>74444</v>
      </c>
      <c r="AQ51" s="347">
        <v>6.6</v>
      </c>
      <c r="AR51" s="348">
        <v>189.6</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538</v>
      </c>
      <c r="AM52" s="351">
        <v>136169</v>
      </c>
      <c r="AN52" s="352">
        <v>9060</v>
      </c>
      <c r="AO52" s="353">
        <v>-50.6</v>
      </c>
      <c r="AP52" s="354">
        <v>34175</v>
      </c>
      <c r="AQ52" s="355">
        <v>4.0999999999999996</v>
      </c>
      <c r="AR52" s="356">
        <v>-54.7</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539</v>
      </c>
      <c r="AL53" s="335"/>
      <c r="AM53" s="343">
        <v>2830134</v>
      </c>
      <c r="AN53" s="344">
        <v>190197</v>
      </c>
      <c r="AO53" s="345">
        <v>132.80000000000001</v>
      </c>
      <c r="AP53" s="346">
        <v>85205</v>
      </c>
      <c r="AQ53" s="347">
        <v>14.5</v>
      </c>
      <c r="AR53" s="348">
        <v>118.3</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538</v>
      </c>
      <c r="AM54" s="351">
        <v>290773</v>
      </c>
      <c r="AN54" s="352">
        <v>19541</v>
      </c>
      <c r="AO54" s="353">
        <v>115.7</v>
      </c>
      <c r="AP54" s="354">
        <v>38847</v>
      </c>
      <c r="AQ54" s="355">
        <v>13.7</v>
      </c>
      <c r="AR54" s="356">
        <v>102</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540</v>
      </c>
      <c r="AL55" s="335"/>
      <c r="AM55" s="343">
        <v>851029</v>
      </c>
      <c r="AN55" s="344">
        <v>57748</v>
      </c>
      <c r="AO55" s="345">
        <v>-69.599999999999994</v>
      </c>
      <c r="AP55" s="346">
        <v>106092</v>
      </c>
      <c r="AQ55" s="347">
        <v>24.5</v>
      </c>
      <c r="AR55" s="348">
        <v>-94.1</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538</v>
      </c>
      <c r="AM56" s="351">
        <v>532270</v>
      </c>
      <c r="AN56" s="352">
        <v>36118</v>
      </c>
      <c r="AO56" s="353">
        <v>84.8</v>
      </c>
      <c r="AP56" s="354">
        <v>44299</v>
      </c>
      <c r="AQ56" s="355">
        <v>14</v>
      </c>
      <c r="AR56" s="356">
        <v>70.8</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541</v>
      </c>
      <c r="AL57" s="335"/>
      <c r="AM57" s="343">
        <v>599906</v>
      </c>
      <c r="AN57" s="344">
        <v>40935</v>
      </c>
      <c r="AO57" s="345">
        <v>-29.1</v>
      </c>
      <c r="AP57" s="346">
        <v>78903</v>
      </c>
      <c r="AQ57" s="347">
        <v>-25.6</v>
      </c>
      <c r="AR57" s="348">
        <v>-3.5</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538</v>
      </c>
      <c r="AM58" s="351">
        <v>268849</v>
      </c>
      <c r="AN58" s="352">
        <v>18345</v>
      </c>
      <c r="AO58" s="353">
        <v>-49.2</v>
      </c>
      <c r="AP58" s="354">
        <v>49201</v>
      </c>
      <c r="AQ58" s="355">
        <v>11.1</v>
      </c>
      <c r="AR58" s="356">
        <v>-60.3</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542</v>
      </c>
      <c r="AL59" s="335"/>
      <c r="AM59" s="343">
        <v>241193</v>
      </c>
      <c r="AN59" s="344">
        <v>16610</v>
      </c>
      <c r="AO59" s="345">
        <v>-59.4</v>
      </c>
      <c r="AP59" s="346">
        <v>82993</v>
      </c>
      <c r="AQ59" s="347">
        <v>5.2</v>
      </c>
      <c r="AR59" s="348">
        <v>-64.599999999999994</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538</v>
      </c>
      <c r="AM60" s="351">
        <v>78268</v>
      </c>
      <c r="AN60" s="352">
        <v>5390</v>
      </c>
      <c r="AO60" s="353">
        <v>-70.599999999999994</v>
      </c>
      <c r="AP60" s="354">
        <v>46787</v>
      </c>
      <c r="AQ60" s="355">
        <v>-4.9000000000000004</v>
      </c>
      <c r="AR60" s="356">
        <v>-65.7</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543</v>
      </c>
      <c r="AL61" s="357"/>
      <c r="AM61" s="358">
        <v>1150092</v>
      </c>
      <c r="AN61" s="359">
        <v>77441</v>
      </c>
      <c r="AO61" s="360">
        <v>34.200000000000003</v>
      </c>
      <c r="AP61" s="361">
        <v>85527</v>
      </c>
      <c r="AQ61" s="362">
        <v>5</v>
      </c>
      <c r="AR61" s="348">
        <v>29.2</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538</v>
      </c>
      <c r="AM62" s="351">
        <v>261266</v>
      </c>
      <c r="AN62" s="352">
        <v>17691</v>
      </c>
      <c r="AO62" s="353">
        <v>6</v>
      </c>
      <c r="AP62" s="354">
        <v>42662</v>
      </c>
      <c r="AQ62" s="355">
        <v>7.6</v>
      </c>
      <c r="AR62" s="356">
        <v>-1.6</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idden="1">
      <c r="AK70" s="273"/>
      <c r="AL70" s="273"/>
      <c r="AM70" s="273"/>
      <c r="AN70" s="273"/>
      <c r="AO70" s="273"/>
      <c r="AP70" s="273"/>
      <c r="AQ70" s="273"/>
      <c r="AR70" s="273"/>
    </row>
    <row r="71" spans="1:46" hidden="1">
      <c r="AK71" s="273"/>
      <c r="AL71" s="273"/>
      <c r="AM71" s="273"/>
      <c r="AN71" s="273"/>
      <c r="AO71" s="273"/>
      <c r="AP71" s="273"/>
      <c r="AQ71" s="273"/>
      <c r="AR71" s="273"/>
    </row>
    <row r="72" spans="1:46" hidden="1">
      <c r="AK72" s="273"/>
      <c r="AL72" s="273"/>
      <c r="AM72" s="273"/>
      <c r="AN72" s="273"/>
      <c r="AO72" s="273"/>
      <c r="AP72" s="273"/>
      <c r="AQ72" s="273"/>
      <c r="AR72" s="273"/>
    </row>
    <row r="73" spans="1:46" hidden="1">
      <c r="AK73" s="273"/>
      <c r="AL73" s="273"/>
      <c r="AM73" s="273"/>
      <c r="AN73" s="273"/>
      <c r="AO73" s="273"/>
      <c r="AP73" s="273"/>
      <c r="AQ73" s="273"/>
      <c r="AR73" s="273"/>
    </row>
    <row r="74" spans="1:46" hidden="1"/>
  </sheetData>
  <sheetProtection algorithmName="SHA-512" hashValue="UfTQXEA4Pt++gx/feZVzjfxx2YzyJ0hD+xe68IINz77AIPU/vTypeLj0XmVq9LHOa6mJCCtJm0YWaniGhF3svg==" saltValue="/0FClZZSqASMPIYYSMEoa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75" zoomScaleNormal="75"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c r="B2" s="270"/>
      <c r="DG2" s="270"/>
    </row>
    <row r="3" spans="2:12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row r="5" spans="2:125"/>
    <row r="6" spans="2:125"/>
    <row r="7" spans="2:125"/>
    <row r="8" spans="2:125"/>
    <row r="9" spans="2:125">
      <c r="DU9" s="270"/>
    </row>
    <row r="10" spans="2:125"/>
    <row r="11" spans="2:125"/>
    <row r="12" spans="2:125"/>
    <row r="13" spans="2:125"/>
    <row r="14" spans="2:125"/>
    <row r="15" spans="2:125"/>
    <row r="16" spans="2:125"/>
    <row r="17" spans="125:125">
      <c r="DU17" s="270"/>
    </row>
    <row r="18" spans="125:125"/>
    <row r="19" spans="125:125"/>
    <row r="20" spans="125:125">
      <c r="DU20" s="270"/>
    </row>
    <row r="21" spans="125:125">
      <c r="DU21" s="270"/>
    </row>
    <row r="22" spans="125:125"/>
    <row r="23" spans="125:125"/>
    <row r="24" spans="125:125"/>
    <row r="25" spans="125:125"/>
    <row r="26" spans="125:125"/>
    <row r="27" spans="125:125"/>
    <row r="28" spans="125:125">
      <c r="DU28" s="270"/>
    </row>
    <row r="29" spans="125:125"/>
    <row r="30" spans="125:125"/>
    <row r="31" spans="125:125"/>
    <row r="32" spans="125:125"/>
    <row r="33" spans="2:125">
      <c r="B33" s="270"/>
      <c r="G33" s="270"/>
      <c r="I33" s="270"/>
    </row>
    <row r="34" spans="2:125">
      <c r="C34" s="270"/>
      <c r="P34" s="270"/>
      <c r="DE34" s="270"/>
      <c r="DH34" s="270"/>
    </row>
    <row r="35" spans="2:125">
      <c r="D35" s="270"/>
      <c r="E35" s="270"/>
      <c r="DG35" s="270"/>
      <c r="DJ35" s="270"/>
      <c r="DP35" s="270"/>
      <c r="DQ35" s="270"/>
      <c r="DR35" s="270"/>
      <c r="DS35" s="270"/>
      <c r="DT35" s="270"/>
      <c r="DU35" s="270"/>
    </row>
    <row r="36" spans="2:12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c r="DU37" s="270"/>
    </row>
    <row r="38" spans="2:125">
      <c r="DT38" s="270"/>
      <c r="DU38" s="270"/>
    </row>
    <row r="39" spans="2:125"/>
    <row r="40" spans="2:125">
      <c r="DH40" s="270"/>
    </row>
    <row r="41" spans="2:125">
      <c r="DE41" s="270"/>
    </row>
    <row r="42" spans="2:125">
      <c r="DG42" s="270"/>
      <c r="DJ42" s="270"/>
    </row>
    <row r="43" spans="2:12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c r="DU44" s="270"/>
    </row>
    <row r="45" spans="2:125"/>
    <row r="46" spans="2:125"/>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545</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XJpe5WQW5UVAhKaySC3GXQY45bnaDkcwXOZef+3ElS/xSx89NFUy1KspFe8m7hjFp6TDNBGOYhyFQI+9L6EaeQ==" saltValue="aB/yolNsuhsGXlqJHZCti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75" zoomScale="75" zoomScaleNormal="75"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c r="B2" s="270"/>
      <c r="T2" s="270"/>
    </row>
    <row r="3" spans="1:12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70"/>
      <c r="G33" s="270"/>
      <c r="I33" s="270"/>
    </row>
    <row r="34" spans="2:125">
      <c r="C34" s="270"/>
      <c r="P34" s="270"/>
      <c r="R34" s="270"/>
      <c r="U34" s="270"/>
    </row>
    <row r="35" spans="2:12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c r="F36" s="270"/>
      <c r="H36" s="270"/>
      <c r="J36" s="270"/>
      <c r="K36" s="270"/>
      <c r="L36" s="270"/>
      <c r="M36" s="270"/>
      <c r="N36" s="270"/>
      <c r="O36" s="270"/>
      <c r="Q36" s="270"/>
      <c r="S36" s="270"/>
      <c r="V36" s="270"/>
    </row>
    <row r="37" spans="2:125"/>
    <row r="38" spans="2:125"/>
    <row r="39" spans="2:125"/>
    <row r="40" spans="2:125">
      <c r="U40" s="270"/>
    </row>
    <row r="41" spans="2:125">
      <c r="R41" s="270"/>
    </row>
    <row r="42" spans="2:12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c r="Q43" s="270"/>
      <c r="S43" s="270"/>
      <c r="V43" s="27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546</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P42r4Xmu7uC2FxUvbXBbZEI+XxwIHdywpif8/Qb28zcLeg9ICA9NTKRNcfVIbhtpoji0Zu+KgoxB+UgC/4FJaw==" saltValue="2i2VaKSdh5dsvYXH06D2H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B31" zoomScale="75" zoomScaleNormal="75"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547</v>
      </c>
      <c r="G46" s="8" t="s">
        <v>548</v>
      </c>
      <c r="H46" s="8" t="s">
        <v>549</v>
      </c>
      <c r="I46" s="8" t="s">
        <v>550</v>
      </c>
      <c r="J46" s="9" t="s">
        <v>551</v>
      </c>
    </row>
    <row r="47" spans="2:10" ht="57.75" customHeight="1">
      <c r="B47" s="10"/>
      <c r="C47" s="1211" t="s">
        <v>3</v>
      </c>
      <c r="D47" s="1211"/>
      <c r="E47" s="1212"/>
      <c r="F47" s="11">
        <v>15.77</v>
      </c>
      <c r="G47" s="12">
        <v>11.74</v>
      </c>
      <c r="H47" s="12">
        <v>12.77</v>
      </c>
      <c r="I47" s="12">
        <v>13.91</v>
      </c>
      <c r="J47" s="13">
        <v>11.48</v>
      </c>
    </row>
    <row r="48" spans="2:10" ht="57.75" customHeight="1">
      <c r="B48" s="14"/>
      <c r="C48" s="1213" t="s">
        <v>4</v>
      </c>
      <c r="D48" s="1213"/>
      <c r="E48" s="1214"/>
      <c r="F48" s="15">
        <v>6.06</v>
      </c>
      <c r="G48" s="16">
        <v>7.61</v>
      </c>
      <c r="H48" s="16">
        <v>7.12</v>
      </c>
      <c r="I48" s="16">
        <v>5.08</v>
      </c>
      <c r="J48" s="17">
        <v>4.53</v>
      </c>
    </row>
    <row r="49" spans="2:10" ht="57.75" customHeight="1" thickBot="1">
      <c r="B49" s="18"/>
      <c r="C49" s="1215" t="s">
        <v>5</v>
      </c>
      <c r="D49" s="1215"/>
      <c r="E49" s="1216"/>
      <c r="F49" s="19" t="s">
        <v>552</v>
      </c>
      <c r="G49" s="20" t="s">
        <v>553</v>
      </c>
      <c r="H49" s="20">
        <v>1.52</v>
      </c>
      <c r="I49" s="20" t="s">
        <v>554</v>
      </c>
      <c r="J49" s="21" t="s">
        <v>555</v>
      </c>
    </row>
    <row r="50" spans="2:10" ht="13.5" customHeight="1"/>
    <row r="51" spans="2:10" ht="13.5" hidden="1" customHeight="1"/>
    <row r="52" spans="2:10" ht="13.5" hidden="1" customHeight="1"/>
    <row r="53" spans="2:10" ht="13.5" hidden="1" customHeight="1"/>
  </sheetData>
  <sheetProtection algorithmName="SHA-512" hashValue="Gtb2fkpuJ631X/r78d64811w6se15koeCLyeI8sZxVw/ufEJemN8/s/ZnFHz56PuQayG0IKtpoxavp12Tw8Pqg==" saltValue="01mOAySYBEg4SPq+ijjI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5" zoomScaleNormal="75"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547</v>
      </c>
      <c r="G33" s="29" t="s">
        <v>548</v>
      </c>
      <c r="H33" s="29" t="s">
        <v>549</v>
      </c>
      <c r="I33" s="29" t="s">
        <v>550</v>
      </c>
      <c r="J33" s="30" t="s">
        <v>551</v>
      </c>
      <c r="K33" s="22"/>
      <c r="L33" s="22"/>
      <c r="M33" s="22"/>
      <c r="N33" s="22"/>
      <c r="O33" s="22"/>
      <c r="P33" s="22"/>
    </row>
    <row r="34" spans="1:16" ht="39" customHeight="1">
      <c r="A34" s="22"/>
      <c r="B34" s="31"/>
      <c r="C34" s="1223" t="s">
        <v>556</v>
      </c>
      <c r="D34" s="1223"/>
      <c r="E34" s="1224"/>
      <c r="F34" s="32">
        <v>6.05</v>
      </c>
      <c r="G34" s="33">
        <v>7.6</v>
      </c>
      <c r="H34" s="33">
        <v>7.12</v>
      </c>
      <c r="I34" s="33">
        <v>5.07</v>
      </c>
      <c r="J34" s="34">
        <v>4.53</v>
      </c>
      <c r="K34" s="22"/>
      <c r="L34" s="22"/>
      <c r="M34" s="22"/>
      <c r="N34" s="22"/>
      <c r="O34" s="22"/>
      <c r="P34" s="22"/>
    </row>
    <row r="35" spans="1:16" ht="39" customHeight="1">
      <c r="A35" s="22"/>
      <c r="B35" s="35"/>
      <c r="C35" s="1217" t="s">
        <v>557</v>
      </c>
      <c r="D35" s="1218"/>
      <c r="E35" s="1219"/>
      <c r="F35" s="36">
        <v>2.5499999999999998</v>
      </c>
      <c r="G35" s="37">
        <v>2.4700000000000002</v>
      </c>
      <c r="H35" s="37">
        <v>1.49</v>
      </c>
      <c r="I35" s="37">
        <v>2.14</v>
      </c>
      <c r="J35" s="38">
        <v>1.91</v>
      </c>
      <c r="K35" s="22"/>
      <c r="L35" s="22"/>
      <c r="M35" s="22"/>
      <c r="N35" s="22"/>
      <c r="O35" s="22"/>
      <c r="P35" s="22"/>
    </row>
    <row r="36" spans="1:16" ht="39" customHeight="1">
      <c r="A36" s="22"/>
      <c r="B36" s="35"/>
      <c r="C36" s="1217" t="s">
        <v>558</v>
      </c>
      <c r="D36" s="1218"/>
      <c r="E36" s="1219"/>
      <c r="F36" s="36">
        <v>0.03</v>
      </c>
      <c r="G36" s="37">
        <v>0.05</v>
      </c>
      <c r="H36" s="37">
        <v>0.04</v>
      </c>
      <c r="I36" s="37">
        <v>0.39</v>
      </c>
      <c r="J36" s="38">
        <v>0.4</v>
      </c>
      <c r="K36" s="22"/>
      <c r="L36" s="22"/>
      <c r="M36" s="22"/>
      <c r="N36" s="22"/>
      <c r="O36" s="22"/>
      <c r="P36" s="22"/>
    </row>
    <row r="37" spans="1:16" ht="39" customHeight="1">
      <c r="A37" s="22"/>
      <c r="B37" s="35"/>
      <c r="C37" s="1217" t="s">
        <v>559</v>
      </c>
      <c r="D37" s="1218"/>
      <c r="E37" s="1219"/>
      <c r="F37" s="36">
        <v>0.47</v>
      </c>
      <c r="G37" s="37">
        <v>0.98</v>
      </c>
      <c r="H37" s="37">
        <v>0.51</v>
      </c>
      <c r="I37" s="37">
        <v>1.2</v>
      </c>
      <c r="J37" s="38">
        <v>0.2</v>
      </c>
      <c r="K37" s="22"/>
      <c r="L37" s="22"/>
      <c r="M37" s="22"/>
      <c r="N37" s="22"/>
      <c r="O37" s="22"/>
      <c r="P37" s="22"/>
    </row>
    <row r="38" spans="1:16" ht="39" customHeight="1">
      <c r="A38" s="22"/>
      <c r="B38" s="35"/>
      <c r="C38" s="1217" t="s">
        <v>560</v>
      </c>
      <c r="D38" s="1218"/>
      <c r="E38" s="1219"/>
      <c r="F38" s="36">
        <v>7.0000000000000007E-2</v>
      </c>
      <c r="G38" s="37">
        <v>0.06</v>
      </c>
      <c r="H38" s="37">
        <v>0.06</v>
      </c>
      <c r="I38" s="37">
        <v>0.04</v>
      </c>
      <c r="J38" s="38">
        <v>0.04</v>
      </c>
      <c r="K38" s="22"/>
      <c r="L38" s="22"/>
      <c r="M38" s="22"/>
      <c r="N38" s="22"/>
      <c r="O38" s="22"/>
      <c r="P38" s="22"/>
    </row>
    <row r="39" spans="1:16" ht="39" customHeight="1">
      <c r="A39" s="22"/>
      <c r="B39" s="35"/>
      <c r="C39" s="1217" t="s">
        <v>561</v>
      </c>
      <c r="D39" s="1218"/>
      <c r="E39" s="1219"/>
      <c r="F39" s="36">
        <v>0</v>
      </c>
      <c r="G39" s="37">
        <v>0</v>
      </c>
      <c r="H39" s="37">
        <v>0</v>
      </c>
      <c r="I39" s="37">
        <v>0</v>
      </c>
      <c r="J39" s="38">
        <v>0</v>
      </c>
      <c r="K39" s="22"/>
      <c r="L39" s="22"/>
      <c r="M39" s="22"/>
      <c r="N39" s="22"/>
      <c r="O39" s="22"/>
      <c r="P39" s="22"/>
    </row>
    <row r="40" spans="1:16" ht="39" customHeight="1">
      <c r="A40" s="22"/>
      <c r="B40" s="35"/>
      <c r="C40" s="1217"/>
      <c r="D40" s="1218"/>
      <c r="E40" s="1219"/>
      <c r="F40" s="36"/>
      <c r="G40" s="37"/>
      <c r="H40" s="37"/>
      <c r="I40" s="37"/>
      <c r="J40" s="38"/>
      <c r="K40" s="22"/>
      <c r="L40" s="22"/>
      <c r="M40" s="22"/>
      <c r="N40" s="22"/>
      <c r="O40" s="22"/>
      <c r="P40" s="22"/>
    </row>
    <row r="41" spans="1:16" ht="39" customHeight="1">
      <c r="A41" s="22"/>
      <c r="B41" s="35"/>
      <c r="C41" s="1217"/>
      <c r="D41" s="1218"/>
      <c r="E41" s="1219"/>
      <c r="F41" s="36"/>
      <c r="G41" s="37"/>
      <c r="H41" s="37"/>
      <c r="I41" s="37"/>
      <c r="J41" s="38"/>
      <c r="K41" s="22"/>
      <c r="L41" s="22"/>
      <c r="M41" s="22"/>
      <c r="N41" s="22"/>
      <c r="O41" s="22"/>
      <c r="P41" s="22"/>
    </row>
    <row r="42" spans="1:16" ht="39" customHeight="1">
      <c r="A42" s="22"/>
      <c r="B42" s="39"/>
      <c r="C42" s="1217" t="s">
        <v>562</v>
      </c>
      <c r="D42" s="1218"/>
      <c r="E42" s="1219"/>
      <c r="F42" s="36" t="s">
        <v>504</v>
      </c>
      <c r="G42" s="37" t="s">
        <v>504</v>
      </c>
      <c r="H42" s="37" t="s">
        <v>504</v>
      </c>
      <c r="I42" s="37" t="s">
        <v>504</v>
      </c>
      <c r="J42" s="38" t="s">
        <v>504</v>
      </c>
      <c r="K42" s="22"/>
      <c r="L42" s="22"/>
      <c r="M42" s="22"/>
      <c r="N42" s="22"/>
      <c r="O42" s="22"/>
      <c r="P42" s="22"/>
    </row>
    <row r="43" spans="1:16" ht="39" customHeight="1" thickBot="1">
      <c r="A43" s="22"/>
      <c r="B43" s="40"/>
      <c r="C43" s="1220" t="s">
        <v>563</v>
      </c>
      <c r="D43" s="1221"/>
      <c r="E43" s="1222"/>
      <c r="F43" s="41">
        <v>0</v>
      </c>
      <c r="G43" s="42">
        <v>0</v>
      </c>
      <c r="H43" s="42">
        <v>0</v>
      </c>
      <c r="I43" s="42" t="s">
        <v>504</v>
      </c>
      <c r="J43" s="43" t="s">
        <v>504</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d8XYpEcbE3UKliM5mHzY1v2vLOM0l0uLoXhBRPsZUyb7HlPG8IprihK1zTRky37z5H4UcjrlsXluPQwV9/I50A==" saltValue="3kJ3DHT3mOncZu61VTtO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23" zoomScale="75" zoomScaleNormal="75"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547</v>
      </c>
      <c r="L44" s="56" t="s">
        <v>548</v>
      </c>
      <c r="M44" s="56" t="s">
        <v>549</v>
      </c>
      <c r="N44" s="56" t="s">
        <v>550</v>
      </c>
      <c r="O44" s="57" t="s">
        <v>551</v>
      </c>
      <c r="P44" s="48"/>
      <c r="Q44" s="48"/>
      <c r="R44" s="48"/>
      <c r="S44" s="48"/>
      <c r="T44" s="48"/>
      <c r="U44" s="48"/>
    </row>
    <row r="45" spans="1:21" ht="30.75" customHeight="1">
      <c r="A45" s="48"/>
      <c r="B45" s="1233" t="s">
        <v>11</v>
      </c>
      <c r="C45" s="1234"/>
      <c r="D45" s="58"/>
      <c r="E45" s="1239" t="s">
        <v>12</v>
      </c>
      <c r="F45" s="1239"/>
      <c r="G45" s="1239"/>
      <c r="H45" s="1239"/>
      <c r="I45" s="1239"/>
      <c r="J45" s="1240"/>
      <c r="K45" s="59">
        <v>664</v>
      </c>
      <c r="L45" s="60">
        <v>649</v>
      </c>
      <c r="M45" s="60">
        <v>617</v>
      </c>
      <c r="N45" s="60">
        <v>588</v>
      </c>
      <c r="O45" s="61">
        <v>644</v>
      </c>
      <c r="P45" s="48"/>
      <c r="Q45" s="48"/>
      <c r="R45" s="48"/>
      <c r="S45" s="48"/>
      <c r="T45" s="48"/>
      <c r="U45" s="48"/>
    </row>
    <row r="46" spans="1:21" ht="30.75" customHeight="1">
      <c r="A46" s="48"/>
      <c r="B46" s="1235"/>
      <c r="C46" s="1236"/>
      <c r="D46" s="62"/>
      <c r="E46" s="1227" t="s">
        <v>13</v>
      </c>
      <c r="F46" s="1227"/>
      <c r="G46" s="1227"/>
      <c r="H46" s="1227"/>
      <c r="I46" s="1227"/>
      <c r="J46" s="1228"/>
      <c r="K46" s="63" t="s">
        <v>504</v>
      </c>
      <c r="L46" s="64" t="s">
        <v>504</v>
      </c>
      <c r="M46" s="64" t="s">
        <v>504</v>
      </c>
      <c r="N46" s="64" t="s">
        <v>504</v>
      </c>
      <c r="O46" s="65" t="s">
        <v>504</v>
      </c>
      <c r="P46" s="48"/>
      <c r="Q46" s="48"/>
      <c r="R46" s="48"/>
      <c r="S46" s="48"/>
      <c r="T46" s="48"/>
      <c r="U46" s="48"/>
    </row>
    <row r="47" spans="1:21" ht="30.75" customHeight="1">
      <c r="A47" s="48"/>
      <c r="B47" s="1235"/>
      <c r="C47" s="1236"/>
      <c r="D47" s="62"/>
      <c r="E47" s="1227" t="s">
        <v>14</v>
      </c>
      <c r="F47" s="1227"/>
      <c r="G47" s="1227"/>
      <c r="H47" s="1227"/>
      <c r="I47" s="1227"/>
      <c r="J47" s="1228"/>
      <c r="K47" s="63" t="s">
        <v>504</v>
      </c>
      <c r="L47" s="64" t="s">
        <v>504</v>
      </c>
      <c r="M47" s="64" t="s">
        <v>504</v>
      </c>
      <c r="N47" s="64" t="s">
        <v>504</v>
      </c>
      <c r="O47" s="65" t="s">
        <v>504</v>
      </c>
      <c r="P47" s="48"/>
      <c r="Q47" s="48"/>
      <c r="R47" s="48"/>
      <c r="S47" s="48"/>
      <c r="T47" s="48"/>
      <c r="U47" s="48"/>
    </row>
    <row r="48" spans="1:21" ht="30.75" customHeight="1">
      <c r="A48" s="48"/>
      <c r="B48" s="1235"/>
      <c r="C48" s="1236"/>
      <c r="D48" s="62"/>
      <c r="E48" s="1227" t="s">
        <v>15</v>
      </c>
      <c r="F48" s="1227"/>
      <c r="G48" s="1227"/>
      <c r="H48" s="1227"/>
      <c r="I48" s="1227"/>
      <c r="J48" s="1228"/>
      <c r="K48" s="63">
        <v>124</v>
      </c>
      <c r="L48" s="64">
        <v>123</v>
      </c>
      <c r="M48" s="64">
        <v>130</v>
      </c>
      <c r="N48" s="64">
        <v>146</v>
      </c>
      <c r="O48" s="65">
        <v>143</v>
      </c>
      <c r="P48" s="48"/>
      <c r="Q48" s="48"/>
      <c r="R48" s="48"/>
      <c r="S48" s="48"/>
      <c r="T48" s="48"/>
      <c r="U48" s="48"/>
    </row>
    <row r="49" spans="1:21" ht="30.75" customHeight="1">
      <c r="A49" s="48"/>
      <c r="B49" s="1235"/>
      <c r="C49" s="1236"/>
      <c r="D49" s="62"/>
      <c r="E49" s="1227" t="s">
        <v>16</v>
      </c>
      <c r="F49" s="1227"/>
      <c r="G49" s="1227"/>
      <c r="H49" s="1227"/>
      <c r="I49" s="1227"/>
      <c r="J49" s="1228"/>
      <c r="K49" s="63">
        <v>1</v>
      </c>
      <c r="L49" s="64">
        <v>1</v>
      </c>
      <c r="M49" s="64">
        <v>1</v>
      </c>
      <c r="N49" s="64">
        <v>1</v>
      </c>
      <c r="O49" s="65">
        <v>1</v>
      </c>
      <c r="P49" s="48"/>
      <c r="Q49" s="48"/>
      <c r="R49" s="48"/>
      <c r="S49" s="48"/>
      <c r="T49" s="48"/>
      <c r="U49" s="48"/>
    </row>
    <row r="50" spans="1:21" ht="30.75" customHeight="1">
      <c r="A50" s="48"/>
      <c r="B50" s="1235"/>
      <c r="C50" s="1236"/>
      <c r="D50" s="62"/>
      <c r="E50" s="1227" t="s">
        <v>17</v>
      </c>
      <c r="F50" s="1227"/>
      <c r="G50" s="1227"/>
      <c r="H50" s="1227"/>
      <c r="I50" s="1227"/>
      <c r="J50" s="1228"/>
      <c r="K50" s="63">
        <v>17</v>
      </c>
      <c r="L50" s="64">
        <v>16</v>
      </c>
      <c r="M50" s="64">
        <v>16</v>
      </c>
      <c r="N50" s="64">
        <v>16</v>
      </c>
      <c r="O50" s="65" t="s">
        <v>504</v>
      </c>
      <c r="P50" s="48"/>
      <c r="Q50" s="48"/>
      <c r="R50" s="48"/>
      <c r="S50" s="48"/>
      <c r="T50" s="48"/>
      <c r="U50" s="48"/>
    </row>
    <row r="51" spans="1:21" ht="30.75" customHeight="1">
      <c r="A51" s="48"/>
      <c r="B51" s="1237"/>
      <c r="C51" s="1238"/>
      <c r="D51" s="66"/>
      <c r="E51" s="1227" t="s">
        <v>18</v>
      </c>
      <c r="F51" s="1227"/>
      <c r="G51" s="1227"/>
      <c r="H51" s="1227"/>
      <c r="I51" s="1227"/>
      <c r="J51" s="1228"/>
      <c r="K51" s="63" t="s">
        <v>504</v>
      </c>
      <c r="L51" s="64" t="s">
        <v>504</v>
      </c>
      <c r="M51" s="64" t="s">
        <v>504</v>
      </c>
      <c r="N51" s="64" t="s">
        <v>504</v>
      </c>
      <c r="O51" s="65" t="s">
        <v>504</v>
      </c>
      <c r="P51" s="48"/>
      <c r="Q51" s="48"/>
      <c r="R51" s="48"/>
      <c r="S51" s="48"/>
      <c r="T51" s="48"/>
      <c r="U51" s="48"/>
    </row>
    <row r="52" spans="1:21" ht="30.75" customHeight="1">
      <c r="A52" s="48"/>
      <c r="B52" s="1225" t="s">
        <v>19</v>
      </c>
      <c r="C52" s="1226"/>
      <c r="D52" s="66"/>
      <c r="E52" s="1227" t="s">
        <v>20</v>
      </c>
      <c r="F52" s="1227"/>
      <c r="G52" s="1227"/>
      <c r="H52" s="1227"/>
      <c r="I52" s="1227"/>
      <c r="J52" s="1228"/>
      <c r="K52" s="63">
        <v>457</v>
      </c>
      <c r="L52" s="64">
        <v>472</v>
      </c>
      <c r="M52" s="64">
        <v>455</v>
      </c>
      <c r="N52" s="64">
        <v>449</v>
      </c>
      <c r="O52" s="65">
        <v>468</v>
      </c>
      <c r="P52" s="48"/>
      <c r="Q52" s="48"/>
      <c r="R52" s="48"/>
      <c r="S52" s="48"/>
      <c r="T52" s="48"/>
      <c r="U52" s="48"/>
    </row>
    <row r="53" spans="1:21" ht="30.75" customHeight="1" thickBot="1">
      <c r="A53" s="48"/>
      <c r="B53" s="1229" t="s">
        <v>21</v>
      </c>
      <c r="C53" s="1230"/>
      <c r="D53" s="67"/>
      <c r="E53" s="1231" t="s">
        <v>22</v>
      </c>
      <c r="F53" s="1231"/>
      <c r="G53" s="1231"/>
      <c r="H53" s="1231"/>
      <c r="I53" s="1231"/>
      <c r="J53" s="1232"/>
      <c r="K53" s="68">
        <v>349</v>
      </c>
      <c r="L53" s="69">
        <v>317</v>
      </c>
      <c r="M53" s="69">
        <v>309</v>
      </c>
      <c r="N53" s="69">
        <v>302</v>
      </c>
      <c r="O53" s="70">
        <v>320</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Fcx1OGS+i0YZ1Ht3eew1my0iJBqYZhn+4VzUiYX1JYaWoazRSmQcuSvHJ79NTol5h0Dc2I3DzRGTbJUFX499wQ==" saltValue="le9p3L9QKmV+U3DYoqeZY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30" zoomScale="75" zoomScaleNormal="75"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547</v>
      </c>
      <c r="J40" s="79" t="s">
        <v>548</v>
      </c>
      <c r="K40" s="79" t="s">
        <v>549</v>
      </c>
      <c r="L40" s="79" t="s">
        <v>550</v>
      </c>
      <c r="M40" s="80" t="s">
        <v>551</v>
      </c>
    </row>
    <row r="41" spans="2:13" ht="27.75" customHeight="1">
      <c r="B41" s="1253" t="s">
        <v>24</v>
      </c>
      <c r="C41" s="1254"/>
      <c r="D41" s="81"/>
      <c r="E41" s="1255" t="s">
        <v>25</v>
      </c>
      <c r="F41" s="1255"/>
      <c r="G41" s="1255"/>
      <c r="H41" s="1256"/>
      <c r="I41" s="82">
        <v>5881</v>
      </c>
      <c r="J41" s="83">
        <v>6883</v>
      </c>
      <c r="K41" s="83">
        <v>6941</v>
      </c>
      <c r="L41" s="83">
        <v>6915</v>
      </c>
      <c r="M41" s="84">
        <v>6574</v>
      </c>
    </row>
    <row r="42" spans="2:13" ht="27.75" customHeight="1">
      <c r="B42" s="1243"/>
      <c r="C42" s="1244"/>
      <c r="D42" s="85"/>
      <c r="E42" s="1247" t="s">
        <v>26</v>
      </c>
      <c r="F42" s="1247"/>
      <c r="G42" s="1247"/>
      <c r="H42" s="1248"/>
      <c r="I42" s="86">
        <v>65</v>
      </c>
      <c r="J42" s="87">
        <v>48</v>
      </c>
      <c r="K42" s="87">
        <v>32</v>
      </c>
      <c r="L42" s="87">
        <v>16</v>
      </c>
      <c r="M42" s="88" t="s">
        <v>504</v>
      </c>
    </row>
    <row r="43" spans="2:13" ht="27.75" customHeight="1">
      <c r="B43" s="1243"/>
      <c r="C43" s="1244"/>
      <c r="D43" s="85"/>
      <c r="E43" s="1247" t="s">
        <v>27</v>
      </c>
      <c r="F43" s="1247"/>
      <c r="G43" s="1247"/>
      <c r="H43" s="1248"/>
      <c r="I43" s="86">
        <v>2580</v>
      </c>
      <c r="J43" s="87">
        <v>2400</v>
      </c>
      <c r="K43" s="87">
        <v>2302</v>
      </c>
      <c r="L43" s="87">
        <v>2290</v>
      </c>
      <c r="M43" s="88">
        <v>2181</v>
      </c>
    </row>
    <row r="44" spans="2:13" ht="27.75" customHeight="1">
      <c r="B44" s="1243"/>
      <c r="C44" s="1244"/>
      <c r="D44" s="85"/>
      <c r="E44" s="1247" t="s">
        <v>28</v>
      </c>
      <c r="F44" s="1247"/>
      <c r="G44" s="1247"/>
      <c r="H44" s="1248"/>
      <c r="I44" s="86">
        <v>2</v>
      </c>
      <c r="J44" s="87">
        <v>12</v>
      </c>
      <c r="K44" s="87">
        <v>44</v>
      </c>
      <c r="L44" s="87">
        <v>240</v>
      </c>
      <c r="M44" s="88">
        <v>467</v>
      </c>
    </row>
    <row r="45" spans="2:13" ht="27.75" customHeight="1">
      <c r="B45" s="1243"/>
      <c r="C45" s="1244"/>
      <c r="D45" s="85"/>
      <c r="E45" s="1247" t="s">
        <v>29</v>
      </c>
      <c r="F45" s="1247"/>
      <c r="G45" s="1247"/>
      <c r="H45" s="1248"/>
      <c r="I45" s="86">
        <v>962</v>
      </c>
      <c r="J45" s="87">
        <v>908</v>
      </c>
      <c r="K45" s="87">
        <v>904</v>
      </c>
      <c r="L45" s="87">
        <v>843</v>
      </c>
      <c r="M45" s="88">
        <v>839</v>
      </c>
    </row>
    <row r="46" spans="2:13" ht="27.75" customHeight="1">
      <c r="B46" s="1243"/>
      <c r="C46" s="1244"/>
      <c r="D46" s="89"/>
      <c r="E46" s="1247" t="s">
        <v>30</v>
      </c>
      <c r="F46" s="1247"/>
      <c r="G46" s="1247"/>
      <c r="H46" s="1248"/>
      <c r="I46" s="86" t="s">
        <v>504</v>
      </c>
      <c r="J46" s="87" t="s">
        <v>504</v>
      </c>
      <c r="K46" s="87" t="s">
        <v>504</v>
      </c>
      <c r="L46" s="87" t="s">
        <v>504</v>
      </c>
      <c r="M46" s="88" t="s">
        <v>504</v>
      </c>
    </row>
    <row r="47" spans="2:13" ht="27.75" customHeight="1">
      <c r="B47" s="1243"/>
      <c r="C47" s="1244"/>
      <c r="D47" s="90"/>
      <c r="E47" s="1257" t="s">
        <v>31</v>
      </c>
      <c r="F47" s="1258"/>
      <c r="G47" s="1258"/>
      <c r="H47" s="1259"/>
      <c r="I47" s="86" t="s">
        <v>504</v>
      </c>
      <c r="J47" s="87" t="s">
        <v>504</v>
      </c>
      <c r="K47" s="87" t="s">
        <v>504</v>
      </c>
      <c r="L47" s="87" t="s">
        <v>504</v>
      </c>
      <c r="M47" s="88" t="s">
        <v>504</v>
      </c>
    </row>
    <row r="48" spans="2:13" ht="27.75" customHeight="1">
      <c r="B48" s="1243"/>
      <c r="C48" s="1244"/>
      <c r="D48" s="85"/>
      <c r="E48" s="1247" t="s">
        <v>32</v>
      </c>
      <c r="F48" s="1247"/>
      <c r="G48" s="1247"/>
      <c r="H48" s="1248"/>
      <c r="I48" s="86" t="s">
        <v>504</v>
      </c>
      <c r="J48" s="87" t="s">
        <v>504</v>
      </c>
      <c r="K48" s="87" t="s">
        <v>504</v>
      </c>
      <c r="L48" s="87" t="s">
        <v>504</v>
      </c>
      <c r="M48" s="88" t="s">
        <v>504</v>
      </c>
    </row>
    <row r="49" spans="2:13" ht="27.75" customHeight="1">
      <c r="B49" s="1245"/>
      <c r="C49" s="1246"/>
      <c r="D49" s="85"/>
      <c r="E49" s="1247" t="s">
        <v>33</v>
      </c>
      <c r="F49" s="1247"/>
      <c r="G49" s="1247"/>
      <c r="H49" s="1248"/>
      <c r="I49" s="86" t="s">
        <v>504</v>
      </c>
      <c r="J49" s="87" t="s">
        <v>504</v>
      </c>
      <c r="K49" s="87" t="s">
        <v>504</v>
      </c>
      <c r="L49" s="87" t="s">
        <v>504</v>
      </c>
      <c r="M49" s="88" t="s">
        <v>504</v>
      </c>
    </row>
    <row r="50" spans="2:13" ht="27.75" customHeight="1">
      <c r="B50" s="1241" t="s">
        <v>34</v>
      </c>
      <c r="C50" s="1242"/>
      <c r="D50" s="91"/>
      <c r="E50" s="1247" t="s">
        <v>35</v>
      </c>
      <c r="F50" s="1247"/>
      <c r="G50" s="1247"/>
      <c r="H50" s="1248"/>
      <c r="I50" s="86">
        <v>2138</v>
      </c>
      <c r="J50" s="87">
        <v>1655</v>
      </c>
      <c r="K50" s="87">
        <v>1746</v>
      </c>
      <c r="L50" s="87">
        <v>1798</v>
      </c>
      <c r="M50" s="88">
        <v>1793</v>
      </c>
    </row>
    <row r="51" spans="2:13" ht="27.75" customHeight="1">
      <c r="B51" s="1243"/>
      <c r="C51" s="1244"/>
      <c r="D51" s="85"/>
      <c r="E51" s="1247" t="s">
        <v>36</v>
      </c>
      <c r="F51" s="1247"/>
      <c r="G51" s="1247"/>
      <c r="H51" s="1248"/>
      <c r="I51" s="86">
        <v>4</v>
      </c>
      <c r="J51" s="87" t="s">
        <v>504</v>
      </c>
      <c r="K51" s="87" t="s">
        <v>504</v>
      </c>
      <c r="L51" s="87" t="s">
        <v>504</v>
      </c>
      <c r="M51" s="88" t="s">
        <v>504</v>
      </c>
    </row>
    <row r="52" spans="2:13" ht="27.75" customHeight="1">
      <c r="B52" s="1245"/>
      <c r="C52" s="1246"/>
      <c r="D52" s="85"/>
      <c r="E52" s="1247" t="s">
        <v>37</v>
      </c>
      <c r="F52" s="1247"/>
      <c r="G52" s="1247"/>
      <c r="H52" s="1248"/>
      <c r="I52" s="86">
        <v>5819</v>
      </c>
      <c r="J52" s="87">
        <v>6135</v>
      </c>
      <c r="K52" s="87">
        <v>6069</v>
      </c>
      <c r="L52" s="87">
        <v>5963</v>
      </c>
      <c r="M52" s="88">
        <v>5779</v>
      </c>
    </row>
    <row r="53" spans="2:13" ht="27.75" customHeight="1" thickBot="1">
      <c r="B53" s="1249" t="s">
        <v>38</v>
      </c>
      <c r="C53" s="1250"/>
      <c r="D53" s="92"/>
      <c r="E53" s="1251" t="s">
        <v>39</v>
      </c>
      <c r="F53" s="1251"/>
      <c r="G53" s="1251"/>
      <c r="H53" s="1252"/>
      <c r="I53" s="93">
        <v>1527</v>
      </c>
      <c r="J53" s="94">
        <v>2463</v>
      </c>
      <c r="K53" s="94">
        <v>2408</v>
      </c>
      <c r="L53" s="94">
        <v>2542</v>
      </c>
      <c r="M53" s="95">
        <v>2489</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vPsMXPEKzV1ifv6rEpRASz8As4Oa8uD8PxRTHjpKnGGv72fmtIic32wUZp1IcW2erFP2N4dALaI854GGZT7Ywg==" saltValue="4ArXjTuPHLI3yptBatKmn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A52" zoomScale="75" zoomScaleNormal="75"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549</v>
      </c>
      <c r="G54" s="104" t="s">
        <v>550</v>
      </c>
      <c r="H54" s="105" t="s">
        <v>551</v>
      </c>
    </row>
    <row r="55" spans="2:8" ht="52.5" customHeight="1">
      <c r="B55" s="106"/>
      <c r="C55" s="1268" t="s">
        <v>42</v>
      </c>
      <c r="D55" s="1268"/>
      <c r="E55" s="1269"/>
      <c r="F55" s="107">
        <v>473</v>
      </c>
      <c r="G55" s="107">
        <v>503</v>
      </c>
      <c r="H55" s="108">
        <v>413</v>
      </c>
    </row>
    <row r="56" spans="2:8" ht="52.5" customHeight="1">
      <c r="B56" s="109"/>
      <c r="C56" s="1270" t="s">
        <v>43</v>
      </c>
      <c r="D56" s="1270"/>
      <c r="E56" s="1271"/>
      <c r="F56" s="110">
        <v>149</v>
      </c>
      <c r="G56" s="110">
        <v>149</v>
      </c>
      <c r="H56" s="111">
        <v>149</v>
      </c>
    </row>
    <row r="57" spans="2:8" ht="53.25" customHeight="1">
      <c r="B57" s="109"/>
      <c r="C57" s="1272" t="s">
        <v>44</v>
      </c>
      <c r="D57" s="1272"/>
      <c r="E57" s="1273"/>
      <c r="F57" s="112">
        <v>726</v>
      </c>
      <c r="G57" s="112">
        <v>748</v>
      </c>
      <c r="H57" s="113">
        <v>785</v>
      </c>
    </row>
    <row r="58" spans="2:8" ht="45.75" customHeight="1">
      <c r="B58" s="114"/>
      <c r="C58" s="1260" t="s">
        <v>583</v>
      </c>
      <c r="D58" s="1261"/>
      <c r="E58" s="1262"/>
      <c r="F58" s="115">
        <v>523</v>
      </c>
      <c r="G58" s="115">
        <v>524</v>
      </c>
      <c r="H58" s="116">
        <v>524</v>
      </c>
    </row>
    <row r="59" spans="2:8" ht="45.75" customHeight="1">
      <c r="B59" s="114"/>
      <c r="C59" s="1260" t="s">
        <v>579</v>
      </c>
      <c r="D59" s="1261"/>
      <c r="E59" s="1262"/>
      <c r="F59" s="115">
        <v>46</v>
      </c>
      <c r="G59" s="115">
        <v>83</v>
      </c>
      <c r="H59" s="116">
        <v>119</v>
      </c>
    </row>
    <row r="60" spans="2:8" ht="45.75" customHeight="1">
      <c r="B60" s="114"/>
      <c r="C60" s="1260" t="s">
        <v>580</v>
      </c>
      <c r="D60" s="1261"/>
      <c r="E60" s="1262"/>
      <c r="F60" s="115">
        <v>82</v>
      </c>
      <c r="G60" s="115">
        <v>85</v>
      </c>
      <c r="H60" s="116">
        <v>88</v>
      </c>
    </row>
    <row r="61" spans="2:8" ht="45.75" customHeight="1">
      <c r="B61" s="114"/>
      <c r="C61" s="1260" t="s">
        <v>581</v>
      </c>
      <c r="D61" s="1261"/>
      <c r="E61" s="1262"/>
      <c r="F61" s="115">
        <v>48</v>
      </c>
      <c r="G61" s="115">
        <v>45</v>
      </c>
      <c r="H61" s="116">
        <v>43</v>
      </c>
    </row>
    <row r="62" spans="2:8" ht="45.75" customHeight="1" thickBot="1">
      <c r="B62" s="117"/>
      <c r="C62" s="1263" t="s">
        <v>582</v>
      </c>
      <c r="D62" s="1264"/>
      <c r="E62" s="1265"/>
      <c r="F62" s="118">
        <v>11</v>
      </c>
      <c r="G62" s="118">
        <v>11</v>
      </c>
      <c r="H62" s="119">
        <v>11</v>
      </c>
    </row>
    <row r="63" spans="2:8" ht="52.5" customHeight="1" thickBot="1">
      <c r="B63" s="120"/>
      <c r="C63" s="1266" t="s">
        <v>45</v>
      </c>
      <c r="D63" s="1266"/>
      <c r="E63" s="1267"/>
      <c r="F63" s="121">
        <v>1348</v>
      </c>
      <c r="G63" s="121">
        <v>1400</v>
      </c>
      <c r="H63" s="122">
        <v>1348</v>
      </c>
    </row>
    <row r="64" spans="2:8" ht="15" customHeight="1"/>
    <row r="65" ht="0" hidden="1" customHeight="1"/>
    <row r="66" ht="0" hidden="1" customHeight="1"/>
  </sheetData>
  <sheetProtection algorithmName="SHA-512" hashValue="QycYte9fo6tQWxwhqEyfUFQjRwqtgQthRyLp8puFeTKq4zrPvRsPwbMr+4wZGYBwQW926iBKNPK4qn7itOfTpg==" saltValue="6FPIPx0bZGNag6VjkguY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J1" zoomScale="75" zoomScaleNormal="75" zoomScaleSheetLayoutView="55" workbookViewId="0">
      <selection activeCell="BH60" sqref="BH60"/>
    </sheetView>
  </sheetViews>
  <sheetFormatPr defaultColWidth="0" defaultRowHeight="0" customHeight="1" zeroHeight="1"/>
  <cols>
    <col min="1" max="1" width="6.33203125" style="365" customWidth="1"/>
    <col min="2" max="107" width="2.44140625" style="365" customWidth="1"/>
    <col min="108" max="108" width="6.109375" style="367" customWidth="1"/>
    <col min="109" max="109" width="5.88671875" style="366" customWidth="1"/>
    <col min="110" max="110" width="19.109375" style="365" hidden="1"/>
    <col min="111" max="115" width="12.6640625" style="365" hidden="1"/>
    <col min="116" max="349" width="8.6640625" style="365" hidden="1"/>
    <col min="350" max="355" width="14.88671875" style="365" hidden="1"/>
    <col min="356" max="357" width="15.88671875" style="365" hidden="1"/>
    <col min="358" max="363" width="16.109375" style="365" hidden="1"/>
    <col min="364" max="364" width="6.109375" style="365" hidden="1"/>
    <col min="365" max="365" width="3" style="365" hidden="1"/>
    <col min="366" max="605" width="8.6640625" style="365" hidden="1"/>
    <col min="606" max="611" width="14.88671875" style="365" hidden="1"/>
    <col min="612" max="613" width="15.88671875" style="365" hidden="1"/>
    <col min="614" max="619" width="16.109375" style="365" hidden="1"/>
    <col min="620" max="620" width="6.109375" style="365" hidden="1"/>
    <col min="621" max="621" width="3" style="365" hidden="1"/>
    <col min="622" max="861" width="8.6640625" style="365" hidden="1"/>
    <col min="862" max="867" width="14.88671875" style="365" hidden="1"/>
    <col min="868" max="869" width="15.88671875" style="365" hidden="1"/>
    <col min="870" max="875" width="16.109375" style="365" hidden="1"/>
    <col min="876" max="876" width="6.109375" style="365" hidden="1"/>
    <col min="877" max="877" width="3" style="365" hidden="1"/>
    <col min="878" max="1117" width="8.6640625" style="365" hidden="1"/>
    <col min="1118" max="1123" width="14.88671875" style="365" hidden="1"/>
    <col min="1124" max="1125" width="15.88671875" style="365" hidden="1"/>
    <col min="1126" max="1131" width="16.109375" style="365" hidden="1"/>
    <col min="1132" max="1132" width="6.109375" style="365" hidden="1"/>
    <col min="1133" max="1133" width="3" style="365" hidden="1"/>
    <col min="1134" max="1373" width="8.6640625" style="365" hidden="1"/>
    <col min="1374" max="1379" width="14.88671875" style="365" hidden="1"/>
    <col min="1380" max="1381" width="15.88671875" style="365" hidden="1"/>
    <col min="1382" max="1387" width="16.109375" style="365" hidden="1"/>
    <col min="1388" max="1388" width="6.109375" style="365" hidden="1"/>
    <col min="1389" max="1389" width="3" style="365" hidden="1"/>
    <col min="1390" max="1629" width="8.6640625" style="365" hidden="1"/>
    <col min="1630" max="1635" width="14.88671875" style="365" hidden="1"/>
    <col min="1636" max="1637" width="15.88671875" style="365" hidden="1"/>
    <col min="1638" max="1643" width="16.109375" style="365" hidden="1"/>
    <col min="1644" max="1644" width="6.109375" style="365" hidden="1"/>
    <col min="1645" max="1645" width="3" style="365" hidden="1"/>
    <col min="1646" max="1885" width="8.6640625" style="365" hidden="1"/>
    <col min="1886" max="1891" width="14.88671875" style="365" hidden="1"/>
    <col min="1892" max="1893" width="15.88671875" style="365" hidden="1"/>
    <col min="1894" max="1899" width="16.109375" style="365" hidden="1"/>
    <col min="1900" max="1900" width="6.109375" style="365" hidden="1"/>
    <col min="1901" max="1901" width="3" style="365" hidden="1"/>
    <col min="1902" max="2141" width="8.6640625" style="365" hidden="1"/>
    <col min="2142" max="2147" width="14.88671875" style="365" hidden="1"/>
    <col min="2148" max="2149" width="15.88671875" style="365" hidden="1"/>
    <col min="2150" max="2155" width="16.109375" style="365" hidden="1"/>
    <col min="2156" max="2156" width="6.109375" style="365" hidden="1"/>
    <col min="2157" max="2157" width="3" style="365" hidden="1"/>
    <col min="2158" max="2397" width="8.6640625" style="365" hidden="1"/>
    <col min="2398" max="2403" width="14.88671875" style="365" hidden="1"/>
    <col min="2404" max="2405" width="15.88671875" style="365" hidden="1"/>
    <col min="2406" max="2411" width="16.109375" style="365" hidden="1"/>
    <col min="2412" max="2412" width="6.109375" style="365" hidden="1"/>
    <col min="2413" max="2413" width="3" style="365" hidden="1"/>
    <col min="2414" max="2653" width="8.6640625" style="365" hidden="1"/>
    <col min="2654" max="2659" width="14.88671875" style="365" hidden="1"/>
    <col min="2660" max="2661" width="15.88671875" style="365" hidden="1"/>
    <col min="2662" max="2667" width="16.109375" style="365" hidden="1"/>
    <col min="2668" max="2668" width="6.109375" style="365" hidden="1"/>
    <col min="2669" max="2669" width="3" style="365" hidden="1"/>
    <col min="2670" max="2909" width="8.6640625" style="365" hidden="1"/>
    <col min="2910" max="2915" width="14.88671875" style="365" hidden="1"/>
    <col min="2916" max="2917" width="15.88671875" style="365" hidden="1"/>
    <col min="2918" max="2923" width="16.109375" style="365" hidden="1"/>
    <col min="2924" max="2924" width="6.109375" style="365" hidden="1"/>
    <col min="2925" max="2925" width="3" style="365" hidden="1"/>
    <col min="2926" max="3165" width="8.6640625" style="365" hidden="1"/>
    <col min="3166" max="3171" width="14.88671875" style="365" hidden="1"/>
    <col min="3172" max="3173" width="15.88671875" style="365" hidden="1"/>
    <col min="3174" max="3179" width="16.109375" style="365" hidden="1"/>
    <col min="3180" max="3180" width="6.109375" style="365" hidden="1"/>
    <col min="3181" max="3181" width="3" style="365" hidden="1"/>
    <col min="3182" max="3421" width="8.6640625" style="365" hidden="1"/>
    <col min="3422" max="3427" width="14.88671875" style="365" hidden="1"/>
    <col min="3428" max="3429" width="15.88671875" style="365" hidden="1"/>
    <col min="3430" max="3435" width="16.109375" style="365" hidden="1"/>
    <col min="3436" max="3436" width="6.109375" style="365" hidden="1"/>
    <col min="3437" max="3437" width="3" style="365" hidden="1"/>
    <col min="3438" max="3677" width="8.6640625" style="365" hidden="1"/>
    <col min="3678" max="3683" width="14.88671875" style="365" hidden="1"/>
    <col min="3684" max="3685" width="15.88671875" style="365" hidden="1"/>
    <col min="3686" max="3691" width="16.109375" style="365" hidden="1"/>
    <col min="3692" max="3692" width="6.109375" style="365" hidden="1"/>
    <col min="3693" max="3693" width="3" style="365" hidden="1"/>
    <col min="3694" max="3933" width="8.6640625" style="365" hidden="1"/>
    <col min="3934" max="3939" width="14.88671875" style="365" hidden="1"/>
    <col min="3940" max="3941" width="15.88671875" style="365" hidden="1"/>
    <col min="3942" max="3947" width="16.109375" style="365" hidden="1"/>
    <col min="3948" max="3948" width="6.109375" style="365" hidden="1"/>
    <col min="3949" max="3949" width="3" style="365" hidden="1"/>
    <col min="3950" max="4189" width="8.6640625" style="365" hidden="1"/>
    <col min="4190" max="4195" width="14.88671875" style="365" hidden="1"/>
    <col min="4196" max="4197" width="15.88671875" style="365" hidden="1"/>
    <col min="4198" max="4203" width="16.109375" style="365" hidden="1"/>
    <col min="4204" max="4204" width="6.109375" style="365" hidden="1"/>
    <col min="4205" max="4205" width="3" style="365" hidden="1"/>
    <col min="4206" max="4445" width="8.6640625" style="365" hidden="1"/>
    <col min="4446" max="4451" width="14.88671875" style="365" hidden="1"/>
    <col min="4452" max="4453" width="15.88671875" style="365" hidden="1"/>
    <col min="4454" max="4459" width="16.109375" style="365" hidden="1"/>
    <col min="4460" max="4460" width="6.109375" style="365" hidden="1"/>
    <col min="4461" max="4461" width="3" style="365" hidden="1"/>
    <col min="4462" max="4701" width="8.6640625" style="365" hidden="1"/>
    <col min="4702" max="4707" width="14.88671875" style="365" hidden="1"/>
    <col min="4708" max="4709" width="15.88671875" style="365" hidden="1"/>
    <col min="4710" max="4715" width="16.109375" style="365" hidden="1"/>
    <col min="4716" max="4716" width="6.109375" style="365" hidden="1"/>
    <col min="4717" max="4717" width="3" style="365" hidden="1"/>
    <col min="4718" max="4957" width="8.6640625" style="365" hidden="1"/>
    <col min="4958" max="4963" width="14.88671875" style="365" hidden="1"/>
    <col min="4964" max="4965" width="15.88671875" style="365" hidden="1"/>
    <col min="4966" max="4971" width="16.109375" style="365" hidden="1"/>
    <col min="4972" max="4972" width="6.109375" style="365" hidden="1"/>
    <col min="4973" max="4973" width="3" style="365" hidden="1"/>
    <col min="4974" max="5213" width="8.6640625" style="365" hidden="1"/>
    <col min="5214" max="5219" width="14.88671875" style="365" hidden="1"/>
    <col min="5220" max="5221" width="15.88671875" style="365" hidden="1"/>
    <col min="5222" max="5227" width="16.109375" style="365" hidden="1"/>
    <col min="5228" max="5228" width="6.109375" style="365" hidden="1"/>
    <col min="5229" max="5229" width="3" style="365" hidden="1"/>
    <col min="5230" max="5469" width="8.6640625" style="365" hidden="1"/>
    <col min="5470" max="5475" width="14.88671875" style="365" hidden="1"/>
    <col min="5476" max="5477" width="15.88671875" style="365" hidden="1"/>
    <col min="5478" max="5483" width="16.109375" style="365" hidden="1"/>
    <col min="5484" max="5484" width="6.109375" style="365" hidden="1"/>
    <col min="5485" max="5485" width="3" style="365" hidden="1"/>
    <col min="5486" max="5725" width="8.6640625" style="365" hidden="1"/>
    <col min="5726" max="5731" width="14.88671875" style="365" hidden="1"/>
    <col min="5732" max="5733" width="15.88671875" style="365" hidden="1"/>
    <col min="5734" max="5739" width="16.109375" style="365" hidden="1"/>
    <col min="5740" max="5740" width="6.109375" style="365" hidden="1"/>
    <col min="5741" max="5741" width="3" style="365" hidden="1"/>
    <col min="5742" max="5981" width="8.6640625" style="365" hidden="1"/>
    <col min="5982" max="5987" width="14.88671875" style="365" hidden="1"/>
    <col min="5988" max="5989" width="15.88671875" style="365" hidden="1"/>
    <col min="5990" max="5995" width="16.109375" style="365" hidden="1"/>
    <col min="5996" max="5996" width="6.109375" style="365" hidden="1"/>
    <col min="5997" max="5997" width="3" style="365" hidden="1"/>
    <col min="5998" max="6237" width="8.6640625" style="365" hidden="1"/>
    <col min="6238" max="6243" width="14.88671875" style="365" hidden="1"/>
    <col min="6244" max="6245" width="15.88671875" style="365" hidden="1"/>
    <col min="6246" max="6251" width="16.109375" style="365" hidden="1"/>
    <col min="6252" max="6252" width="6.109375" style="365" hidden="1"/>
    <col min="6253" max="6253" width="3" style="365" hidden="1"/>
    <col min="6254" max="6493" width="8.6640625" style="365" hidden="1"/>
    <col min="6494" max="6499" width="14.88671875" style="365" hidden="1"/>
    <col min="6500" max="6501" width="15.88671875" style="365" hidden="1"/>
    <col min="6502" max="6507" width="16.109375" style="365" hidden="1"/>
    <col min="6508" max="6508" width="6.109375" style="365" hidden="1"/>
    <col min="6509" max="6509" width="3" style="365" hidden="1"/>
    <col min="6510" max="6749" width="8.6640625" style="365" hidden="1"/>
    <col min="6750" max="6755" width="14.88671875" style="365" hidden="1"/>
    <col min="6756" max="6757" width="15.88671875" style="365" hidden="1"/>
    <col min="6758" max="6763" width="16.109375" style="365" hidden="1"/>
    <col min="6764" max="6764" width="6.109375" style="365" hidden="1"/>
    <col min="6765" max="6765" width="3" style="365" hidden="1"/>
    <col min="6766" max="7005" width="8.6640625" style="365" hidden="1"/>
    <col min="7006" max="7011" width="14.88671875" style="365" hidden="1"/>
    <col min="7012" max="7013" width="15.88671875" style="365" hidden="1"/>
    <col min="7014" max="7019" width="16.109375" style="365" hidden="1"/>
    <col min="7020" max="7020" width="6.109375" style="365" hidden="1"/>
    <col min="7021" max="7021" width="3" style="365" hidden="1"/>
    <col min="7022" max="7261" width="8.6640625" style="365" hidden="1"/>
    <col min="7262" max="7267" width="14.88671875" style="365" hidden="1"/>
    <col min="7268" max="7269" width="15.88671875" style="365" hidden="1"/>
    <col min="7270" max="7275" width="16.109375" style="365" hidden="1"/>
    <col min="7276" max="7276" width="6.109375" style="365" hidden="1"/>
    <col min="7277" max="7277" width="3" style="365" hidden="1"/>
    <col min="7278" max="7517" width="8.6640625" style="365" hidden="1"/>
    <col min="7518" max="7523" width="14.88671875" style="365" hidden="1"/>
    <col min="7524" max="7525" width="15.88671875" style="365" hidden="1"/>
    <col min="7526" max="7531" width="16.109375" style="365" hidden="1"/>
    <col min="7532" max="7532" width="6.109375" style="365" hidden="1"/>
    <col min="7533" max="7533" width="3" style="365" hidden="1"/>
    <col min="7534" max="7773" width="8.6640625" style="365" hidden="1"/>
    <col min="7774" max="7779" width="14.88671875" style="365" hidden="1"/>
    <col min="7780" max="7781" width="15.88671875" style="365" hidden="1"/>
    <col min="7782" max="7787" width="16.109375" style="365" hidden="1"/>
    <col min="7788" max="7788" width="6.109375" style="365" hidden="1"/>
    <col min="7789" max="7789" width="3" style="365" hidden="1"/>
    <col min="7790" max="8029" width="8.6640625" style="365" hidden="1"/>
    <col min="8030" max="8035" width="14.88671875" style="365" hidden="1"/>
    <col min="8036" max="8037" width="15.88671875" style="365" hidden="1"/>
    <col min="8038" max="8043" width="16.109375" style="365" hidden="1"/>
    <col min="8044" max="8044" width="6.109375" style="365" hidden="1"/>
    <col min="8045" max="8045" width="3" style="365" hidden="1"/>
    <col min="8046" max="8285" width="8.6640625" style="365" hidden="1"/>
    <col min="8286" max="8291" width="14.88671875" style="365" hidden="1"/>
    <col min="8292" max="8293" width="15.88671875" style="365" hidden="1"/>
    <col min="8294" max="8299" width="16.109375" style="365" hidden="1"/>
    <col min="8300" max="8300" width="6.109375" style="365" hidden="1"/>
    <col min="8301" max="8301" width="3" style="365" hidden="1"/>
    <col min="8302" max="8541" width="8.6640625" style="365" hidden="1"/>
    <col min="8542" max="8547" width="14.88671875" style="365" hidden="1"/>
    <col min="8548" max="8549" width="15.88671875" style="365" hidden="1"/>
    <col min="8550" max="8555" width="16.109375" style="365" hidden="1"/>
    <col min="8556" max="8556" width="6.109375" style="365" hidden="1"/>
    <col min="8557" max="8557" width="3" style="365" hidden="1"/>
    <col min="8558" max="8797" width="8.6640625" style="365" hidden="1"/>
    <col min="8798" max="8803" width="14.88671875" style="365" hidden="1"/>
    <col min="8804" max="8805" width="15.88671875" style="365" hidden="1"/>
    <col min="8806" max="8811" width="16.109375" style="365" hidden="1"/>
    <col min="8812" max="8812" width="6.109375" style="365" hidden="1"/>
    <col min="8813" max="8813" width="3" style="365" hidden="1"/>
    <col min="8814" max="9053" width="8.6640625" style="365" hidden="1"/>
    <col min="9054" max="9059" width="14.88671875" style="365" hidden="1"/>
    <col min="9060" max="9061" width="15.88671875" style="365" hidden="1"/>
    <col min="9062" max="9067" width="16.109375" style="365" hidden="1"/>
    <col min="9068" max="9068" width="6.109375" style="365" hidden="1"/>
    <col min="9069" max="9069" width="3" style="365" hidden="1"/>
    <col min="9070" max="9309" width="8.6640625" style="365" hidden="1"/>
    <col min="9310" max="9315" width="14.88671875" style="365" hidden="1"/>
    <col min="9316" max="9317" width="15.88671875" style="365" hidden="1"/>
    <col min="9318" max="9323" width="16.109375" style="365" hidden="1"/>
    <col min="9324" max="9324" width="6.109375" style="365" hidden="1"/>
    <col min="9325" max="9325" width="3" style="365" hidden="1"/>
    <col min="9326" max="9565" width="8.6640625" style="365" hidden="1"/>
    <col min="9566" max="9571" width="14.88671875" style="365" hidden="1"/>
    <col min="9572" max="9573" width="15.88671875" style="365" hidden="1"/>
    <col min="9574" max="9579" width="16.109375" style="365" hidden="1"/>
    <col min="9580" max="9580" width="6.109375" style="365" hidden="1"/>
    <col min="9581" max="9581" width="3" style="365" hidden="1"/>
    <col min="9582" max="9821" width="8.6640625" style="365" hidden="1"/>
    <col min="9822" max="9827" width="14.88671875" style="365" hidden="1"/>
    <col min="9828" max="9829" width="15.88671875" style="365" hidden="1"/>
    <col min="9830" max="9835" width="16.109375" style="365" hidden="1"/>
    <col min="9836" max="9836" width="6.109375" style="365" hidden="1"/>
    <col min="9837" max="9837" width="3" style="365" hidden="1"/>
    <col min="9838" max="10077" width="8.6640625" style="365" hidden="1"/>
    <col min="10078" max="10083" width="14.88671875" style="365" hidden="1"/>
    <col min="10084" max="10085" width="15.88671875" style="365" hidden="1"/>
    <col min="10086" max="10091" width="16.109375" style="365" hidden="1"/>
    <col min="10092" max="10092" width="6.109375" style="365" hidden="1"/>
    <col min="10093" max="10093" width="3" style="365" hidden="1"/>
    <col min="10094" max="10333" width="8.6640625" style="365" hidden="1"/>
    <col min="10334" max="10339" width="14.88671875" style="365" hidden="1"/>
    <col min="10340" max="10341" width="15.88671875" style="365" hidden="1"/>
    <col min="10342" max="10347" width="16.109375" style="365" hidden="1"/>
    <col min="10348" max="10348" width="6.109375" style="365" hidden="1"/>
    <col min="10349" max="10349" width="3" style="365" hidden="1"/>
    <col min="10350" max="10589" width="8.6640625" style="365" hidden="1"/>
    <col min="10590" max="10595" width="14.88671875" style="365" hidden="1"/>
    <col min="10596" max="10597" width="15.88671875" style="365" hidden="1"/>
    <col min="10598" max="10603" width="16.109375" style="365" hidden="1"/>
    <col min="10604" max="10604" width="6.109375" style="365" hidden="1"/>
    <col min="10605" max="10605" width="3" style="365" hidden="1"/>
    <col min="10606" max="10845" width="8.6640625" style="365" hidden="1"/>
    <col min="10846" max="10851" width="14.88671875" style="365" hidden="1"/>
    <col min="10852" max="10853" width="15.88671875" style="365" hidden="1"/>
    <col min="10854" max="10859" width="16.109375" style="365" hidden="1"/>
    <col min="10860" max="10860" width="6.109375" style="365" hidden="1"/>
    <col min="10861" max="10861" width="3" style="365" hidden="1"/>
    <col min="10862" max="11101" width="8.6640625" style="365" hidden="1"/>
    <col min="11102" max="11107" width="14.88671875" style="365" hidden="1"/>
    <col min="11108" max="11109" width="15.88671875" style="365" hidden="1"/>
    <col min="11110" max="11115" width="16.109375" style="365" hidden="1"/>
    <col min="11116" max="11116" width="6.109375" style="365" hidden="1"/>
    <col min="11117" max="11117" width="3" style="365" hidden="1"/>
    <col min="11118" max="11357" width="8.6640625" style="365" hidden="1"/>
    <col min="11358" max="11363" width="14.88671875" style="365" hidden="1"/>
    <col min="11364" max="11365" width="15.88671875" style="365" hidden="1"/>
    <col min="11366" max="11371" width="16.109375" style="365" hidden="1"/>
    <col min="11372" max="11372" width="6.109375" style="365" hidden="1"/>
    <col min="11373" max="11373" width="3" style="365" hidden="1"/>
    <col min="11374" max="11613" width="8.6640625" style="365" hidden="1"/>
    <col min="11614" max="11619" width="14.88671875" style="365" hidden="1"/>
    <col min="11620" max="11621" width="15.88671875" style="365" hidden="1"/>
    <col min="11622" max="11627" width="16.109375" style="365" hidden="1"/>
    <col min="11628" max="11628" width="6.109375" style="365" hidden="1"/>
    <col min="11629" max="11629" width="3" style="365" hidden="1"/>
    <col min="11630" max="11869" width="8.6640625" style="365" hidden="1"/>
    <col min="11870" max="11875" width="14.88671875" style="365" hidden="1"/>
    <col min="11876" max="11877" width="15.88671875" style="365" hidden="1"/>
    <col min="11878" max="11883" width="16.109375" style="365" hidden="1"/>
    <col min="11884" max="11884" width="6.109375" style="365" hidden="1"/>
    <col min="11885" max="11885" width="3" style="365" hidden="1"/>
    <col min="11886" max="12125" width="8.6640625" style="365" hidden="1"/>
    <col min="12126" max="12131" width="14.88671875" style="365" hidden="1"/>
    <col min="12132" max="12133" width="15.88671875" style="365" hidden="1"/>
    <col min="12134" max="12139" width="16.109375" style="365" hidden="1"/>
    <col min="12140" max="12140" width="6.109375" style="365" hidden="1"/>
    <col min="12141" max="12141" width="3" style="365" hidden="1"/>
    <col min="12142" max="12381" width="8.6640625" style="365" hidden="1"/>
    <col min="12382" max="12387" width="14.88671875" style="365" hidden="1"/>
    <col min="12388" max="12389" width="15.88671875" style="365" hidden="1"/>
    <col min="12390" max="12395" width="16.109375" style="365" hidden="1"/>
    <col min="12396" max="12396" width="6.109375" style="365" hidden="1"/>
    <col min="12397" max="12397" width="3" style="365" hidden="1"/>
    <col min="12398" max="12637" width="8.6640625" style="365" hidden="1"/>
    <col min="12638" max="12643" width="14.88671875" style="365" hidden="1"/>
    <col min="12644" max="12645" width="15.88671875" style="365" hidden="1"/>
    <col min="12646" max="12651" width="16.109375" style="365" hidden="1"/>
    <col min="12652" max="12652" width="6.109375" style="365" hidden="1"/>
    <col min="12653" max="12653" width="3" style="365" hidden="1"/>
    <col min="12654" max="12893" width="8.6640625" style="365" hidden="1"/>
    <col min="12894" max="12899" width="14.88671875" style="365" hidden="1"/>
    <col min="12900" max="12901" width="15.88671875" style="365" hidden="1"/>
    <col min="12902" max="12907" width="16.109375" style="365" hidden="1"/>
    <col min="12908" max="12908" width="6.109375" style="365" hidden="1"/>
    <col min="12909" max="12909" width="3" style="365" hidden="1"/>
    <col min="12910" max="13149" width="8.6640625" style="365" hidden="1"/>
    <col min="13150" max="13155" width="14.88671875" style="365" hidden="1"/>
    <col min="13156" max="13157" width="15.88671875" style="365" hidden="1"/>
    <col min="13158" max="13163" width="16.109375" style="365" hidden="1"/>
    <col min="13164" max="13164" width="6.109375" style="365" hidden="1"/>
    <col min="13165" max="13165" width="3" style="365" hidden="1"/>
    <col min="13166" max="13405" width="8.6640625" style="365" hidden="1"/>
    <col min="13406" max="13411" width="14.88671875" style="365" hidden="1"/>
    <col min="13412" max="13413" width="15.88671875" style="365" hidden="1"/>
    <col min="13414" max="13419" width="16.109375" style="365" hidden="1"/>
    <col min="13420" max="13420" width="6.109375" style="365" hidden="1"/>
    <col min="13421" max="13421" width="3" style="365" hidden="1"/>
    <col min="13422" max="13661" width="8.6640625" style="365" hidden="1"/>
    <col min="13662" max="13667" width="14.88671875" style="365" hidden="1"/>
    <col min="13668" max="13669" width="15.88671875" style="365" hidden="1"/>
    <col min="13670" max="13675" width="16.109375" style="365" hidden="1"/>
    <col min="13676" max="13676" width="6.109375" style="365" hidden="1"/>
    <col min="13677" max="13677" width="3" style="365" hidden="1"/>
    <col min="13678" max="13917" width="8.6640625" style="365" hidden="1"/>
    <col min="13918" max="13923" width="14.88671875" style="365" hidden="1"/>
    <col min="13924" max="13925" width="15.88671875" style="365" hidden="1"/>
    <col min="13926" max="13931" width="16.109375" style="365" hidden="1"/>
    <col min="13932" max="13932" width="6.109375" style="365" hidden="1"/>
    <col min="13933" max="13933" width="3" style="365" hidden="1"/>
    <col min="13934" max="14173" width="8.6640625" style="365" hidden="1"/>
    <col min="14174" max="14179" width="14.88671875" style="365" hidden="1"/>
    <col min="14180" max="14181" width="15.88671875" style="365" hidden="1"/>
    <col min="14182" max="14187" width="16.109375" style="365" hidden="1"/>
    <col min="14188" max="14188" width="6.109375" style="365" hidden="1"/>
    <col min="14189" max="14189" width="3" style="365" hidden="1"/>
    <col min="14190" max="14429" width="8.6640625" style="365" hidden="1"/>
    <col min="14430" max="14435" width="14.88671875" style="365" hidden="1"/>
    <col min="14436" max="14437" width="15.88671875" style="365" hidden="1"/>
    <col min="14438" max="14443" width="16.109375" style="365" hidden="1"/>
    <col min="14444" max="14444" width="6.109375" style="365" hidden="1"/>
    <col min="14445" max="14445" width="3" style="365" hidden="1"/>
    <col min="14446" max="14685" width="8.6640625" style="365" hidden="1"/>
    <col min="14686" max="14691" width="14.88671875" style="365" hidden="1"/>
    <col min="14692" max="14693" width="15.88671875" style="365" hidden="1"/>
    <col min="14694" max="14699" width="16.109375" style="365" hidden="1"/>
    <col min="14700" max="14700" width="6.109375" style="365" hidden="1"/>
    <col min="14701" max="14701" width="3" style="365" hidden="1"/>
    <col min="14702" max="14941" width="8.6640625" style="365" hidden="1"/>
    <col min="14942" max="14947" width="14.88671875" style="365" hidden="1"/>
    <col min="14948" max="14949" width="15.88671875" style="365" hidden="1"/>
    <col min="14950" max="14955" width="16.109375" style="365" hidden="1"/>
    <col min="14956" max="14956" width="6.109375" style="365" hidden="1"/>
    <col min="14957" max="14957" width="3" style="365" hidden="1"/>
    <col min="14958" max="15197" width="8.6640625" style="365" hidden="1"/>
    <col min="15198" max="15203" width="14.88671875" style="365" hidden="1"/>
    <col min="15204" max="15205" width="15.88671875" style="365" hidden="1"/>
    <col min="15206" max="15211" width="16.109375" style="365" hidden="1"/>
    <col min="15212" max="15212" width="6.109375" style="365" hidden="1"/>
    <col min="15213" max="15213" width="3" style="365" hidden="1"/>
    <col min="15214" max="15453" width="8.6640625" style="365" hidden="1"/>
    <col min="15454" max="15459" width="14.88671875" style="365" hidden="1"/>
    <col min="15460" max="15461" width="15.88671875" style="365" hidden="1"/>
    <col min="15462" max="15467" width="16.109375" style="365" hidden="1"/>
    <col min="15468" max="15468" width="6.109375" style="365" hidden="1"/>
    <col min="15469" max="15469" width="3" style="365" hidden="1"/>
    <col min="15470" max="15709" width="8.6640625" style="365" hidden="1"/>
    <col min="15710" max="15715" width="14.88671875" style="365" hidden="1"/>
    <col min="15716" max="15717" width="15.88671875" style="365" hidden="1"/>
    <col min="15718" max="15723" width="16.109375" style="365" hidden="1"/>
    <col min="15724" max="15724" width="6.109375" style="365" hidden="1"/>
    <col min="15725" max="15725" width="3" style="365" hidden="1"/>
    <col min="15726" max="15965" width="8.6640625" style="365" hidden="1"/>
    <col min="15966" max="15971" width="14.88671875" style="365" hidden="1"/>
    <col min="15972" max="15973" width="15.88671875" style="365" hidden="1"/>
    <col min="15974" max="15979" width="16.109375" style="365" hidden="1"/>
    <col min="15980" max="15980" width="6.109375" style="365" hidden="1"/>
    <col min="15981" max="15981" width="3" style="365" hidden="1"/>
    <col min="15982" max="16221" width="8.6640625" style="365" hidden="1"/>
    <col min="16222" max="16227" width="14.88671875" style="365" hidden="1"/>
    <col min="16228" max="16229" width="15.88671875" style="365" hidden="1"/>
    <col min="16230" max="16235" width="16.109375" style="365" hidden="1"/>
    <col min="16236" max="16236" width="6.109375" style="365" hidden="1"/>
    <col min="16237" max="16237" width="3" style="365" hidden="1"/>
    <col min="16238" max="16384" width="8.6640625" style="365" hidden="1"/>
  </cols>
  <sheetData>
    <row r="1" spans="1:143" ht="42.75" customHeight="1">
      <c r="A1" s="402"/>
      <c r="B1" s="401"/>
      <c r="DD1" s="365"/>
      <c r="DE1" s="365"/>
    </row>
    <row r="2" spans="1:143" ht="25.5" customHeight="1">
      <c r="A2" s="400"/>
      <c r="C2" s="400"/>
      <c r="O2" s="400"/>
      <c r="P2" s="400"/>
      <c r="Q2" s="400"/>
      <c r="R2" s="400"/>
      <c r="S2" s="400"/>
      <c r="T2" s="400"/>
      <c r="U2" s="400"/>
      <c r="V2" s="400"/>
      <c r="W2" s="400"/>
      <c r="X2" s="400"/>
      <c r="Y2" s="400"/>
      <c r="Z2" s="400"/>
      <c r="AA2" s="400"/>
      <c r="AB2" s="400"/>
      <c r="AC2" s="400"/>
      <c r="AD2" s="400"/>
      <c r="AE2" s="400"/>
      <c r="AF2" s="400"/>
      <c r="AG2" s="400"/>
      <c r="AH2" s="400"/>
      <c r="AI2" s="400"/>
      <c r="AU2" s="400"/>
      <c r="BG2" s="400"/>
      <c r="BS2" s="400"/>
      <c r="CE2" s="400"/>
      <c r="CQ2" s="400"/>
      <c r="DD2" s="365"/>
      <c r="DE2" s="365"/>
    </row>
    <row r="3" spans="1:143" ht="25.5" customHeight="1">
      <c r="A3" s="400"/>
      <c r="C3" s="400"/>
      <c r="O3" s="400"/>
      <c r="P3" s="400"/>
      <c r="Q3" s="400"/>
      <c r="R3" s="400"/>
      <c r="S3" s="400"/>
      <c r="T3" s="400"/>
      <c r="U3" s="400"/>
      <c r="V3" s="400"/>
      <c r="W3" s="400"/>
      <c r="X3" s="400"/>
      <c r="Y3" s="400"/>
      <c r="Z3" s="400"/>
      <c r="AA3" s="400"/>
      <c r="AB3" s="400"/>
      <c r="AC3" s="400"/>
      <c r="AD3" s="400"/>
      <c r="AE3" s="400"/>
      <c r="AF3" s="400"/>
      <c r="AG3" s="400"/>
      <c r="AH3" s="400"/>
      <c r="AI3" s="400"/>
      <c r="AU3" s="400"/>
      <c r="BG3" s="400"/>
      <c r="BS3" s="400"/>
      <c r="CE3" s="400"/>
      <c r="CQ3" s="400"/>
      <c r="DD3" s="365"/>
      <c r="DE3" s="365"/>
    </row>
    <row r="4" spans="1:143" s="270" customFormat="1" ht="13.5">
      <c r="A4" s="400"/>
      <c r="B4" s="400"/>
      <c r="C4" s="400"/>
      <c r="D4" s="400"/>
      <c r="E4" s="400"/>
      <c r="F4" s="400"/>
      <c r="G4" s="400"/>
      <c r="H4" s="400"/>
      <c r="I4" s="400"/>
      <c r="J4" s="400"/>
      <c r="K4" s="400"/>
      <c r="L4" s="400"/>
      <c r="M4" s="400"/>
      <c r="N4" s="400"/>
      <c r="O4" s="400"/>
      <c r="P4" s="400"/>
      <c r="Q4" s="400"/>
      <c r="R4" s="400"/>
      <c r="S4" s="400"/>
      <c r="T4" s="400"/>
      <c r="U4" s="400"/>
      <c r="V4" s="400"/>
      <c r="W4" s="400"/>
      <c r="X4" s="400"/>
      <c r="Y4" s="400"/>
      <c r="Z4" s="400"/>
      <c r="AA4" s="400"/>
      <c r="AB4" s="400"/>
      <c r="AC4" s="400"/>
      <c r="AD4" s="400"/>
      <c r="AE4" s="400"/>
      <c r="AF4" s="400"/>
      <c r="AG4" s="400"/>
      <c r="AH4" s="400"/>
      <c r="AI4" s="400"/>
      <c r="AJ4" s="400"/>
      <c r="AK4" s="400"/>
      <c r="AL4" s="400"/>
      <c r="AM4" s="400"/>
      <c r="AN4" s="400"/>
      <c r="AO4" s="400"/>
      <c r="AP4" s="400"/>
      <c r="AQ4" s="400"/>
      <c r="AR4" s="400"/>
      <c r="AS4" s="400"/>
      <c r="AT4" s="400"/>
      <c r="AU4" s="400"/>
      <c r="AV4" s="400"/>
      <c r="AW4" s="400"/>
      <c r="AX4" s="400"/>
      <c r="AY4" s="400"/>
      <c r="AZ4" s="400"/>
      <c r="BA4" s="400"/>
      <c r="BB4" s="400"/>
      <c r="BC4" s="400"/>
      <c r="BD4" s="400"/>
      <c r="BE4" s="400"/>
      <c r="BF4" s="400"/>
      <c r="BG4" s="400"/>
      <c r="BH4" s="400"/>
      <c r="BI4" s="400"/>
      <c r="BJ4" s="400"/>
      <c r="BK4" s="400"/>
      <c r="BL4" s="400"/>
      <c r="BM4" s="400"/>
      <c r="BN4" s="400"/>
      <c r="BO4" s="400"/>
      <c r="BP4" s="400"/>
      <c r="BQ4" s="400"/>
      <c r="BR4" s="400"/>
      <c r="BS4" s="400"/>
      <c r="BT4" s="400"/>
      <c r="BU4" s="400"/>
      <c r="BV4" s="400"/>
      <c r="BW4" s="400"/>
      <c r="BX4" s="400"/>
      <c r="BY4" s="400"/>
      <c r="BZ4" s="400"/>
      <c r="CA4" s="400"/>
      <c r="CB4" s="400"/>
      <c r="CC4" s="400"/>
      <c r="CD4" s="400"/>
      <c r="CE4" s="400"/>
      <c r="CF4" s="400"/>
      <c r="CG4" s="400"/>
      <c r="CH4" s="400"/>
      <c r="CI4" s="400"/>
      <c r="CJ4" s="400"/>
      <c r="CK4" s="400"/>
      <c r="CL4" s="400"/>
      <c r="CM4" s="400"/>
      <c r="CN4" s="400"/>
      <c r="CO4" s="400"/>
      <c r="CP4" s="400"/>
      <c r="CQ4" s="400"/>
      <c r="CR4" s="400"/>
      <c r="CS4" s="400"/>
      <c r="CT4" s="400"/>
      <c r="CU4" s="400"/>
      <c r="CV4" s="400"/>
      <c r="CW4" s="400"/>
      <c r="CX4" s="400"/>
      <c r="CY4" s="400"/>
      <c r="CZ4" s="400"/>
      <c r="DA4" s="400"/>
      <c r="DB4" s="400"/>
      <c r="DC4" s="400"/>
      <c r="DD4" s="400"/>
      <c r="DE4" s="400"/>
      <c r="DF4" s="271"/>
      <c r="DG4" s="271"/>
      <c r="DH4" s="271"/>
      <c r="DI4" s="271"/>
      <c r="DJ4" s="271"/>
      <c r="DK4" s="271"/>
      <c r="DL4" s="271"/>
      <c r="DM4" s="271"/>
      <c r="DN4" s="271"/>
      <c r="DO4" s="271"/>
      <c r="DP4" s="271"/>
      <c r="DQ4" s="271"/>
      <c r="DR4" s="271"/>
      <c r="DS4" s="271"/>
      <c r="DT4" s="271"/>
      <c r="DU4" s="271"/>
      <c r="DV4" s="271"/>
      <c r="DW4" s="271"/>
    </row>
    <row r="5" spans="1:143" s="270" customFormat="1" ht="13.5">
      <c r="A5" s="400"/>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0"/>
      <c r="AT5" s="400"/>
      <c r="AU5" s="400"/>
      <c r="AV5" s="400"/>
      <c r="AW5" s="400"/>
      <c r="AX5" s="400"/>
      <c r="AY5" s="400"/>
      <c r="AZ5" s="400"/>
      <c r="BA5" s="400"/>
      <c r="BB5" s="400"/>
      <c r="BC5" s="400"/>
      <c r="BD5" s="400"/>
      <c r="BE5" s="400"/>
      <c r="BF5" s="400"/>
      <c r="BG5" s="400"/>
      <c r="BH5" s="400"/>
      <c r="BI5" s="400"/>
      <c r="BJ5" s="400"/>
      <c r="BK5" s="400"/>
      <c r="BL5" s="400"/>
      <c r="BM5" s="400"/>
      <c r="BN5" s="400"/>
      <c r="BO5" s="400"/>
      <c r="BP5" s="400"/>
      <c r="BQ5" s="400"/>
      <c r="BR5" s="400"/>
      <c r="BS5" s="400"/>
      <c r="BT5" s="400"/>
      <c r="BU5" s="400"/>
      <c r="BV5" s="400"/>
      <c r="BW5" s="400"/>
      <c r="BX5" s="400"/>
      <c r="BY5" s="400"/>
      <c r="BZ5" s="400"/>
      <c r="CA5" s="400"/>
      <c r="CB5" s="400"/>
      <c r="CC5" s="400"/>
      <c r="CD5" s="400"/>
      <c r="CE5" s="400"/>
      <c r="CF5" s="400"/>
      <c r="CG5" s="400"/>
      <c r="CH5" s="400"/>
      <c r="CI5" s="400"/>
      <c r="CJ5" s="400"/>
      <c r="CK5" s="400"/>
      <c r="CL5" s="400"/>
      <c r="CM5" s="400"/>
      <c r="CN5" s="400"/>
      <c r="CO5" s="400"/>
      <c r="CP5" s="400"/>
      <c r="CQ5" s="400"/>
      <c r="CR5" s="400"/>
      <c r="CS5" s="400"/>
      <c r="CT5" s="400"/>
      <c r="CU5" s="400"/>
      <c r="CV5" s="400"/>
      <c r="CW5" s="400"/>
      <c r="CX5" s="400"/>
      <c r="CY5" s="400"/>
      <c r="CZ5" s="400"/>
      <c r="DA5" s="400"/>
      <c r="DB5" s="400"/>
      <c r="DC5" s="400"/>
      <c r="DD5" s="400"/>
      <c r="DE5" s="400"/>
      <c r="DF5" s="271"/>
      <c r="DG5" s="271"/>
      <c r="DH5" s="271"/>
      <c r="DI5" s="271"/>
      <c r="DJ5" s="271"/>
      <c r="DK5" s="271"/>
      <c r="DL5" s="271"/>
      <c r="DM5" s="271"/>
      <c r="DN5" s="271"/>
      <c r="DO5" s="271"/>
      <c r="DP5" s="271"/>
      <c r="DQ5" s="271"/>
      <c r="DR5" s="271"/>
      <c r="DS5" s="271"/>
      <c r="DT5" s="271"/>
      <c r="DU5" s="271"/>
      <c r="DV5" s="271"/>
      <c r="DW5" s="271"/>
    </row>
    <row r="6" spans="1:143" s="270" customFormat="1" ht="13.5">
      <c r="A6" s="400"/>
      <c r="B6" s="400"/>
      <c r="C6" s="400"/>
      <c r="D6" s="400"/>
      <c r="E6" s="400"/>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400"/>
      <c r="AM6" s="400"/>
      <c r="AN6" s="400"/>
      <c r="AO6" s="400"/>
      <c r="AP6" s="400"/>
      <c r="AQ6" s="400"/>
      <c r="AR6" s="400"/>
      <c r="AS6" s="400"/>
      <c r="AT6" s="400"/>
      <c r="AU6" s="400"/>
      <c r="AV6" s="400"/>
      <c r="AW6" s="400"/>
      <c r="AX6" s="400"/>
      <c r="AY6" s="400"/>
      <c r="AZ6" s="400"/>
      <c r="BA6" s="400"/>
      <c r="BB6" s="400"/>
      <c r="BC6" s="400"/>
      <c r="BD6" s="400"/>
      <c r="BE6" s="400"/>
      <c r="BF6" s="400"/>
      <c r="BG6" s="400"/>
      <c r="BH6" s="400"/>
      <c r="BI6" s="400"/>
      <c r="BJ6" s="400"/>
      <c r="BK6" s="400"/>
      <c r="BL6" s="400"/>
      <c r="BM6" s="400"/>
      <c r="BN6" s="400"/>
      <c r="BO6" s="400"/>
      <c r="BP6" s="400"/>
      <c r="BQ6" s="400"/>
      <c r="BR6" s="400"/>
      <c r="BS6" s="400"/>
      <c r="BT6" s="400"/>
      <c r="BU6" s="400"/>
      <c r="BV6" s="400"/>
      <c r="BW6" s="400"/>
      <c r="BX6" s="400"/>
      <c r="BY6" s="400"/>
      <c r="BZ6" s="400"/>
      <c r="CA6" s="400"/>
      <c r="CB6" s="400"/>
      <c r="CC6" s="400"/>
      <c r="CD6" s="400"/>
      <c r="CE6" s="400"/>
      <c r="CF6" s="400"/>
      <c r="CG6" s="400"/>
      <c r="CH6" s="400"/>
      <c r="CI6" s="400"/>
      <c r="CJ6" s="400"/>
      <c r="CK6" s="400"/>
      <c r="CL6" s="400"/>
      <c r="CM6" s="400"/>
      <c r="CN6" s="400"/>
      <c r="CO6" s="400"/>
      <c r="CP6" s="400"/>
      <c r="CQ6" s="400"/>
      <c r="CR6" s="400"/>
      <c r="CS6" s="400"/>
      <c r="CT6" s="400"/>
      <c r="CU6" s="400"/>
      <c r="CV6" s="400"/>
      <c r="CW6" s="400"/>
      <c r="CX6" s="400"/>
      <c r="CY6" s="400"/>
      <c r="CZ6" s="400"/>
      <c r="DA6" s="400"/>
      <c r="DB6" s="400"/>
      <c r="DC6" s="400"/>
      <c r="DD6" s="400"/>
      <c r="DE6" s="400"/>
      <c r="DF6" s="271"/>
      <c r="DG6" s="271"/>
      <c r="DH6" s="271"/>
      <c r="DI6" s="271"/>
      <c r="DJ6" s="271"/>
      <c r="DK6" s="271"/>
      <c r="DL6" s="271"/>
      <c r="DM6" s="271"/>
      <c r="DN6" s="271"/>
      <c r="DO6" s="271"/>
      <c r="DP6" s="271"/>
      <c r="DQ6" s="271"/>
      <c r="DR6" s="271"/>
      <c r="DS6" s="271"/>
      <c r="DT6" s="271"/>
      <c r="DU6" s="271"/>
      <c r="DV6" s="271"/>
      <c r="DW6" s="271"/>
    </row>
    <row r="7" spans="1:143" s="270" customFormat="1" ht="13.5">
      <c r="A7" s="400"/>
      <c r="B7" s="400"/>
      <c r="C7" s="400"/>
      <c r="D7" s="400"/>
      <c r="E7" s="400"/>
      <c r="F7" s="400"/>
      <c r="G7" s="400"/>
      <c r="H7" s="400"/>
      <c r="I7" s="400"/>
      <c r="J7" s="400"/>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K7" s="400"/>
      <c r="AL7" s="400"/>
      <c r="AM7" s="400"/>
      <c r="AN7" s="400"/>
      <c r="AO7" s="400"/>
      <c r="AP7" s="400"/>
      <c r="AQ7" s="400"/>
      <c r="AR7" s="400"/>
      <c r="AS7" s="400"/>
      <c r="AT7" s="400"/>
      <c r="AU7" s="400"/>
      <c r="AV7" s="400"/>
      <c r="AW7" s="400"/>
      <c r="AX7" s="400"/>
      <c r="AY7" s="400"/>
      <c r="AZ7" s="400"/>
      <c r="BA7" s="400"/>
      <c r="BB7" s="400"/>
      <c r="BC7" s="400"/>
      <c r="BD7" s="400"/>
      <c r="BE7" s="400"/>
      <c r="BF7" s="400"/>
      <c r="BG7" s="400"/>
      <c r="BH7" s="400"/>
      <c r="BI7" s="400"/>
      <c r="BJ7" s="400"/>
      <c r="BK7" s="400"/>
      <c r="BL7" s="400"/>
      <c r="BM7" s="400"/>
      <c r="BN7" s="400"/>
      <c r="BO7" s="400"/>
      <c r="BP7" s="400"/>
      <c r="BQ7" s="400"/>
      <c r="BR7" s="400"/>
      <c r="BS7" s="400"/>
      <c r="BT7" s="400"/>
      <c r="BU7" s="400"/>
      <c r="BV7" s="400"/>
      <c r="BW7" s="400"/>
      <c r="BX7" s="400"/>
      <c r="BY7" s="400"/>
      <c r="BZ7" s="400"/>
      <c r="CA7" s="400"/>
      <c r="CB7" s="400"/>
      <c r="CC7" s="400"/>
      <c r="CD7" s="400"/>
      <c r="CE7" s="400"/>
      <c r="CF7" s="400"/>
      <c r="CG7" s="400"/>
      <c r="CH7" s="400"/>
      <c r="CI7" s="400"/>
      <c r="CJ7" s="400"/>
      <c r="CK7" s="400"/>
      <c r="CL7" s="400"/>
      <c r="CM7" s="400"/>
      <c r="CN7" s="400"/>
      <c r="CO7" s="400"/>
      <c r="CP7" s="400"/>
      <c r="CQ7" s="400"/>
      <c r="CR7" s="400"/>
      <c r="CS7" s="400"/>
      <c r="CT7" s="400"/>
      <c r="CU7" s="400"/>
      <c r="CV7" s="400"/>
      <c r="CW7" s="400"/>
      <c r="CX7" s="400"/>
      <c r="CY7" s="400"/>
      <c r="CZ7" s="400"/>
      <c r="DA7" s="400"/>
      <c r="DB7" s="400"/>
      <c r="DC7" s="400"/>
      <c r="DD7" s="400"/>
      <c r="DE7" s="400"/>
      <c r="DF7" s="271"/>
      <c r="DG7" s="271"/>
      <c r="DH7" s="271"/>
      <c r="DI7" s="271"/>
      <c r="DJ7" s="271"/>
      <c r="DK7" s="271"/>
      <c r="DL7" s="271"/>
      <c r="DM7" s="271"/>
      <c r="DN7" s="271"/>
      <c r="DO7" s="271"/>
      <c r="DP7" s="271"/>
      <c r="DQ7" s="271"/>
      <c r="DR7" s="271"/>
      <c r="DS7" s="271"/>
      <c r="DT7" s="271"/>
      <c r="DU7" s="271"/>
      <c r="DV7" s="271"/>
      <c r="DW7" s="271"/>
    </row>
    <row r="8" spans="1:143" s="270" customFormat="1" ht="13.5">
      <c r="A8" s="400"/>
      <c r="B8" s="400"/>
      <c r="C8" s="400"/>
      <c r="D8" s="400"/>
      <c r="E8" s="400"/>
      <c r="F8" s="400"/>
      <c r="G8" s="400"/>
      <c r="H8" s="400"/>
      <c r="I8" s="400"/>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K8" s="400"/>
      <c r="AL8" s="400"/>
      <c r="AM8" s="400"/>
      <c r="AN8" s="400"/>
      <c r="AO8" s="400"/>
      <c r="AP8" s="400"/>
      <c r="AQ8" s="400"/>
      <c r="AR8" s="400"/>
      <c r="AS8" s="400"/>
      <c r="AT8" s="400"/>
      <c r="AU8" s="400"/>
      <c r="AV8" s="400"/>
      <c r="AW8" s="400"/>
      <c r="AX8" s="400"/>
      <c r="AY8" s="400"/>
      <c r="AZ8" s="400"/>
      <c r="BA8" s="400"/>
      <c r="BB8" s="400"/>
      <c r="BC8" s="400"/>
      <c r="BD8" s="400"/>
      <c r="BE8" s="400"/>
      <c r="BF8" s="400"/>
      <c r="BG8" s="400"/>
      <c r="BH8" s="400"/>
      <c r="BI8" s="400"/>
      <c r="BJ8" s="400"/>
      <c r="BK8" s="400"/>
      <c r="BL8" s="400"/>
      <c r="BM8" s="400"/>
      <c r="BN8" s="400"/>
      <c r="BO8" s="400"/>
      <c r="BP8" s="400"/>
      <c r="BQ8" s="400"/>
      <c r="BR8" s="400"/>
      <c r="BS8" s="400"/>
      <c r="BT8" s="400"/>
      <c r="BU8" s="400"/>
      <c r="BV8" s="400"/>
      <c r="BW8" s="400"/>
      <c r="BX8" s="400"/>
      <c r="BY8" s="400"/>
      <c r="BZ8" s="400"/>
      <c r="CA8" s="400"/>
      <c r="CB8" s="400"/>
      <c r="CC8" s="400"/>
      <c r="CD8" s="400"/>
      <c r="CE8" s="400"/>
      <c r="CF8" s="400"/>
      <c r="CG8" s="400"/>
      <c r="CH8" s="400"/>
      <c r="CI8" s="400"/>
      <c r="CJ8" s="400"/>
      <c r="CK8" s="400"/>
      <c r="CL8" s="400"/>
      <c r="CM8" s="400"/>
      <c r="CN8" s="400"/>
      <c r="CO8" s="400"/>
      <c r="CP8" s="400"/>
      <c r="CQ8" s="400"/>
      <c r="CR8" s="400"/>
      <c r="CS8" s="400"/>
      <c r="CT8" s="400"/>
      <c r="CU8" s="400"/>
      <c r="CV8" s="400"/>
      <c r="CW8" s="400"/>
      <c r="CX8" s="400"/>
      <c r="CY8" s="400"/>
      <c r="CZ8" s="400"/>
      <c r="DA8" s="400"/>
      <c r="DB8" s="400"/>
      <c r="DC8" s="400"/>
      <c r="DD8" s="400"/>
      <c r="DE8" s="400"/>
      <c r="DF8" s="271"/>
      <c r="DG8" s="271"/>
      <c r="DH8" s="271"/>
      <c r="DI8" s="271"/>
      <c r="DJ8" s="271"/>
      <c r="DK8" s="271"/>
      <c r="DL8" s="271"/>
      <c r="DM8" s="271"/>
      <c r="DN8" s="271"/>
      <c r="DO8" s="271"/>
      <c r="DP8" s="271"/>
      <c r="DQ8" s="271"/>
      <c r="DR8" s="271"/>
      <c r="DS8" s="271"/>
      <c r="DT8" s="271"/>
      <c r="DU8" s="271"/>
      <c r="DV8" s="271"/>
      <c r="DW8" s="271"/>
    </row>
    <row r="9" spans="1:143" s="270" customFormat="1" ht="13.5">
      <c r="A9" s="400"/>
      <c r="B9" s="400"/>
      <c r="C9" s="400"/>
      <c r="D9" s="400"/>
      <c r="E9" s="400"/>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400"/>
      <c r="AM9" s="400"/>
      <c r="AN9" s="400"/>
      <c r="AO9" s="400"/>
      <c r="AP9" s="400"/>
      <c r="AQ9" s="400"/>
      <c r="AR9" s="400"/>
      <c r="AS9" s="400"/>
      <c r="AT9" s="400"/>
      <c r="AU9" s="400"/>
      <c r="AV9" s="400"/>
      <c r="AW9" s="400"/>
      <c r="AX9" s="400"/>
      <c r="AY9" s="400"/>
      <c r="AZ9" s="400"/>
      <c r="BA9" s="400"/>
      <c r="BB9" s="400"/>
      <c r="BC9" s="400"/>
      <c r="BD9" s="400"/>
      <c r="BE9" s="400"/>
      <c r="BF9" s="400"/>
      <c r="BG9" s="400"/>
      <c r="BH9" s="400"/>
      <c r="BI9" s="400"/>
      <c r="BJ9" s="400"/>
      <c r="BK9" s="400"/>
      <c r="BL9" s="400"/>
      <c r="BM9" s="400"/>
      <c r="BN9" s="400"/>
      <c r="BO9" s="400"/>
      <c r="BP9" s="400"/>
      <c r="BQ9" s="400"/>
      <c r="BR9" s="400"/>
      <c r="BS9" s="400"/>
      <c r="BT9" s="400"/>
      <c r="BU9" s="400"/>
      <c r="BV9" s="400"/>
      <c r="BW9" s="400"/>
      <c r="BX9" s="400"/>
      <c r="BY9" s="400"/>
      <c r="BZ9" s="400"/>
      <c r="CA9" s="400"/>
      <c r="CB9" s="400"/>
      <c r="CC9" s="400"/>
      <c r="CD9" s="400"/>
      <c r="CE9" s="400"/>
      <c r="CF9" s="400"/>
      <c r="CG9" s="400"/>
      <c r="CH9" s="400"/>
      <c r="CI9" s="400"/>
      <c r="CJ9" s="400"/>
      <c r="CK9" s="400"/>
      <c r="CL9" s="400"/>
      <c r="CM9" s="400"/>
      <c r="CN9" s="400"/>
      <c r="CO9" s="400"/>
      <c r="CP9" s="400"/>
      <c r="CQ9" s="400"/>
      <c r="CR9" s="400"/>
      <c r="CS9" s="400"/>
      <c r="CT9" s="400"/>
      <c r="CU9" s="400"/>
      <c r="CV9" s="400"/>
      <c r="CW9" s="400"/>
      <c r="CX9" s="400"/>
      <c r="CY9" s="400"/>
      <c r="CZ9" s="400"/>
      <c r="DA9" s="400"/>
      <c r="DB9" s="400"/>
      <c r="DC9" s="400"/>
      <c r="DD9" s="400"/>
      <c r="DE9" s="400"/>
      <c r="DF9" s="271"/>
      <c r="DG9" s="271"/>
      <c r="DH9" s="271"/>
      <c r="DI9" s="271"/>
      <c r="DJ9" s="271"/>
      <c r="DK9" s="271"/>
      <c r="DL9" s="271"/>
      <c r="DM9" s="271"/>
      <c r="DN9" s="271"/>
      <c r="DO9" s="271"/>
      <c r="DP9" s="271"/>
      <c r="DQ9" s="271"/>
      <c r="DR9" s="271"/>
      <c r="DS9" s="271"/>
      <c r="DT9" s="271"/>
      <c r="DU9" s="271"/>
      <c r="DV9" s="271"/>
      <c r="DW9" s="271"/>
    </row>
    <row r="10" spans="1:143" s="270" customFormat="1" ht="13.5">
      <c r="A10" s="400"/>
      <c r="B10" s="400"/>
      <c r="C10" s="400"/>
      <c r="D10" s="400"/>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0"/>
      <c r="AQ10" s="400"/>
      <c r="AR10" s="400"/>
      <c r="AS10" s="400"/>
      <c r="AT10" s="400"/>
      <c r="AU10" s="400"/>
      <c r="AV10" s="400"/>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c r="CJ10" s="400"/>
      <c r="CK10" s="400"/>
      <c r="CL10" s="400"/>
      <c r="CM10" s="400"/>
      <c r="CN10" s="400"/>
      <c r="CO10" s="400"/>
      <c r="CP10" s="400"/>
      <c r="CQ10" s="400"/>
      <c r="CR10" s="400"/>
      <c r="CS10" s="400"/>
      <c r="CT10" s="400"/>
      <c r="CU10" s="400"/>
      <c r="CV10" s="400"/>
      <c r="CW10" s="400"/>
      <c r="CX10" s="400"/>
      <c r="CY10" s="400"/>
      <c r="CZ10" s="400"/>
      <c r="DA10" s="400"/>
      <c r="DB10" s="400"/>
      <c r="DC10" s="400"/>
      <c r="DD10" s="400"/>
      <c r="DE10" s="400"/>
      <c r="DF10" s="271"/>
      <c r="DG10" s="271"/>
      <c r="DH10" s="271"/>
      <c r="DI10" s="271"/>
      <c r="DJ10" s="271"/>
      <c r="DK10" s="271"/>
      <c r="DL10" s="271"/>
      <c r="DM10" s="271"/>
      <c r="DN10" s="271"/>
      <c r="DO10" s="271"/>
      <c r="DP10" s="271"/>
      <c r="DQ10" s="271"/>
      <c r="DR10" s="271"/>
      <c r="DS10" s="271"/>
      <c r="DT10" s="271"/>
      <c r="DU10" s="271"/>
      <c r="DV10" s="271"/>
      <c r="DW10" s="271"/>
      <c r="EM10" s="270" t="s">
        <v>593</v>
      </c>
    </row>
    <row r="11" spans="1:143" s="270" customFormat="1" ht="13.5">
      <c r="A11" s="400"/>
      <c r="B11" s="400"/>
      <c r="C11" s="400"/>
      <c r="D11" s="400"/>
      <c r="E11" s="400"/>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0"/>
      <c r="AQ11" s="400"/>
      <c r="AR11" s="400"/>
      <c r="AS11" s="400"/>
      <c r="AT11" s="400"/>
      <c r="AU11" s="400"/>
      <c r="AV11" s="400"/>
      <c r="AW11" s="400"/>
      <c r="AX11" s="400"/>
      <c r="AY11" s="400"/>
      <c r="AZ11" s="400"/>
      <c r="BA11" s="400"/>
      <c r="BB11" s="400"/>
      <c r="BC11" s="400"/>
      <c r="BD11" s="400"/>
      <c r="BE11" s="400"/>
      <c r="BF11" s="400"/>
      <c r="BG11" s="400"/>
      <c r="BH11" s="400"/>
      <c r="BI11" s="400"/>
      <c r="BJ11" s="400"/>
      <c r="BK11" s="400"/>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c r="CJ11" s="400"/>
      <c r="CK11" s="400"/>
      <c r="CL11" s="400"/>
      <c r="CM11" s="400"/>
      <c r="CN11" s="400"/>
      <c r="CO11" s="400"/>
      <c r="CP11" s="400"/>
      <c r="CQ11" s="400"/>
      <c r="CR11" s="400"/>
      <c r="CS11" s="400"/>
      <c r="CT11" s="400"/>
      <c r="CU11" s="400"/>
      <c r="CV11" s="400"/>
      <c r="CW11" s="400"/>
      <c r="CX11" s="400"/>
      <c r="CY11" s="400"/>
      <c r="CZ11" s="400"/>
      <c r="DA11" s="400"/>
      <c r="DB11" s="400"/>
      <c r="DC11" s="400"/>
      <c r="DD11" s="400"/>
      <c r="DE11" s="400"/>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5">
      <c r="A12" s="400"/>
      <c r="B12" s="400"/>
      <c r="C12" s="400"/>
      <c r="D12" s="400"/>
      <c r="E12" s="400"/>
      <c r="F12" s="400"/>
      <c r="G12" s="400"/>
      <c r="H12" s="400"/>
      <c r="I12" s="400"/>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0"/>
      <c r="AR12" s="400"/>
      <c r="AS12" s="400"/>
      <c r="AT12" s="400"/>
      <c r="AU12" s="400"/>
      <c r="AV12" s="400"/>
      <c r="AW12" s="400"/>
      <c r="AX12" s="400"/>
      <c r="AY12" s="400"/>
      <c r="AZ12" s="400"/>
      <c r="BA12" s="400"/>
      <c r="BB12" s="400"/>
      <c r="BC12" s="400"/>
      <c r="BD12" s="400"/>
      <c r="BE12" s="400"/>
      <c r="BF12" s="400"/>
      <c r="BG12" s="400"/>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c r="CJ12" s="400"/>
      <c r="CK12" s="400"/>
      <c r="CL12" s="400"/>
      <c r="CM12" s="400"/>
      <c r="CN12" s="400"/>
      <c r="CO12" s="400"/>
      <c r="CP12" s="400"/>
      <c r="CQ12" s="400"/>
      <c r="CR12" s="400"/>
      <c r="CS12" s="400"/>
      <c r="CT12" s="400"/>
      <c r="CU12" s="400"/>
      <c r="CV12" s="400"/>
      <c r="CW12" s="400"/>
      <c r="CX12" s="400"/>
      <c r="CY12" s="400"/>
      <c r="CZ12" s="400"/>
      <c r="DA12" s="400"/>
      <c r="DB12" s="400"/>
      <c r="DC12" s="400"/>
      <c r="DD12" s="400"/>
      <c r="DE12" s="400"/>
      <c r="DF12" s="271"/>
      <c r="DG12" s="271"/>
      <c r="DH12" s="271"/>
      <c r="DI12" s="271"/>
      <c r="DJ12" s="271"/>
      <c r="DK12" s="271"/>
      <c r="DL12" s="271"/>
      <c r="DM12" s="271"/>
      <c r="DN12" s="271"/>
      <c r="DO12" s="271"/>
      <c r="DP12" s="271"/>
      <c r="DQ12" s="271"/>
      <c r="DR12" s="271"/>
      <c r="DS12" s="271"/>
      <c r="DT12" s="271"/>
      <c r="DU12" s="271"/>
      <c r="DV12" s="271"/>
      <c r="DW12" s="271"/>
      <c r="EM12" s="270" t="s">
        <v>593</v>
      </c>
    </row>
    <row r="13" spans="1:143" s="270" customFormat="1" ht="13.5">
      <c r="A13" s="400"/>
      <c r="B13" s="400"/>
      <c r="C13" s="400"/>
      <c r="D13" s="400"/>
      <c r="E13" s="400"/>
      <c r="F13" s="400"/>
      <c r="G13" s="400"/>
      <c r="H13" s="400"/>
      <c r="I13" s="400"/>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5">
      <c r="A14" s="400"/>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5">
      <c r="A15" s="365"/>
      <c r="B15" s="400"/>
      <c r="C15" s="400"/>
      <c r="D15" s="400"/>
      <c r="E15" s="400"/>
      <c r="F15" s="400"/>
      <c r="G15" s="400"/>
      <c r="H15" s="400"/>
      <c r="I15" s="400"/>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5">
      <c r="A16" s="365"/>
      <c r="B16" s="400"/>
      <c r="C16" s="400"/>
      <c r="D16" s="400"/>
      <c r="E16" s="400"/>
      <c r="F16" s="400"/>
      <c r="G16" s="400"/>
      <c r="H16" s="400"/>
      <c r="I16" s="400"/>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5">
      <c r="A17" s="365"/>
      <c r="B17" s="400"/>
      <c r="C17" s="400"/>
      <c r="D17" s="400"/>
      <c r="E17" s="400"/>
      <c r="F17" s="400"/>
      <c r="G17" s="400"/>
      <c r="H17" s="400"/>
      <c r="I17" s="400"/>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5">
      <c r="A18" s="365"/>
      <c r="B18" s="400"/>
      <c r="C18" s="400"/>
      <c r="D18" s="400"/>
      <c r="E18" s="400"/>
      <c r="F18" s="400"/>
      <c r="G18" s="400"/>
      <c r="H18" s="400"/>
      <c r="I18" s="400"/>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400"/>
      <c r="AY18" s="400"/>
      <c r="AZ18" s="400"/>
      <c r="BA18" s="400"/>
      <c r="BB18" s="400"/>
      <c r="BC18" s="400"/>
      <c r="BD18" s="400"/>
      <c r="BE18" s="400"/>
      <c r="BF18" s="400"/>
      <c r="BG18" s="400"/>
      <c r="BH18" s="400"/>
      <c r="BI18" s="400"/>
      <c r="BJ18" s="400"/>
      <c r="BK18" s="400"/>
      <c r="BL18" s="400"/>
      <c r="BM18" s="400"/>
      <c r="BN18" s="400"/>
      <c r="BO18" s="400"/>
      <c r="BP18" s="400"/>
      <c r="BQ18" s="400"/>
      <c r="BR18" s="400"/>
      <c r="BS18" s="400"/>
      <c r="BT18" s="400"/>
      <c r="BU18" s="400"/>
      <c r="BV18" s="400"/>
      <c r="BW18" s="400"/>
      <c r="BX18" s="400"/>
      <c r="BY18" s="400"/>
      <c r="BZ18" s="400"/>
      <c r="CA18" s="400"/>
      <c r="CB18" s="400"/>
      <c r="CC18" s="400"/>
      <c r="CD18" s="400"/>
      <c r="CE18" s="400"/>
      <c r="CF18" s="400"/>
      <c r="CG18" s="400"/>
      <c r="CH18" s="400"/>
      <c r="CI18" s="400"/>
      <c r="CJ18" s="400"/>
      <c r="CK18" s="400"/>
      <c r="CL18" s="400"/>
      <c r="CM18" s="400"/>
      <c r="CN18" s="400"/>
      <c r="CO18" s="400"/>
      <c r="CP18" s="400"/>
      <c r="CQ18" s="400"/>
      <c r="CR18" s="400"/>
      <c r="CS18" s="400"/>
      <c r="CT18" s="400"/>
      <c r="CU18" s="400"/>
      <c r="CV18" s="400"/>
      <c r="CW18" s="400"/>
      <c r="CX18" s="400"/>
      <c r="CY18" s="400"/>
      <c r="CZ18" s="400"/>
      <c r="DA18" s="400"/>
      <c r="DB18" s="400"/>
      <c r="DC18" s="400"/>
      <c r="DD18" s="400"/>
      <c r="DE18" s="400"/>
      <c r="DF18" s="271"/>
      <c r="DG18" s="271"/>
      <c r="DH18" s="271"/>
      <c r="DI18" s="271"/>
      <c r="DJ18" s="271"/>
      <c r="DK18" s="271"/>
      <c r="DL18" s="271"/>
      <c r="DM18" s="271"/>
      <c r="DN18" s="271"/>
      <c r="DO18" s="271"/>
      <c r="DP18" s="271"/>
      <c r="DQ18" s="271"/>
      <c r="DR18" s="271"/>
      <c r="DS18" s="271"/>
      <c r="DT18" s="271"/>
      <c r="DU18" s="271"/>
      <c r="DV18" s="271"/>
      <c r="DW18" s="271"/>
    </row>
    <row r="19" spans="1:351" ht="13.5">
      <c r="DD19" s="365"/>
      <c r="DE19" s="365"/>
    </row>
    <row r="20" spans="1:351" ht="13.5">
      <c r="DD20" s="365"/>
      <c r="DE20" s="365"/>
    </row>
    <row r="21" spans="1:351" ht="17.25">
      <c r="B21" s="399"/>
      <c r="C21" s="395"/>
      <c r="D21" s="395"/>
      <c r="E21" s="395"/>
      <c r="F21" s="395"/>
      <c r="G21" s="395"/>
      <c r="H21" s="395"/>
      <c r="I21" s="395"/>
      <c r="J21" s="395"/>
      <c r="K21" s="395"/>
      <c r="L21" s="395"/>
      <c r="M21" s="395"/>
      <c r="N21" s="398"/>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8"/>
      <c r="AU21" s="395"/>
      <c r="AV21" s="395"/>
      <c r="AW21" s="395"/>
      <c r="AX21" s="395"/>
      <c r="AY21" s="395"/>
      <c r="AZ21" s="395"/>
      <c r="BA21" s="395"/>
      <c r="BB21" s="395"/>
      <c r="BC21" s="395"/>
      <c r="BD21" s="395"/>
      <c r="BE21" s="395"/>
      <c r="BF21" s="398"/>
      <c r="BG21" s="395"/>
      <c r="BH21" s="395"/>
      <c r="BI21" s="395"/>
      <c r="BJ21" s="395"/>
      <c r="BK21" s="395"/>
      <c r="BL21" s="395"/>
      <c r="BM21" s="395"/>
      <c r="BN21" s="395"/>
      <c r="BO21" s="395"/>
      <c r="BP21" s="395"/>
      <c r="BQ21" s="395"/>
      <c r="BR21" s="398"/>
      <c r="BS21" s="395"/>
      <c r="BT21" s="395"/>
      <c r="BU21" s="395"/>
      <c r="BV21" s="395"/>
      <c r="BW21" s="395"/>
      <c r="BX21" s="395"/>
      <c r="BY21" s="395"/>
      <c r="BZ21" s="395"/>
      <c r="CA21" s="395"/>
      <c r="CB21" s="395"/>
      <c r="CC21" s="395"/>
      <c r="CD21" s="398"/>
      <c r="CE21" s="395"/>
      <c r="CF21" s="395"/>
      <c r="CG21" s="395"/>
      <c r="CH21" s="395"/>
      <c r="CI21" s="395"/>
      <c r="CJ21" s="395"/>
      <c r="CK21" s="395"/>
      <c r="CL21" s="395"/>
      <c r="CM21" s="395"/>
      <c r="CN21" s="395"/>
      <c r="CO21" s="395"/>
      <c r="CP21" s="398"/>
      <c r="CQ21" s="395"/>
      <c r="CR21" s="395"/>
      <c r="CS21" s="395"/>
      <c r="CT21" s="395"/>
      <c r="CU21" s="395"/>
      <c r="CV21" s="395"/>
      <c r="CW21" s="395"/>
      <c r="CX21" s="395"/>
      <c r="CY21" s="395"/>
      <c r="CZ21" s="395"/>
      <c r="DA21" s="395"/>
      <c r="DB21" s="398"/>
      <c r="DC21" s="395"/>
      <c r="DD21" s="394"/>
      <c r="DE21" s="365"/>
      <c r="MM21" s="397"/>
    </row>
    <row r="22" spans="1:351" ht="17.25">
      <c r="B22" s="366"/>
      <c r="MM22" s="397"/>
    </row>
    <row r="23" spans="1:351" ht="13.5">
      <c r="B23" s="366"/>
    </row>
    <row r="24" spans="1:351" ht="13.5">
      <c r="B24" s="366"/>
    </row>
    <row r="25" spans="1:351" ht="13.5">
      <c r="B25" s="366"/>
    </row>
    <row r="26" spans="1:351" ht="13.5">
      <c r="B26" s="366"/>
    </row>
    <row r="27" spans="1:351" ht="13.5">
      <c r="B27" s="366"/>
    </row>
    <row r="28" spans="1:351" ht="13.5">
      <c r="B28" s="366"/>
    </row>
    <row r="29" spans="1:351" ht="13.5">
      <c r="B29" s="366"/>
    </row>
    <row r="30" spans="1:351" ht="13.5">
      <c r="B30" s="366"/>
    </row>
    <row r="31" spans="1:351" ht="13.5">
      <c r="B31" s="366"/>
    </row>
    <row r="32" spans="1:351" ht="13.5">
      <c r="B32" s="366"/>
    </row>
    <row r="33" spans="2:109" ht="13.5">
      <c r="B33" s="366"/>
    </row>
    <row r="34" spans="2:109" ht="13.5">
      <c r="B34" s="366"/>
    </row>
    <row r="35" spans="2:109" ht="13.5">
      <c r="B35" s="366"/>
    </row>
    <row r="36" spans="2:109" ht="13.5">
      <c r="B36" s="366"/>
    </row>
    <row r="37" spans="2:109" ht="13.5">
      <c r="B37" s="366"/>
    </row>
    <row r="38" spans="2:109" ht="13.5">
      <c r="B38" s="366"/>
    </row>
    <row r="39" spans="2:109" ht="13.5">
      <c r="B39" s="371"/>
      <c r="C39" s="370"/>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69"/>
    </row>
    <row r="40" spans="2:109" ht="13.5">
      <c r="B40" s="386"/>
      <c r="DD40" s="386"/>
      <c r="DE40" s="365"/>
    </row>
    <row r="41" spans="2:109" ht="16.2">
      <c r="B41" s="396" t="s">
        <v>592</v>
      </c>
      <c r="C41" s="395"/>
      <c r="D41" s="395"/>
      <c r="E41" s="395"/>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4"/>
    </row>
    <row r="42" spans="2:109" ht="13.2">
      <c r="B42" s="366"/>
      <c r="G42" s="382"/>
      <c r="I42" s="381"/>
      <c r="J42" s="381"/>
      <c r="K42" s="381"/>
      <c r="AM42" s="382"/>
      <c r="AN42" s="382" t="s">
        <v>589</v>
      </c>
      <c r="AP42" s="381"/>
      <c r="AQ42" s="381"/>
      <c r="AR42" s="381"/>
      <c r="AY42" s="382"/>
      <c r="BA42" s="381"/>
      <c r="BB42" s="381"/>
      <c r="BC42" s="381"/>
      <c r="BK42" s="382"/>
      <c r="BM42" s="381"/>
      <c r="BN42" s="381"/>
      <c r="BO42" s="381"/>
      <c r="BW42" s="382"/>
      <c r="BY42" s="381"/>
      <c r="BZ42" s="381"/>
      <c r="CA42" s="381"/>
      <c r="CI42" s="382"/>
      <c r="CK42" s="381"/>
      <c r="CL42" s="381"/>
      <c r="CM42" s="381"/>
      <c r="CU42" s="382"/>
      <c r="CW42" s="381"/>
      <c r="CX42" s="381"/>
      <c r="CY42" s="381"/>
    </row>
    <row r="43" spans="2:109" ht="13.5" customHeight="1">
      <c r="B43" s="366"/>
      <c r="AN43" s="1274" t="s">
        <v>596</v>
      </c>
      <c r="AO43" s="1275"/>
      <c r="AP43" s="1275"/>
      <c r="AQ43" s="1275"/>
      <c r="AR43" s="1275"/>
      <c r="AS43" s="1275"/>
      <c r="AT43" s="1275"/>
      <c r="AU43" s="1275"/>
      <c r="AV43" s="1275"/>
      <c r="AW43" s="1275"/>
      <c r="AX43" s="1275"/>
      <c r="AY43" s="1275"/>
      <c r="AZ43" s="1275"/>
      <c r="BA43" s="1275"/>
      <c r="BB43" s="1275"/>
      <c r="BC43" s="1275"/>
      <c r="BD43" s="1275"/>
      <c r="BE43" s="1275"/>
      <c r="BF43" s="1275"/>
      <c r="BG43" s="1275"/>
      <c r="BH43" s="1275"/>
      <c r="BI43" s="1275"/>
      <c r="BJ43" s="1275"/>
      <c r="BK43" s="1275"/>
      <c r="BL43" s="1275"/>
      <c r="BM43" s="1275"/>
      <c r="BN43" s="1275"/>
      <c r="BO43" s="1275"/>
      <c r="BP43" s="1275"/>
      <c r="BQ43" s="1275"/>
      <c r="BR43" s="1275"/>
      <c r="BS43" s="1275"/>
      <c r="BT43" s="1275"/>
      <c r="BU43" s="1275"/>
      <c r="BV43" s="1275"/>
      <c r="BW43" s="1275"/>
      <c r="BX43" s="1275"/>
      <c r="BY43" s="1275"/>
      <c r="BZ43" s="1275"/>
      <c r="CA43" s="1275"/>
      <c r="CB43" s="1275"/>
      <c r="CC43" s="1275"/>
      <c r="CD43" s="1275"/>
      <c r="CE43" s="1275"/>
      <c r="CF43" s="1275"/>
      <c r="CG43" s="1275"/>
      <c r="CH43" s="1275"/>
      <c r="CI43" s="1275"/>
      <c r="CJ43" s="1275"/>
      <c r="CK43" s="1275"/>
      <c r="CL43" s="1275"/>
      <c r="CM43" s="1275"/>
      <c r="CN43" s="1275"/>
      <c r="CO43" s="1275"/>
      <c r="CP43" s="1275"/>
      <c r="CQ43" s="1275"/>
      <c r="CR43" s="1275"/>
      <c r="CS43" s="1275"/>
      <c r="CT43" s="1275"/>
      <c r="CU43" s="1275"/>
      <c r="CV43" s="1275"/>
      <c r="CW43" s="1275"/>
      <c r="CX43" s="1275"/>
      <c r="CY43" s="1275"/>
      <c r="CZ43" s="1275"/>
      <c r="DA43" s="1275"/>
      <c r="DB43" s="1275"/>
      <c r="DC43" s="1276"/>
    </row>
    <row r="44" spans="2:109" ht="13.2">
      <c r="B44" s="366"/>
      <c r="AN44" s="1277"/>
      <c r="AO44" s="1278"/>
      <c r="AP44" s="1278"/>
      <c r="AQ44" s="1278"/>
      <c r="AR44" s="1278"/>
      <c r="AS44" s="1278"/>
      <c r="AT44" s="1278"/>
      <c r="AU44" s="1278"/>
      <c r="AV44" s="1278"/>
      <c r="AW44" s="1278"/>
      <c r="AX44" s="1278"/>
      <c r="AY44" s="1278"/>
      <c r="AZ44" s="1278"/>
      <c r="BA44" s="1278"/>
      <c r="BB44" s="1278"/>
      <c r="BC44" s="1278"/>
      <c r="BD44" s="1278"/>
      <c r="BE44" s="1278"/>
      <c r="BF44" s="1278"/>
      <c r="BG44" s="1278"/>
      <c r="BH44" s="1278"/>
      <c r="BI44" s="1278"/>
      <c r="BJ44" s="1278"/>
      <c r="BK44" s="1278"/>
      <c r="BL44" s="1278"/>
      <c r="BM44" s="1278"/>
      <c r="BN44" s="1278"/>
      <c r="BO44" s="1278"/>
      <c r="BP44" s="1278"/>
      <c r="BQ44" s="1278"/>
      <c r="BR44" s="1278"/>
      <c r="BS44" s="1278"/>
      <c r="BT44" s="1278"/>
      <c r="BU44" s="1278"/>
      <c r="BV44" s="1278"/>
      <c r="BW44" s="1278"/>
      <c r="BX44" s="1278"/>
      <c r="BY44" s="1278"/>
      <c r="BZ44" s="1278"/>
      <c r="CA44" s="1278"/>
      <c r="CB44" s="1278"/>
      <c r="CC44" s="1278"/>
      <c r="CD44" s="1278"/>
      <c r="CE44" s="1278"/>
      <c r="CF44" s="1278"/>
      <c r="CG44" s="1278"/>
      <c r="CH44" s="1278"/>
      <c r="CI44" s="1278"/>
      <c r="CJ44" s="1278"/>
      <c r="CK44" s="1278"/>
      <c r="CL44" s="1278"/>
      <c r="CM44" s="1278"/>
      <c r="CN44" s="1278"/>
      <c r="CO44" s="1278"/>
      <c r="CP44" s="1278"/>
      <c r="CQ44" s="1278"/>
      <c r="CR44" s="1278"/>
      <c r="CS44" s="1278"/>
      <c r="CT44" s="1278"/>
      <c r="CU44" s="1278"/>
      <c r="CV44" s="1278"/>
      <c r="CW44" s="1278"/>
      <c r="CX44" s="1278"/>
      <c r="CY44" s="1278"/>
      <c r="CZ44" s="1278"/>
      <c r="DA44" s="1278"/>
      <c r="DB44" s="1278"/>
      <c r="DC44" s="1279"/>
    </row>
    <row r="45" spans="2:109" ht="13.2">
      <c r="B45" s="366"/>
      <c r="AN45" s="1277"/>
      <c r="AO45" s="1278"/>
      <c r="AP45" s="1278"/>
      <c r="AQ45" s="1278"/>
      <c r="AR45" s="1278"/>
      <c r="AS45" s="1278"/>
      <c r="AT45" s="1278"/>
      <c r="AU45" s="1278"/>
      <c r="AV45" s="1278"/>
      <c r="AW45" s="1278"/>
      <c r="AX45" s="1278"/>
      <c r="AY45" s="1278"/>
      <c r="AZ45" s="1278"/>
      <c r="BA45" s="1278"/>
      <c r="BB45" s="1278"/>
      <c r="BC45" s="1278"/>
      <c r="BD45" s="1278"/>
      <c r="BE45" s="1278"/>
      <c r="BF45" s="1278"/>
      <c r="BG45" s="1278"/>
      <c r="BH45" s="1278"/>
      <c r="BI45" s="1278"/>
      <c r="BJ45" s="1278"/>
      <c r="BK45" s="1278"/>
      <c r="BL45" s="1278"/>
      <c r="BM45" s="1278"/>
      <c r="BN45" s="1278"/>
      <c r="BO45" s="1278"/>
      <c r="BP45" s="1278"/>
      <c r="BQ45" s="1278"/>
      <c r="BR45" s="1278"/>
      <c r="BS45" s="1278"/>
      <c r="BT45" s="1278"/>
      <c r="BU45" s="1278"/>
      <c r="BV45" s="1278"/>
      <c r="BW45" s="1278"/>
      <c r="BX45" s="1278"/>
      <c r="BY45" s="1278"/>
      <c r="BZ45" s="1278"/>
      <c r="CA45" s="1278"/>
      <c r="CB45" s="1278"/>
      <c r="CC45" s="1278"/>
      <c r="CD45" s="1278"/>
      <c r="CE45" s="1278"/>
      <c r="CF45" s="1278"/>
      <c r="CG45" s="1278"/>
      <c r="CH45" s="1278"/>
      <c r="CI45" s="1278"/>
      <c r="CJ45" s="1278"/>
      <c r="CK45" s="1278"/>
      <c r="CL45" s="1278"/>
      <c r="CM45" s="1278"/>
      <c r="CN45" s="1278"/>
      <c r="CO45" s="1278"/>
      <c r="CP45" s="1278"/>
      <c r="CQ45" s="1278"/>
      <c r="CR45" s="1278"/>
      <c r="CS45" s="1278"/>
      <c r="CT45" s="1278"/>
      <c r="CU45" s="1278"/>
      <c r="CV45" s="1278"/>
      <c r="CW45" s="1278"/>
      <c r="CX45" s="1278"/>
      <c r="CY45" s="1278"/>
      <c r="CZ45" s="1278"/>
      <c r="DA45" s="1278"/>
      <c r="DB45" s="1278"/>
      <c r="DC45" s="1279"/>
    </row>
    <row r="46" spans="2:109" ht="13.2">
      <c r="B46" s="366"/>
      <c r="AN46" s="1277"/>
      <c r="AO46" s="1278"/>
      <c r="AP46" s="1278"/>
      <c r="AQ46" s="1278"/>
      <c r="AR46" s="1278"/>
      <c r="AS46" s="1278"/>
      <c r="AT46" s="1278"/>
      <c r="AU46" s="1278"/>
      <c r="AV46" s="1278"/>
      <c r="AW46" s="1278"/>
      <c r="AX46" s="1278"/>
      <c r="AY46" s="1278"/>
      <c r="AZ46" s="1278"/>
      <c r="BA46" s="1278"/>
      <c r="BB46" s="1278"/>
      <c r="BC46" s="1278"/>
      <c r="BD46" s="1278"/>
      <c r="BE46" s="1278"/>
      <c r="BF46" s="1278"/>
      <c r="BG46" s="1278"/>
      <c r="BH46" s="1278"/>
      <c r="BI46" s="1278"/>
      <c r="BJ46" s="1278"/>
      <c r="BK46" s="1278"/>
      <c r="BL46" s="1278"/>
      <c r="BM46" s="1278"/>
      <c r="BN46" s="1278"/>
      <c r="BO46" s="1278"/>
      <c r="BP46" s="1278"/>
      <c r="BQ46" s="1278"/>
      <c r="BR46" s="1278"/>
      <c r="BS46" s="1278"/>
      <c r="BT46" s="1278"/>
      <c r="BU46" s="1278"/>
      <c r="BV46" s="1278"/>
      <c r="BW46" s="1278"/>
      <c r="BX46" s="1278"/>
      <c r="BY46" s="1278"/>
      <c r="BZ46" s="1278"/>
      <c r="CA46" s="1278"/>
      <c r="CB46" s="1278"/>
      <c r="CC46" s="1278"/>
      <c r="CD46" s="1278"/>
      <c r="CE46" s="1278"/>
      <c r="CF46" s="1278"/>
      <c r="CG46" s="1278"/>
      <c r="CH46" s="1278"/>
      <c r="CI46" s="1278"/>
      <c r="CJ46" s="1278"/>
      <c r="CK46" s="1278"/>
      <c r="CL46" s="1278"/>
      <c r="CM46" s="1278"/>
      <c r="CN46" s="1278"/>
      <c r="CO46" s="1278"/>
      <c r="CP46" s="1278"/>
      <c r="CQ46" s="1278"/>
      <c r="CR46" s="1278"/>
      <c r="CS46" s="1278"/>
      <c r="CT46" s="1278"/>
      <c r="CU46" s="1278"/>
      <c r="CV46" s="1278"/>
      <c r="CW46" s="1278"/>
      <c r="CX46" s="1278"/>
      <c r="CY46" s="1278"/>
      <c r="CZ46" s="1278"/>
      <c r="DA46" s="1278"/>
      <c r="DB46" s="1278"/>
      <c r="DC46" s="1279"/>
    </row>
    <row r="47" spans="2:109" ht="13.2">
      <c r="B47" s="366"/>
      <c r="AN47" s="1280"/>
      <c r="AO47" s="1281"/>
      <c r="AP47" s="1281"/>
      <c r="AQ47" s="1281"/>
      <c r="AR47" s="1281"/>
      <c r="AS47" s="1281"/>
      <c r="AT47" s="1281"/>
      <c r="AU47" s="1281"/>
      <c r="AV47" s="1281"/>
      <c r="AW47" s="1281"/>
      <c r="AX47" s="1281"/>
      <c r="AY47" s="1281"/>
      <c r="AZ47" s="1281"/>
      <c r="BA47" s="1281"/>
      <c r="BB47" s="1281"/>
      <c r="BC47" s="1281"/>
      <c r="BD47" s="1281"/>
      <c r="BE47" s="1281"/>
      <c r="BF47" s="1281"/>
      <c r="BG47" s="1281"/>
      <c r="BH47" s="1281"/>
      <c r="BI47" s="1281"/>
      <c r="BJ47" s="1281"/>
      <c r="BK47" s="1281"/>
      <c r="BL47" s="1281"/>
      <c r="BM47" s="1281"/>
      <c r="BN47" s="1281"/>
      <c r="BO47" s="1281"/>
      <c r="BP47" s="1281"/>
      <c r="BQ47" s="1281"/>
      <c r="BR47" s="1281"/>
      <c r="BS47" s="1281"/>
      <c r="BT47" s="1281"/>
      <c r="BU47" s="1281"/>
      <c r="BV47" s="1281"/>
      <c r="BW47" s="1281"/>
      <c r="BX47" s="1281"/>
      <c r="BY47" s="1281"/>
      <c r="BZ47" s="1281"/>
      <c r="CA47" s="1281"/>
      <c r="CB47" s="1281"/>
      <c r="CC47" s="1281"/>
      <c r="CD47" s="1281"/>
      <c r="CE47" s="1281"/>
      <c r="CF47" s="1281"/>
      <c r="CG47" s="1281"/>
      <c r="CH47" s="1281"/>
      <c r="CI47" s="1281"/>
      <c r="CJ47" s="1281"/>
      <c r="CK47" s="1281"/>
      <c r="CL47" s="1281"/>
      <c r="CM47" s="1281"/>
      <c r="CN47" s="1281"/>
      <c r="CO47" s="1281"/>
      <c r="CP47" s="1281"/>
      <c r="CQ47" s="1281"/>
      <c r="CR47" s="1281"/>
      <c r="CS47" s="1281"/>
      <c r="CT47" s="1281"/>
      <c r="CU47" s="1281"/>
      <c r="CV47" s="1281"/>
      <c r="CW47" s="1281"/>
      <c r="CX47" s="1281"/>
      <c r="CY47" s="1281"/>
      <c r="CZ47" s="1281"/>
      <c r="DA47" s="1281"/>
      <c r="DB47" s="1281"/>
      <c r="DC47" s="1282"/>
    </row>
    <row r="48" spans="2:109" ht="13.2">
      <c r="B48" s="366"/>
      <c r="H48" s="373"/>
      <c r="I48" s="373"/>
      <c r="J48" s="373"/>
      <c r="AN48" s="373"/>
      <c r="AO48" s="373"/>
      <c r="AP48" s="373"/>
      <c r="AZ48" s="373"/>
      <c r="BA48" s="373"/>
      <c r="BB48" s="373"/>
      <c r="BL48" s="373"/>
      <c r="BM48" s="373"/>
      <c r="BN48" s="373"/>
      <c r="BX48" s="373"/>
      <c r="BY48" s="373"/>
      <c r="BZ48" s="373"/>
      <c r="CJ48" s="373"/>
      <c r="CK48" s="373"/>
      <c r="CL48" s="373"/>
      <c r="CV48" s="373"/>
      <c r="CW48" s="373"/>
      <c r="CX48" s="373"/>
    </row>
    <row r="49" spans="1:109" ht="13.2">
      <c r="B49" s="366"/>
      <c r="AN49" s="365" t="s">
        <v>588</v>
      </c>
    </row>
    <row r="50" spans="1:109" ht="13.2">
      <c r="B50" s="366"/>
      <c r="G50" s="1283"/>
      <c r="H50" s="1283"/>
      <c r="I50" s="1283"/>
      <c r="J50" s="1283"/>
      <c r="K50" s="375"/>
      <c r="L50" s="375"/>
      <c r="M50" s="374"/>
      <c r="N50" s="374"/>
      <c r="AN50" s="1284"/>
      <c r="AO50" s="1285"/>
      <c r="AP50" s="1285"/>
      <c r="AQ50" s="1285"/>
      <c r="AR50" s="1285"/>
      <c r="AS50" s="1285"/>
      <c r="AT50" s="1285"/>
      <c r="AU50" s="1285"/>
      <c r="AV50" s="1285"/>
      <c r="AW50" s="1285"/>
      <c r="AX50" s="1285"/>
      <c r="AY50" s="1285"/>
      <c r="AZ50" s="1285"/>
      <c r="BA50" s="1285"/>
      <c r="BB50" s="1285"/>
      <c r="BC50" s="1285"/>
      <c r="BD50" s="1285"/>
      <c r="BE50" s="1285"/>
      <c r="BF50" s="1285"/>
      <c r="BG50" s="1285"/>
      <c r="BH50" s="1285"/>
      <c r="BI50" s="1285"/>
      <c r="BJ50" s="1285"/>
      <c r="BK50" s="1285"/>
      <c r="BL50" s="1285"/>
      <c r="BM50" s="1285"/>
      <c r="BN50" s="1285"/>
      <c r="BO50" s="1286"/>
      <c r="BP50" s="1287" t="s">
        <v>547</v>
      </c>
      <c r="BQ50" s="1287"/>
      <c r="BR50" s="1287"/>
      <c r="BS50" s="1287"/>
      <c r="BT50" s="1287"/>
      <c r="BU50" s="1287"/>
      <c r="BV50" s="1287"/>
      <c r="BW50" s="1287"/>
      <c r="BX50" s="1287" t="s">
        <v>548</v>
      </c>
      <c r="BY50" s="1287"/>
      <c r="BZ50" s="1287"/>
      <c r="CA50" s="1287"/>
      <c r="CB50" s="1287"/>
      <c r="CC50" s="1287"/>
      <c r="CD50" s="1287"/>
      <c r="CE50" s="1287"/>
      <c r="CF50" s="1287" t="s">
        <v>549</v>
      </c>
      <c r="CG50" s="1287"/>
      <c r="CH50" s="1287"/>
      <c r="CI50" s="1287"/>
      <c r="CJ50" s="1287"/>
      <c r="CK50" s="1287"/>
      <c r="CL50" s="1287"/>
      <c r="CM50" s="1287"/>
      <c r="CN50" s="1287" t="s">
        <v>550</v>
      </c>
      <c r="CO50" s="1287"/>
      <c r="CP50" s="1287"/>
      <c r="CQ50" s="1287"/>
      <c r="CR50" s="1287"/>
      <c r="CS50" s="1287"/>
      <c r="CT50" s="1287"/>
      <c r="CU50" s="1287"/>
      <c r="CV50" s="1287" t="s">
        <v>551</v>
      </c>
      <c r="CW50" s="1287"/>
      <c r="CX50" s="1287"/>
      <c r="CY50" s="1287"/>
      <c r="CZ50" s="1287"/>
      <c r="DA50" s="1287"/>
      <c r="DB50" s="1287"/>
      <c r="DC50" s="1287"/>
    </row>
    <row r="51" spans="1:109" ht="13.5" customHeight="1">
      <c r="B51" s="366"/>
      <c r="G51" s="1291"/>
      <c r="H51" s="1291"/>
      <c r="I51" s="1293"/>
      <c r="J51" s="1293"/>
      <c r="K51" s="1292"/>
      <c r="L51" s="1292"/>
      <c r="M51" s="1292"/>
      <c r="N51" s="1292"/>
      <c r="AM51" s="373"/>
      <c r="AN51" s="1288" t="s">
        <v>587</v>
      </c>
      <c r="AO51" s="1288"/>
      <c r="AP51" s="1288"/>
      <c r="AQ51" s="1288"/>
      <c r="AR51" s="1288"/>
      <c r="AS51" s="1288"/>
      <c r="AT51" s="1288"/>
      <c r="AU51" s="1288"/>
      <c r="AV51" s="1288"/>
      <c r="AW51" s="1288"/>
      <c r="AX51" s="1288"/>
      <c r="AY51" s="1288"/>
      <c r="AZ51" s="1288"/>
      <c r="BA51" s="1288"/>
      <c r="BB51" s="1288" t="s">
        <v>585</v>
      </c>
      <c r="BC51" s="1288"/>
      <c r="BD51" s="1288"/>
      <c r="BE51" s="1288"/>
      <c r="BF51" s="1288"/>
      <c r="BG51" s="1288"/>
      <c r="BH51" s="1288"/>
      <c r="BI51" s="1288"/>
      <c r="BJ51" s="1288"/>
      <c r="BK51" s="1288"/>
      <c r="BL51" s="1288"/>
      <c r="BM51" s="1288"/>
      <c r="BN51" s="1288"/>
      <c r="BO51" s="1288"/>
      <c r="BP51" s="1289"/>
      <c r="BQ51" s="1290"/>
      <c r="BR51" s="1290"/>
      <c r="BS51" s="1290"/>
      <c r="BT51" s="1290"/>
      <c r="BU51" s="1290"/>
      <c r="BV51" s="1290"/>
      <c r="BW51" s="1290"/>
      <c r="BX51" s="1289"/>
      <c r="BY51" s="1290"/>
      <c r="BZ51" s="1290"/>
      <c r="CA51" s="1290"/>
      <c r="CB51" s="1290"/>
      <c r="CC51" s="1290"/>
      <c r="CD51" s="1290"/>
      <c r="CE51" s="1290"/>
      <c r="CF51" s="1289"/>
      <c r="CG51" s="1290"/>
      <c r="CH51" s="1290"/>
      <c r="CI51" s="1290"/>
      <c r="CJ51" s="1290"/>
      <c r="CK51" s="1290"/>
      <c r="CL51" s="1290"/>
      <c r="CM51" s="1290"/>
      <c r="CN51" s="1290">
        <v>80.099999999999994</v>
      </c>
      <c r="CO51" s="1290"/>
      <c r="CP51" s="1290"/>
      <c r="CQ51" s="1290"/>
      <c r="CR51" s="1290"/>
      <c r="CS51" s="1290"/>
      <c r="CT51" s="1290"/>
      <c r="CU51" s="1290"/>
      <c r="CV51" s="1290">
        <v>79.400000000000006</v>
      </c>
      <c r="CW51" s="1290"/>
      <c r="CX51" s="1290"/>
      <c r="CY51" s="1290"/>
      <c r="CZ51" s="1290"/>
      <c r="DA51" s="1290"/>
      <c r="DB51" s="1290"/>
      <c r="DC51" s="1290"/>
    </row>
    <row r="52" spans="1:109" ht="13.2">
      <c r="B52" s="366"/>
      <c r="G52" s="1291"/>
      <c r="H52" s="1291"/>
      <c r="I52" s="1293"/>
      <c r="J52" s="1293"/>
      <c r="K52" s="1292"/>
      <c r="L52" s="1292"/>
      <c r="M52" s="1292"/>
      <c r="N52" s="1292"/>
      <c r="AM52" s="373"/>
      <c r="AN52" s="1288"/>
      <c r="AO52" s="1288"/>
      <c r="AP52" s="1288"/>
      <c r="AQ52" s="1288"/>
      <c r="AR52" s="1288"/>
      <c r="AS52" s="1288"/>
      <c r="AT52" s="1288"/>
      <c r="AU52" s="1288"/>
      <c r="AV52" s="1288"/>
      <c r="AW52" s="1288"/>
      <c r="AX52" s="1288"/>
      <c r="AY52" s="1288"/>
      <c r="AZ52" s="1288"/>
      <c r="BA52" s="1288"/>
      <c r="BB52" s="1288"/>
      <c r="BC52" s="1288"/>
      <c r="BD52" s="1288"/>
      <c r="BE52" s="1288"/>
      <c r="BF52" s="1288"/>
      <c r="BG52" s="1288"/>
      <c r="BH52" s="1288"/>
      <c r="BI52" s="1288"/>
      <c r="BJ52" s="1288"/>
      <c r="BK52" s="1288"/>
      <c r="BL52" s="1288"/>
      <c r="BM52" s="1288"/>
      <c r="BN52" s="1288"/>
      <c r="BO52" s="1288"/>
      <c r="BP52" s="1290"/>
      <c r="BQ52" s="1290"/>
      <c r="BR52" s="1290"/>
      <c r="BS52" s="1290"/>
      <c r="BT52" s="1290"/>
      <c r="BU52" s="1290"/>
      <c r="BV52" s="1290"/>
      <c r="BW52" s="1290"/>
      <c r="BX52" s="1290"/>
      <c r="BY52" s="1290"/>
      <c r="BZ52" s="1290"/>
      <c r="CA52" s="1290"/>
      <c r="CB52" s="1290"/>
      <c r="CC52" s="1290"/>
      <c r="CD52" s="1290"/>
      <c r="CE52" s="1290"/>
      <c r="CF52" s="1290"/>
      <c r="CG52" s="1290"/>
      <c r="CH52" s="1290"/>
      <c r="CI52" s="1290"/>
      <c r="CJ52" s="1290"/>
      <c r="CK52" s="1290"/>
      <c r="CL52" s="1290"/>
      <c r="CM52" s="1290"/>
      <c r="CN52" s="1290"/>
      <c r="CO52" s="1290"/>
      <c r="CP52" s="1290"/>
      <c r="CQ52" s="1290"/>
      <c r="CR52" s="1290"/>
      <c r="CS52" s="1290"/>
      <c r="CT52" s="1290"/>
      <c r="CU52" s="1290"/>
      <c r="CV52" s="1290"/>
      <c r="CW52" s="1290"/>
      <c r="CX52" s="1290"/>
      <c r="CY52" s="1290"/>
      <c r="CZ52" s="1290"/>
      <c r="DA52" s="1290"/>
      <c r="DB52" s="1290"/>
      <c r="DC52" s="1290"/>
    </row>
    <row r="53" spans="1:109" ht="13.2">
      <c r="A53" s="381"/>
      <c r="B53" s="366"/>
      <c r="G53" s="1291"/>
      <c r="H53" s="1291"/>
      <c r="I53" s="1283"/>
      <c r="J53" s="1283"/>
      <c r="K53" s="1292"/>
      <c r="L53" s="1292"/>
      <c r="M53" s="1292"/>
      <c r="N53" s="1292"/>
      <c r="AM53" s="373"/>
      <c r="AN53" s="1288"/>
      <c r="AO53" s="1288"/>
      <c r="AP53" s="1288"/>
      <c r="AQ53" s="1288"/>
      <c r="AR53" s="1288"/>
      <c r="AS53" s="1288"/>
      <c r="AT53" s="1288"/>
      <c r="AU53" s="1288"/>
      <c r="AV53" s="1288"/>
      <c r="AW53" s="1288"/>
      <c r="AX53" s="1288"/>
      <c r="AY53" s="1288"/>
      <c r="AZ53" s="1288"/>
      <c r="BA53" s="1288"/>
      <c r="BB53" s="1288" t="s">
        <v>591</v>
      </c>
      <c r="BC53" s="1288"/>
      <c r="BD53" s="1288"/>
      <c r="BE53" s="1288"/>
      <c r="BF53" s="1288"/>
      <c r="BG53" s="1288"/>
      <c r="BH53" s="1288"/>
      <c r="BI53" s="1288"/>
      <c r="BJ53" s="1288"/>
      <c r="BK53" s="1288"/>
      <c r="BL53" s="1288"/>
      <c r="BM53" s="1288"/>
      <c r="BN53" s="1288"/>
      <c r="BO53" s="1288"/>
      <c r="BP53" s="1289"/>
      <c r="BQ53" s="1290"/>
      <c r="BR53" s="1290"/>
      <c r="BS53" s="1290"/>
      <c r="BT53" s="1290"/>
      <c r="BU53" s="1290"/>
      <c r="BV53" s="1290"/>
      <c r="BW53" s="1290"/>
      <c r="BX53" s="1289"/>
      <c r="BY53" s="1290"/>
      <c r="BZ53" s="1290"/>
      <c r="CA53" s="1290"/>
      <c r="CB53" s="1290"/>
      <c r="CC53" s="1290"/>
      <c r="CD53" s="1290"/>
      <c r="CE53" s="1290"/>
      <c r="CF53" s="1289"/>
      <c r="CG53" s="1290"/>
      <c r="CH53" s="1290"/>
      <c r="CI53" s="1290"/>
      <c r="CJ53" s="1290"/>
      <c r="CK53" s="1290"/>
      <c r="CL53" s="1290"/>
      <c r="CM53" s="1290"/>
      <c r="CN53" s="1290">
        <v>58.8</v>
      </c>
      <c r="CO53" s="1290"/>
      <c r="CP53" s="1290"/>
      <c r="CQ53" s="1290"/>
      <c r="CR53" s="1290"/>
      <c r="CS53" s="1290"/>
      <c r="CT53" s="1290"/>
      <c r="CU53" s="1290"/>
      <c r="CV53" s="1290">
        <v>60.2</v>
      </c>
      <c r="CW53" s="1290"/>
      <c r="CX53" s="1290"/>
      <c r="CY53" s="1290"/>
      <c r="CZ53" s="1290"/>
      <c r="DA53" s="1290"/>
      <c r="DB53" s="1290"/>
      <c r="DC53" s="1290"/>
    </row>
    <row r="54" spans="1:109" ht="13.2">
      <c r="A54" s="381"/>
      <c r="B54" s="366"/>
      <c r="G54" s="1291"/>
      <c r="H54" s="1291"/>
      <c r="I54" s="1283"/>
      <c r="J54" s="1283"/>
      <c r="K54" s="1292"/>
      <c r="L54" s="1292"/>
      <c r="M54" s="1292"/>
      <c r="N54" s="1292"/>
      <c r="AM54" s="373"/>
      <c r="AN54" s="1288"/>
      <c r="AO54" s="1288"/>
      <c r="AP54" s="1288"/>
      <c r="AQ54" s="1288"/>
      <c r="AR54" s="1288"/>
      <c r="AS54" s="1288"/>
      <c r="AT54" s="1288"/>
      <c r="AU54" s="1288"/>
      <c r="AV54" s="1288"/>
      <c r="AW54" s="1288"/>
      <c r="AX54" s="1288"/>
      <c r="AY54" s="1288"/>
      <c r="AZ54" s="1288"/>
      <c r="BA54" s="1288"/>
      <c r="BB54" s="1288"/>
      <c r="BC54" s="1288"/>
      <c r="BD54" s="1288"/>
      <c r="BE54" s="1288"/>
      <c r="BF54" s="1288"/>
      <c r="BG54" s="1288"/>
      <c r="BH54" s="1288"/>
      <c r="BI54" s="1288"/>
      <c r="BJ54" s="1288"/>
      <c r="BK54" s="1288"/>
      <c r="BL54" s="1288"/>
      <c r="BM54" s="1288"/>
      <c r="BN54" s="1288"/>
      <c r="BO54" s="1288"/>
      <c r="BP54" s="1290"/>
      <c r="BQ54" s="1290"/>
      <c r="BR54" s="1290"/>
      <c r="BS54" s="1290"/>
      <c r="BT54" s="1290"/>
      <c r="BU54" s="1290"/>
      <c r="BV54" s="1290"/>
      <c r="BW54" s="1290"/>
      <c r="BX54" s="1290"/>
      <c r="BY54" s="1290"/>
      <c r="BZ54" s="1290"/>
      <c r="CA54" s="1290"/>
      <c r="CB54" s="1290"/>
      <c r="CC54" s="1290"/>
      <c r="CD54" s="1290"/>
      <c r="CE54" s="1290"/>
      <c r="CF54" s="1290"/>
      <c r="CG54" s="1290"/>
      <c r="CH54" s="1290"/>
      <c r="CI54" s="1290"/>
      <c r="CJ54" s="1290"/>
      <c r="CK54" s="1290"/>
      <c r="CL54" s="1290"/>
      <c r="CM54" s="1290"/>
      <c r="CN54" s="1290"/>
      <c r="CO54" s="1290"/>
      <c r="CP54" s="1290"/>
      <c r="CQ54" s="1290"/>
      <c r="CR54" s="1290"/>
      <c r="CS54" s="1290"/>
      <c r="CT54" s="1290"/>
      <c r="CU54" s="1290"/>
      <c r="CV54" s="1290"/>
      <c r="CW54" s="1290"/>
      <c r="CX54" s="1290"/>
      <c r="CY54" s="1290"/>
      <c r="CZ54" s="1290"/>
      <c r="DA54" s="1290"/>
      <c r="DB54" s="1290"/>
      <c r="DC54" s="1290"/>
    </row>
    <row r="55" spans="1:109" ht="13.2">
      <c r="A55" s="381"/>
      <c r="B55" s="366"/>
      <c r="G55" s="1283"/>
      <c r="H55" s="1283"/>
      <c r="I55" s="1283"/>
      <c r="J55" s="1283"/>
      <c r="K55" s="1292"/>
      <c r="L55" s="1292"/>
      <c r="M55" s="1292"/>
      <c r="N55" s="1292"/>
      <c r="AN55" s="1287" t="s">
        <v>586</v>
      </c>
      <c r="AO55" s="1287"/>
      <c r="AP55" s="1287"/>
      <c r="AQ55" s="1287"/>
      <c r="AR55" s="1287"/>
      <c r="AS55" s="1287"/>
      <c r="AT55" s="1287"/>
      <c r="AU55" s="1287"/>
      <c r="AV55" s="1287"/>
      <c r="AW55" s="1287"/>
      <c r="AX55" s="1287"/>
      <c r="AY55" s="1287"/>
      <c r="AZ55" s="1287"/>
      <c r="BA55" s="1287"/>
      <c r="BB55" s="1288" t="s">
        <v>585</v>
      </c>
      <c r="BC55" s="1288"/>
      <c r="BD55" s="1288"/>
      <c r="BE55" s="1288"/>
      <c r="BF55" s="1288"/>
      <c r="BG55" s="1288"/>
      <c r="BH55" s="1288"/>
      <c r="BI55" s="1288"/>
      <c r="BJ55" s="1288"/>
      <c r="BK55" s="1288"/>
      <c r="BL55" s="1288"/>
      <c r="BM55" s="1288"/>
      <c r="BN55" s="1288"/>
      <c r="BO55" s="1288"/>
      <c r="BP55" s="1289"/>
      <c r="BQ55" s="1290"/>
      <c r="BR55" s="1290"/>
      <c r="BS55" s="1290"/>
      <c r="BT55" s="1290"/>
      <c r="BU55" s="1290"/>
      <c r="BV55" s="1290"/>
      <c r="BW55" s="1290"/>
      <c r="BX55" s="1289"/>
      <c r="BY55" s="1290"/>
      <c r="BZ55" s="1290"/>
      <c r="CA55" s="1290"/>
      <c r="CB55" s="1290"/>
      <c r="CC55" s="1290"/>
      <c r="CD55" s="1290"/>
      <c r="CE55" s="1290"/>
      <c r="CF55" s="1289"/>
      <c r="CG55" s="1290"/>
      <c r="CH55" s="1290"/>
      <c r="CI55" s="1290"/>
      <c r="CJ55" s="1290"/>
      <c r="CK55" s="1290"/>
      <c r="CL55" s="1290"/>
      <c r="CM55" s="1290"/>
      <c r="CN55" s="1290">
        <v>38.5</v>
      </c>
      <c r="CO55" s="1290"/>
      <c r="CP55" s="1290"/>
      <c r="CQ55" s="1290"/>
      <c r="CR55" s="1290"/>
      <c r="CS55" s="1290"/>
      <c r="CT55" s="1290"/>
      <c r="CU55" s="1290"/>
      <c r="CV55" s="1290">
        <v>32.799999999999997</v>
      </c>
      <c r="CW55" s="1290"/>
      <c r="CX55" s="1290"/>
      <c r="CY55" s="1290"/>
      <c r="CZ55" s="1290"/>
      <c r="DA55" s="1290"/>
      <c r="DB55" s="1290"/>
      <c r="DC55" s="1290"/>
    </row>
    <row r="56" spans="1:109" ht="13.2">
      <c r="A56" s="381"/>
      <c r="B56" s="366"/>
      <c r="G56" s="1283"/>
      <c r="H56" s="1283"/>
      <c r="I56" s="1283"/>
      <c r="J56" s="1283"/>
      <c r="K56" s="1292"/>
      <c r="L56" s="1292"/>
      <c r="M56" s="1292"/>
      <c r="N56" s="1292"/>
      <c r="AN56" s="1287"/>
      <c r="AO56" s="1287"/>
      <c r="AP56" s="1287"/>
      <c r="AQ56" s="1287"/>
      <c r="AR56" s="1287"/>
      <c r="AS56" s="1287"/>
      <c r="AT56" s="1287"/>
      <c r="AU56" s="1287"/>
      <c r="AV56" s="1287"/>
      <c r="AW56" s="1287"/>
      <c r="AX56" s="1287"/>
      <c r="AY56" s="1287"/>
      <c r="AZ56" s="1287"/>
      <c r="BA56" s="1287"/>
      <c r="BB56" s="1288"/>
      <c r="BC56" s="1288"/>
      <c r="BD56" s="1288"/>
      <c r="BE56" s="1288"/>
      <c r="BF56" s="1288"/>
      <c r="BG56" s="1288"/>
      <c r="BH56" s="1288"/>
      <c r="BI56" s="1288"/>
      <c r="BJ56" s="1288"/>
      <c r="BK56" s="1288"/>
      <c r="BL56" s="1288"/>
      <c r="BM56" s="1288"/>
      <c r="BN56" s="1288"/>
      <c r="BO56" s="1288"/>
      <c r="BP56" s="1290"/>
      <c r="BQ56" s="1290"/>
      <c r="BR56" s="1290"/>
      <c r="BS56" s="1290"/>
      <c r="BT56" s="1290"/>
      <c r="BU56" s="1290"/>
      <c r="BV56" s="1290"/>
      <c r="BW56" s="1290"/>
      <c r="BX56" s="1290"/>
      <c r="BY56" s="1290"/>
      <c r="BZ56" s="1290"/>
      <c r="CA56" s="1290"/>
      <c r="CB56" s="1290"/>
      <c r="CC56" s="1290"/>
      <c r="CD56" s="1290"/>
      <c r="CE56" s="1290"/>
      <c r="CF56" s="1290"/>
      <c r="CG56" s="1290"/>
      <c r="CH56" s="1290"/>
      <c r="CI56" s="1290"/>
      <c r="CJ56" s="1290"/>
      <c r="CK56" s="1290"/>
      <c r="CL56" s="1290"/>
      <c r="CM56" s="1290"/>
      <c r="CN56" s="1290"/>
      <c r="CO56" s="1290"/>
      <c r="CP56" s="1290"/>
      <c r="CQ56" s="1290"/>
      <c r="CR56" s="1290"/>
      <c r="CS56" s="1290"/>
      <c r="CT56" s="1290"/>
      <c r="CU56" s="1290"/>
      <c r="CV56" s="1290"/>
      <c r="CW56" s="1290"/>
      <c r="CX56" s="1290"/>
      <c r="CY56" s="1290"/>
      <c r="CZ56" s="1290"/>
      <c r="DA56" s="1290"/>
      <c r="DB56" s="1290"/>
      <c r="DC56" s="1290"/>
    </row>
    <row r="57" spans="1:109" s="381" customFormat="1" ht="13.2">
      <c r="B57" s="387"/>
      <c r="G57" s="1283"/>
      <c r="H57" s="1283"/>
      <c r="I57" s="1294"/>
      <c r="J57" s="1294"/>
      <c r="K57" s="1292"/>
      <c r="L57" s="1292"/>
      <c r="M57" s="1292"/>
      <c r="N57" s="1292"/>
      <c r="AM57" s="365"/>
      <c r="AN57" s="1287"/>
      <c r="AO57" s="1287"/>
      <c r="AP57" s="1287"/>
      <c r="AQ57" s="1287"/>
      <c r="AR57" s="1287"/>
      <c r="AS57" s="1287"/>
      <c r="AT57" s="1287"/>
      <c r="AU57" s="1287"/>
      <c r="AV57" s="1287"/>
      <c r="AW57" s="1287"/>
      <c r="AX57" s="1287"/>
      <c r="AY57" s="1287"/>
      <c r="AZ57" s="1287"/>
      <c r="BA57" s="1287"/>
      <c r="BB57" s="1288" t="s">
        <v>591</v>
      </c>
      <c r="BC57" s="1288"/>
      <c r="BD57" s="1288"/>
      <c r="BE57" s="1288"/>
      <c r="BF57" s="1288"/>
      <c r="BG57" s="1288"/>
      <c r="BH57" s="1288"/>
      <c r="BI57" s="1288"/>
      <c r="BJ57" s="1288"/>
      <c r="BK57" s="1288"/>
      <c r="BL57" s="1288"/>
      <c r="BM57" s="1288"/>
      <c r="BN57" s="1288"/>
      <c r="BO57" s="1288"/>
      <c r="BP57" s="1289"/>
      <c r="BQ57" s="1290"/>
      <c r="BR57" s="1290"/>
      <c r="BS57" s="1290"/>
      <c r="BT57" s="1290"/>
      <c r="BU57" s="1290"/>
      <c r="BV57" s="1290"/>
      <c r="BW57" s="1290"/>
      <c r="BX57" s="1289"/>
      <c r="BY57" s="1290"/>
      <c r="BZ57" s="1290"/>
      <c r="CA57" s="1290"/>
      <c r="CB57" s="1290"/>
      <c r="CC57" s="1290"/>
      <c r="CD57" s="1290"/>
      <c r="CE57" s="1290"/>
      <c r="CF57" s="1289"/>
      <c r="CG57" s="1290"/>
      <c r="CH57" s="1290"/>
      <c r="CI57" s="1290"/>
      <c r="CJ57" s="1290"/>
      <c r="CK57" s="1290"/>
      <c r="CL57" s="1290"/>
      <c r="CM57" s="1290"/>
      <c r="CN57" s="1290">
        <v>57.6</v>
      </c>
      <c r="CO57" s="1290"/>
      <c r="CP57" s="1290"/>
      <c r="CQ57" s="1290"/>
      <c r="CR57" s="1290"/>
      <c r="CS57" s="1290"/>
      <c r="CT57" s="1290"/>
      <c r="CU57" s="1290"/>
      <c r="CV57" s="1290">
        <v>59.3</v>
      </c>
      <c r="CW57" s="1290"/>
      <c r="CX57" s="1290"/>
      <c r="CY57" s="1290"/>
      <c r="CZ57" s="1290"/>
      <c r="DA57" s="1290"/>
      <c r="DB57" s="1290"/>
      <c r="DC57" s="1290"/>
      <c r="DD57" s="392"/>
      <c r="DE57" s="387"/>
    </row>
    <row r="58" spans="1:109" s="381" customFormat="1" ht="13.2">
      <c r="A58" s="365"/>
      <c r="B58" s="387"/>
      <c r="G58" s="1283"/>
      <c r="H58" s="1283"/>
      <c r="I58" s="1294"/>
      <c r="J58" s="1294"/>
      <c r="K58" s="1292"/>
      <c r="L58" s="1292"/>
      <c r="M58" s="1292"/>
      <c r="N58" s="1292"/>
      <c r="AM58" s="365"/>
      <c r="AN58" s="1287"/>
      <c r="AO58" s="1287"/>
      <c r="AP58" s="1287"/>
      <c r="AQ58" s="1287"/>
      <c r="AR58" s="1287"/>
      <c r="AS58" s="1287"/>
      <c r="AT58" s="1287"/>
      <c r="AU58" s="1287"/>
      <c r="AV58" s="1287"/>
      <c r="AW58" s="1287"/>
      <c r="AX58" s="1287"/>
      <c r="AY58" s="1287"/>
      <c r="AZ58" s="1287"/>
      <c r="BA58" s="1287"/>
      <c r="BB58" s="1288"/>
      <c r="BC58" s="1288"/>
      <c r="BD58" s="1288"/>
      <c r="BE58" s="1288"/>
      <c r="BF58" s="1288"/>
      <c r="BG58" s="1288"/>
      <c r="BH58" s="1288"/>
      <c r="BI58" s="1288"/>
      <c r="BJ58" s="1288"/>
      <c r="BK58" s="1288"/>
      <c r="BL58" s="1288"/>
      <c r="BM58" s="1288"/>
      <c r="BN58" s="1288"/>
      <c r="BO58" s="1288"/>
      <c r="BP58" s="1290"/>
      <c r="BQ58" s="1290"/>
      <c r="BR58" s="1290"/>
      <c r="BS58" s="1290"/>
      <c r="BT58" s="1290"/>
      <c r="BU58" s="1290"/>
      <c r="BV58" s="1290"/>
      <c r="BW58" s="1290"/>
      <c r="BX58" s="1290"/>
      <c r="BY58" s="1290"/>
      <c r="BZ58" s="1290"/>
      <c r="CA58" s="1290"/>
      <c r="CB58" s="1290"/>
      <c r="CC58" s="1290"/>
      <c r="CD58" s="1290"/>
      <c r="CE58" s="1290"/>
      <c r="CF58" s="1290"/>
      <c r="CG58" s="1290"/>
      <c r="CH58" s="1290"/>
      <c r="CI58" s="1290"/>
      <c r="CJ58" s="1290"/>
      <c r="CK58" s="1290"/>
      <c r="CL58" s="1290"/>
      <c r="CM58" s="1290"/>
      <c r="CN58" s="1290"/>
      <c r="CO58" s="1290"/>
      <c r="CP58" s="1290"/>
      <c r="CQ58" s="1290"/>
      <c r="CR58" s="1290"/>
      <c r="CS58" s="1290"/>
      <c r="CT58" s="1290"/>
      <c r="CU58" s="1290"/>
      <c r="CV58" s="1290"/>
      <c r="CW58" s="1290"/>
      <c r="CX58" s="1290"/>
      <c r="CY58" s="1290"/>
      <c r="CZ58" s="1290"/>
      <c r="DA58" s="1290"/>
      <c r="DB58" s="1290"/>
      <c r="DC58" s="1290"/>
      <c r="DD58" s="392"/>
      <c r="DE58" s="387"/>
    </row>
    <row r="59" spans="1:109" s="381" customFormat="1" ht="13.2">
      <c r="A59" s="365"/>
      <c r="B59" s="387"/>
      <c r="K59" s="393"/>
      <c r="L59" s="393"/>
      <c r="M59" s="393"/>
      <c r="N59" s="393"/>
      <c r="AQ59" s="393"/>
      <c r="AR59" s="393"/>
      <c r="AS59" s="393"/>
      <c r="AT59" s="393"/>
      <c r="BC59" s="393"/>
      <c r="BD59" s="393"/>
      <c r="BE59" s="393"/>
      <c r="BF59" s="393"/>
      <c r="BO59" s="393"/>
      <c r="BP59" s="393"/>
      <c r="BQ59" s="393"/>
      <c r="BR59" s="393"/>
      <c r="CA59" s="393"/>
      <c r="CB59" s="393"/>
      <c r="CC59" s="393"/>
      <c r="CD59" s="393"/>
      <c r="CM59" s="393"/>
      <c r="CN59" s="393"/>
      <c r="CO59" s="393"/>
      <c r="CP59" s="393"/>
      <c r="CY59" s="393"/>
      <c r="CZ59" s="393"/>
      <c r="DA59" s="393"/>
      <c r="DB59" s="393"/>
      <c r="DC59" s="393"/>
      <c r="DD59" s="392"/>
      <c r="DE59" s="387"/>
    </row>
    <row r="60" spans="1:109" s="381" customFormat="1" ht="13.2">
      <c r="A60" s="365"/>
      <c r="B60" s="387"/>
      <c r="K60" s="393"/>
      <c r="L60" s="393"/>
      <c r="M60" s="393"/>
      <c r="N60" s="393"/>
      <c r="AQ60" s="393"/>
      <c r="AR60" s="393"/>
      <c r="AS60" s="393"/>
      <c r="AT60" s="393"/>
      <c r="BC60" s="393"/>
      <c r="BD60" s="393"/>
      <c r="BE60" s="393"/>
      <c r="BF60" s="393"/>
      <c r="BO60" s="393"/>
      <c r="BP60" s="393"/>
      <c r="BQ60" s="393"/>
      <c r="BR60" s="393"/>
      <c r="CA60" s="393"/>
      <c r="CB60" s="393"/>
      <c r="CC60" s="393"/>
      <c r="CD60" s="393"/>
      <c r="CM60" s="393"/>
      <c r="CN60" s="393"/>
      <c r="CO60" s="393"/>
      <c r="CP60" s="393"/>
      <c r="CY60" s="393"/>
      <c r="CZ60" s="393"/>
      <c r="DA60" s="393"/>
      <c r="DB60" s="393"/>
      <c r="DC60" s="393"/>
      <c r="DD60" s="392"/>
      <c r="DE60" s="387"/>
    </row>
    <row r="61" spans="1:109" s="381" customFormat="1" ht="13.2">
      <c r="A61" s="365"/>
      <c r="B61" s="391"/>
      <c r="C61" s="390"/>
      <c r="D61" s="390"/>
      <c r="E61" s="390"/>
      <c r="F61" s="390"/>
      <c r="G61" s="390"/>
      <c r="H61" s="390"/>
      <c r="I61" s="390"/>
      <c r="J61" s="390"/>
      <c r="K61" s="390"/>
      <c r="L61" s="390"/>
      <c r="M61" s="389"/>
      <c r="N61" s="389"/>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89"/>
      <c r="AT61" s="389"/>
      <c r="AU61" s="390"/>
      <c r="AV61" s="390"/>
      <c r="AW61" s="390"/>
      <c r="AX61" s="390"/>
      <c r="AY61" s="390"/>
      <c r="AZ61" s="390"/>
      <c r="BA61" s="390"/>
      <c r="BB61" s="390"/>
      <c r="BC61" s="390"/>
      <c r="BD61" s="390"/>
      <c r="BE61" s="389"/>
      <c r="BF61" s="389"/>
      <c r="BG61" s="390"/>
      <c r="BH61" s="390"/>
      <c r="BI61" s="390"/>
      <c r="BJ61" s="390"/>
      <c r="BK61" s="390"/>
      <c r="BL61" s="390"/>
      <c r="BM61" s="390"/>
      <c r="BN61" s="390"/>
      <c r="BO61" s="390"/>
      <c r="BP61" s="390"/>
      <c r="BQ61" s="389"/>
      <c r="BR61" s="389"/>
      <c r="BS61" s="390"/>
      <c r="BT61" s="390"/>
      <c r="BU61" s="390"/>
      <c r="BV61" s="390"/>
      <c r="BW61" s="390"/>
      <c r="BX61" s="390"/>
      <c r="BY61" s="390"/>
      <c r="BZ61" s="390"/>
      <c r="CA61" s="390"/>
      <c r="CB61" s="390"/>
      <c r="CC61" s="389"/>
      <c r="CD61" s="389"/>
      <c r="CE61" s="390"/>
      <c r="CF61" s="390"/>
      <c r="CG61" s="390"/>
      <c r="CH61" s="390"/>
      <c r="CI61" s="390"/>
      <c r="CJ61" s="390"/>
      <c r="CK61" s="390"/>
      <c r="CL61" s="390"/>
      <c r="CM61" s="390"/>
      <c r="CN61" s="390"/>
      <c r="CO61" s="389"/>
      <c r="CP61" s="389"/>
      <c r="CQ61" s="390"/>
      <c r="CR61" s="390"/>
      <c r="CS61" s="390"/>
      <c r="CT61" s="390"/>
      <c r="CU61" s="390"/>
      <c r="CV61" s="390"/>
      <c r="CW61" s="390"/>
      <c r="CX61" s="390"/>
      <c r="CY61" s="390"/>
      <c r="CZ61" s="390"/>
      <c r="DA61" s="389"/>
      <c r="DB61" s="389"/>
      <c r="DC61" s="389"/>
      <c r="DD61" s="388"/>
      <c r="DE61" s="387"/>
    </row>
    <row r="62" spans="1:109" ht="13.2">
      <c r="B62" s="386"/>
      <c r="C62" s="386"/>
      <c r="D62" s="386"/>
      <c r="E62" s="386"/>
      <c r="F62" s="386"/>
      <c r="G62" s="386"/>
      <c r="H62" s="386"/>
      <c r="I62" s="386"/>
      <c r="J62" s="386"/>
      <c r="K62" s="386"/>
      <c r="L62" s="386"/>
      <c r="M62" s="386"/>
      <c r="N62" s="386"/>
      <c r="O62" s="386"/>
      <c r="P62" s="386"/>
      <c r="Q62" s="386"/>
      <c r="R62" s="386"/>
      <c r="S62" s="386"/>
      <c r="T62" s="386"/>
      <c r="U62" s="386"/>
      <c r="V62" s="386"/>
      <c r="W62" s="386"/>
      <c r="X62" s="386"/>
      <c r="Y62" s="386"/>
      <c r="Z62" s="386"/>
      <c r="AA62" s="386"/>
      <c r="AB62" s="386"/>
      <c r="AC62" s="386"/>
      <c r="AD62" s="386"/>
      <c r="AE62" s="386"/>
      <c r="AF62" s="386"/>
      <c r="AG62" s="386"/>
      <c r="AH62" s="386"/>
      <c r="AI62" s="386"/>
      <c r="AJ62" s="386"/>
      <c r="AK62" s="386"/>
      <c r="AL62" s="386"/>
      <c r="AM62" s="386"/>
      <c r="AN62" s="386"/>
      <c r="AO62" s="386"/>
      <c r="AP62" s="386"/>
      <c r="AQ62" s="386"/>
      <c r="AR62" s="386"/>
      <c r="AS62" s="386"/>
      <c r="AT62" s="386"/>
      <c r="AU62" s="386"/>
      <c r="AV62" s="386"/>
      <c r="AW62" s="386"/>
      <c r="AX62" s="386"/>
      <c r="AY62" s="386"/>
      <c r="AZ62" s="386"/>
      <c r="BA62" s="386"/>
      <c r="BB62" s="386"/>
      <c r="BC62" s="386"/>
      <c r="BD62" s="386"/>
      <c r="BE62" s="386"/>
      <c r="BF62" s="386"/>
      <c r="BG62" s="386"/>
      <c r="BH62" s="386"/>
      <c r="BI62" s="386"/>
      <c r="BJ62" s="386"/>
      <c r="BK62" s="386"/>
      <c r="BL62" s="386"/>
      <c r="BM62" s="386"/>
      <c r="BN62" s="386"/>
      <c r="BO62" s="386"/>
      <c r="BP62" s="386"/>
      <c r="BQ62" s="386"/>
      <c r="BR62" s="386"/>
      <c r="BS62" s="386"/>
      <c r="BT62" s="386"/>
      <c r="BU62" s="386"/>
      <c r="BV62" s="386"/>
      <c r="BW62" s="386"/>
      <c r="BX62" s="386"/>
      <c r="BY62" s="386"/>
      <c r="BZ62" s="386"/>
      <c r="CA62" s="386"/>
      <c r="CB62" s="386"/>
      <c r="CC62" s="386"/>
      <c r="CD62" s="386"/>
      <c r="CE62" s="386"/>
      <c r="CF62" s="386"/>
      <c r="CG62" s="386"/>
      <c r="CH62" s="386"/>
      <c r="CI62" s="386"/>
      <c r="CJ62" s="386"/>
      <c r="CK62" s="386"/>
      <c r="CL62" s="386"/>
      <c r="CM62" s="386"/>
      <c r="CN62" s="386"/>
      <c r="CO62" s="386"/>
      <c r="CP62" s="386"/>
      <c r="CQ62" s="386"/>
      <c r="CR62" s="386"/>
      <c r="CS62" s="386"/>
      <c r="CT62" s="386"/>
      <c r="CU62" s="386"/>
      <c r="CV62" s="386"/>
      <c r="CW62" s="386"/>
      <c r="CX62" s="386"/>
      <c r="CY62" s="386"/>
      <c r="CZ62" s="386"/>
      <c r="DA62" s="386"/>
      <c r="DB62" s="386"/>
      <c r="DC62" s="386"/>
      <c r="DD62" s="386"/>
      <c r="DE62" s="365"/>
    </row>
    <row r="63" spans="1:109" ht="16.2">
      <c r="B63" s="385" t="s">
        <v>590</v>
      </c>
    </row>
    <row r="64" spans="1:109" ht="13.2">
      <c r="B64" s="366"/>
      <c r="G64" s="382"/>
      <c r="I64" s="384"/>
      <c r="J64" s="384"/>
      <c r="K64" s="384"/>
      <c r="L64" s="384"/>
      <c r="M64" s="384"/>
      <c r="N64" s="383"/>
      <c r="AM64" s="382"/>
      <c r="AN64" s="382" t="s">
        <v>589</v>
      </c>
      <c r="AP64" s="381"/>
      <c r="AQ64" s="381"/>
      <c r="AR64" s="381"/>
      <c r="AY64" s="382"/>
      <c r="BA64" s="381"/>
      <c r="BB64" s="381"/>
      <c r="BC64" s="381"/>
      <c r="BK64" s="382"/>
      <c r="BM64" s="381"/>
      <c r="BN64" s="381"/>
      <c r="BO64" s="381"/>
      <c r="BW64" s="382"/>
      <c r="BY64" s="381"/>
      <c r="BZ64" s="381"/>
      <c r="CA64" s="381"/>
      <c r="CI64" s="382"/>
      <c r="CK64" s="381"/>
      <c r="CL64" s="381"/>
      <c r="CM64" s="381"/>
      <c r="CU64" s="382"/>
      <c r="CW64" s="381"/>
      <c r="CX64" s="381"/>
      <c r="CY64" s="381"/>
    </row>
    <row r="65" spans="2:107" ht="13.2">
      <c r="B65" s="366"/>
      <c r="AN65" s="1274" t="s">
        <v>597</v>
      </c>
      <c r="AO65" s="1275"/>
      <c r="AP65" s="1275"/>
      <c r="AQ65" s="1275"/>
      <c r="AR65" s="1275"/>
      <c r="AS65" s="1275"/>
      <c r="AT65" s="1275"/>
      <c r="AU65" s="1275"/>
      <c r="AV65" s="1275"/>
      <c r="AW65" s="1275"/>
      <c r="AX65" s="1275"/>
      <c r="AY65" s="1275"/>
      <c r="AZ65" s="1275"/>
      <c r="BA65" s="1275"/>
      <c r="BB65" s="1275"/>
      <c r="BC65" s="1275"/>
      <c r="BD65" s="1275"/>
      <c r="BE65" s="1275"/>
      <c r="BF65" s="1275"/>
      <c r="BG65" s="1275"/>
      <c r="BH65" s="1275"/>
      <c r="BI65" s="1275"/>
      <c r="BJ65" s="1275"/>
      <c r="BK65" s="1275"/>
      <c r="BL65" s="1275"/>
      <c r="BM65" s="1275"/>
      <c r="BN65" s="1275"/>
      <c r="BO65" s="1275"/>
      <c r="BP65" s="1275"/>
      <c r="BQ65" s="1275"/>
      <c r="BR65" s="1275"/>
      <c r="BS65" s="1275"/>
      <c r="BT65" s="1275"/>
      <c r="BU65" s="1275"/>
      <c r="BV65" s="1275"/>
      <c r="BW65" s="1275"/>
      <c r="BX65" s="1275"/>
      <c r="BY65" s="1275"/>
      <c r="BZ65" s="1275"/>
      <c r="CA65" s="1275"/>
      <c r="CB65" s="1275"/>
      <c r="CC65" s="1275"/>
      <c r="CD65" s="1275"/>
      <c r="CE65" s="1275"/>
      <c r="CF65" s="1275"/>
      <c r="CG65" s="1275"/>
      <c r="CH65" s="1275"/>
      <c r="CI65" s="1275"/>
      <c r="CJ65" s="1275"/>
      <c r="CK65" s="1275"/>
      <c r="CL65" s="1275"/>
      <c r="CM65" s="1275"/>
      <c r="CN65" s="1275"/>
      <c r="CO65" s="1275"/>
      <c r="CP65" s="1275"/>
      <c r="CQ65" s="1275"/>
      <c r="CR65" s="1275"/>
      <c r="CS65" s="1275"/>
      <c r="CT65" s="1275"/>
      <c r="CU65" s="1275"/>
      <c r="CV65" s="1275"/>
      <c r="CW65" s="1275"/>
      <c r="CX65" s="1275"/>
      <c r="CY65" s="1275"/>
      <c r="CZ65" s="1275"/>
      <c r="DA65" s="1275"/>
      <c r="DB65" s="1275"/>
      <c r="DC65" s="1276"/>
    </row>
    <row r="66" spans="2:107" ht="13.2">
      <c r="B66" s="366"/>
      <c r="AN66" s="1277"/>
      <c r="AO66" s="1278"/>
      <c r="AP66" s="1278"/>
      <c r="AQ66" s="1278"/>
      <c r="AR66" s="1278"/>
      <c r="AS66" s="1278"/>
      <c r="AT66" s="1278"/>
      <c r="AU66" s="1278"/>
      <c r="AV66" s="1278"/>
      <c r="AW66" s="1278"/>
      <c r="AX66" s="1278"/>
      <c r="AY66" s="1278"/>
      <c r="AZ66" s="1278"/>
      <c r="BA66" s="1278"/>
      <c r="BB66" s="1278"/>
      <c r="BC66" s="1278"/>
      <c r="BD66" s="1278"/>
      <c r="BE66" s="1278"/>
      <c r="BF66" s="1278"/>
      <c r="BG66" s="1278"/>
      <c r="BH66" s="1278"/>
      <c r="BI66" s="1278"/>
      <c r="BJ66" s="1278"/>
      <c r="BK66" s="1278"/>
      <c r="BL66" s="1278"/>
      <c r="BM66" s="1278"/>
      <c r="BN66" s="1278"/>
      <c r="BO66" s="1278"/>
      <c r="BP66" s="1278"/>
      <c r="BQ66" s="1278"/>
      <c r="BR66" s="1278"/>
      <c r="BS66" s="1278"/>
      <c r="BT66" s="1278"/>
      <c r="BU66" s="1278"/>
      <c r="BV66" s="1278"/>
      <c r="BW66" s="1278"/>
      <c r="BX66" s="1278"/>
      <c r="BY66" s="1278"/>
      <c r="BZ66" s="1278"/>
      <c r="CA66" s="1278"/>
      <c r="CB66" s="1278"/>
      <c r="CC66" s="1278"/>
      <c r="CD66" s="1278"/>
      <c r="CE66" s="1278"/>
      <c r="CF66" s="1278"/>
      <c r="CG66" s="1278"/>
      <c r="CH66" s="1278"/>
      <c r="CI66" s="1278"/>
      <c r="CJ66" s="1278"/>
      <c r="CK66" s="1278"/>
      <c r="CL66" s="1278"/>
      <c r="CM66" s="1278"/>
      <c r="CN66" s="1278"/>
      <c r="CO66" s="1278"/>
      <c r="CP66" s="1278"/>
      <c r="CQ66" s="1278"/>
      <c r="CR66" s="1278"/>
      <c r="CS66" s="1278"/>
      <c r="CT66" s="1278"/>
      <c r="CU66" s="1278"/>
      <c r="CV66" s="1278"/>
      <c r="CW66" s="1278"/>
      <c r="CX66" s="1278"/>
      <c r="CY66" s="1278"/>
      <c r="CZ66" s="1278"/>
      <c r="DA66" s="1278"/>
      <c r="DB66" s="1278"/>
      <c r="DC66" s="1279"/>
    </row>
    <row r="67" spans="2:107" ht="13.2">
      <c r="B67" s="366"/>
      <c r="AN67" s="1277"/>
      <c r="AO67" s="1278"/>
      <c r="AP67" s="1278"/>
      <c r="AQ67" s="1278"/>
      <c r="AR67" s="1278"/>
      <c r="AS67" s="1278"/>
      <c r="AT67" s="1278"/>
      <c r="AU67" s="1278"/>
      <c r="AV67" s="1278"/>
      <c r="AW67" s="1278"/>
      <c r="AX67" s="1278"/>
      <c r="AY67" s="1278"/>
      <c r="AZ67" s="1278"/>
      <c r="BA67" s="1278"/>
      <c r="BB67" s="1278"/>
      <c r="BC67" s="1278"/>
      <c r="BD67" s="1278"/>
      <c r="BE67" s="1278"/>
      <c r="BF67" s="1278"/>
      <c r="BG67" s="1278"/>
      <c r="BH67" s="1278"/>
      <c r="BI67" s="1278"/>
      <c r="BJ67" s="1278"/>
      <c r="BK67" s="1278"/>
      <c r="BL67" s="1278"/>
      <c r="BM67" s="1278"/>
      <c r="BN67" s="1278"/>
      <c r="BO67" s="1278"/>
      <c r="BP67" s="1278"/>
      <c r="BQ67" s="1278"/>
      <c r="BR67" s="1278"/>
      <c r="BS67" s="1278"/>
      <c r="BT67" s="1278"/>
      <c r="BU67" s="1278"/>
      <c r="BV67" s="1278"/>
      <c r="BW67" s="1278"/>
      <c r="BX67" s="1278"/>
      <c r="BY67" s="1278"/>
      <c r="BZ67" s="1278"/>
      <c r="CA67" s="1278"/>
      <c r="CB67" s="1278"/>
      <c r="CC67" s="1278"/>
      <c r="CD67" s="1278"/>
      <c r="CE67" s="1278"/>
      <c r="CF67" s="1278"/>
      <c r="CG67" s="1278"/>
      <c r="CH67" s="1278"/>
      <c r="CI67" s="1278"/>
      <c r="CJ67" s="1278"/>
      <c r="CK67" s="1278"/>
      <c r="CL67" s="1278"/>
      <c r="CM67" s="1278"/>
      <c r="CN67" s="1278"/>
      <c r="CO67" s="1278"/>
      <c r="CP67" s="1278"/>
      <c r="CQ67" s="1278"/>
      <c r="CR67" s="1278"/>
      <c r="CS67" s="1278"/>
      <c r="CT67" s="1278"/>
      <c r="CU67" s="1278"/>
      <c r="CV67" s="1278"/>
      <c r="CW67" s="1278"/>
      <c r="CX67" s="1278"/>
      <c r="CY67" s="1278"/>
      <c r="CZ67" s="1278"/>
      <c r="DA67" s="1278"/>
      <c r="DB67" s="1278"/>
      <c r="DC67" s="1279"/>
    </row>
    <row r="68" spans="2:107" ht="13.2">
      <c r="B68" s="366"/>
      <c r="AN68" s="1277"/>
      <c r="AO68" s="1278"/>
      <c r="AP68" s="1278"/>
      <c r="AQ68" s="1278"/>
      <c r="AR68" s="1278"/>
      <c r="AS68" s="1278"/>
      <c r="AT68" s="1278"/>
      <c r="AU68" s="1278"/>
      <c r="AV68" s="1278"/>
      <c r="AW68" s="1278"/>
      <c r="AX68" s="1278"/>
      <c r="AY68" s="1278"/>
      <c r="AZ68" s="1278"/>
      <c r="BA68" s="1278"/>
      <c r="BB68" s="1278"/>
      <c r="BC68" s="1278"/>
      <c r="BD68" s="1278"/>
      <c r="BE68" s="1278"/>
      <c r="BF68" s="1278"/>
      <c r="BG68" s="1278"/>
      <c r="BH68" s="1278"/>
      <c r="BI68" s="1278"/>
      <c r="BJ68" s="1278"/>
      <c r="BK68" s="1278"/>
      <c r="BL68" s="1278"/>
      <c r="BM68" s="1278"/>
      <c r="BN68" s="1278"/>
      <c r="BO68" s="1278"/>
      <c r="BP68" s="1278"/>
      <c r="BQ68" s="1278"/>
      <c r="BR68" s="1278"/>
      <c r="BS68" s="1278"/>
      <c r="BT68" s="1278"/>
      <c r="BU68" s="1278"/>
      <c r="BV68" s="1278"/>
      <c r="BW68" s="1278"/>
      <c r="BX68" s="1278"/>
      <c r="BY68" s="1278"/>
      <c r="BZ68" s="1278"/>
      <c r="CA68" s="1278"/>
      <c r="CB68" s="1278"/>
      <c r="CC68" s="1278"/>
      <c r="CD68" s="1278"/>
      <c r="CE68" s="1278"/>
      <c r="CF68" s="1278"/>
      <c r="CG68" s="1278"/>
      <c r="CH68" s="1278"/>
      <c r="CI68" s="1278"/>
      <c r="CJ68" s="1278"/>
      <c r="CK68" s="1278"/>
      <c r="CL68" s="1278"/>
      <c r="CM68" s="1278"/>
      <c r="CN68" s="1278"/>
      <c r="CO68" s="1278"/>
      <c r="CP68" s="1278"/>
      <c r="CQ68" s="1278"/>
      <c r="CR68" s="1278"/>
      <c r="CS68" s="1278"/>
      <c r="CT68" s="1278"/>
      <c r="CU68" s="1278"/>
      <c r="CV68" s="1278"/>
      <c r="CW68" s="1278"/>
      <c r="CX68" s="1278"/>
      <c r="CY68" s="1278"/>
      <c r="CZ68" s="1278"/>
      <c r="DA68" s="1278"/>
      <c r="DB68" s="1278"/>
      <c r="DC68" s="1279"/>
    </row>
    <row r="69" spans="2:107" ht="13.2">
      <c r="B69" s="366"/>
      <c r="AN69" s="1280"/>
      <c r="AO69" s="1281"/>
      <c r="AP69" s="1281"/>
      <c r="AQ69" s="1281"/>
      <c r="AR69" s="1281"/>
      <c r="AS69" s="1281"/>
      <c r="AT69" s="1281"/>
      <c r="AU69" s="1281"/>
      <c r="AV69" s="1281"/>
      <c r="AW69" s="1281"/>
      <c r="AX69" s="1281"/>
      <c r="AY69" s="1281"/>
      <c r="AZ69" s="1281"/>
      <c r="BA69" s="1281"/>
      <c r="BB69" s="1281"/>
      <c r="BC69" s="1281"/>
      <c r="BD69" s="1281"/>
      <c r="BE69" s="1281"/>
      <c r="BF69" s="1281"/>
      <c r="BG69" s="1281"/>
      <c r="BH69" s="1281"/>
      <c r="BI69" s="1281"/>
      <c r="BJ69" s="1281"/>
      <c r="BK69" s="1281"/>
      <c r="BL69" s="1281"/>
      <c r="BM69" s="1281"/>
      <c r="BN69" s="1281"/>
      <c r="BO69" s="1281"/>
      <c r="BP69" s="1281"/>
      <c r="BQ69" s="1281"/>
      <c r="BR69" s="1281"/>
      <c r="BS69" s="1281"/>
      <c r="BT69" s="1281"/>
      <c r="BU69" s="1281"/>
      <c r="BV69" s="1281"/>
      <c r="BW69" s="1281"/>
      <c r="BX69" s="1281"/>
      <c r="BY69" s="1281"/>
      <c r="BZ69" s="1281"/>
      <c r="CA69" s="1281"/>
      <c r="CB69" s="1281"/>
      <c r="CC69" s="1281"/>
      <c r="CD69" s="1281"/>
      <c r="CE69" s="1281"/>
      <c r="CF69" s="1281"/>
      <c r="CG69" s="1281"/>
      <c r="CH69" s="1281"/>
      <c r="CI69" s="1281"/>
      <c r="CJ69" s="1281"/>
      <c r="CK69" s="1281"/>
      <c r="CL69" s="1281"/>
      <c r="CM69" s="1281"/>
      <c r="CN69" s="1281"/>
      <c r="CO69" s="1281"/>
      <c r="CP69" s="1281"/>
      <c r="CQ69" s="1281"/>
      <c r="CR69" s="1281"/>
      <c r="CS69" s="1281"/>
      <c r="CT69" s="1281"/>
      <c r="CU69" s="1281"/>
      <c r="CV69" s="1281"/>
      <c r="CW69" s="1281"/>
      <c r="CX69" s="1281"/>
      <c r="CY69" s="1281"/>
      <c r="CZ69" s="1281"/>
      <c r="DA69" s="1281"/>
      <c r="DB69" s="1281"/>
      <c r="DC69" s="1282"/>
    </row>
    <row r="70" spans="2:107" ht="13.2">
      <c r="B70" s="366"/>
      <c r="H70" s="380"/>
      <c r="I70" s="380"/>
      <c r="J70" s="378"/>
      <c r="K70" s="378"/>
      <c r="L70" s="377"/>
      <c r="M70" s="378"/>
      <c r="N70" s="377"/>
      <c r="AN70" s="373"/>
      <c r="AO70" s="373"/>
      <c r="AP70" s="373"/>
      <c r="AZ70" s="373"/>
      <c r="BA70" s="373"/>
      <c r="BB70" s="373"/>
      <c r="BL70" s="373"/>
      <c r="BM70" s="373"/>
      <c r="BN70" s="373"/>
      <c r="BX70" s="373"/>
      <c r="BY70" s="373"/>
      <c r="BZ70" s="373"/>
      <c r="CJ70" s="373"/>
      <c r="CK70" s="373"/>
      <c r="CL70" s="373"/>
      <c r="CV70" s="373"/>
      <c r="CW70" s="373"/>
      <c r="CX70" s="373"/>
    </row>
    <row r="71" spans="2:107" ht="13.2">
      <c r="B71" s="366"/>
      <c r="G71" s="376"/>
      <c r="I71" s="379"/>
      <c r="J71" s="378"/>
      <c r="K71" s="378"/>
      <c r="L71" s="377"/>
      <c r="M71" s="378"/>
      <c r="N71" s="377"/>
      <c r="AM71" s="376"/>
      <c r="AN71" s="365" t="s">
        <v>588</v>
      </c>
    </row>
    <row r="72" spans="2:107" ht="13.2">
      <c r="B72" s="366"/>
      <c r="G72" s="1283"/>
      <c r="H72" s="1283"/>
      <c r="I72" s="1283"/>
      <c r="J72" s="1283"/>
      <c r="K72" s="375"/>
      <c r="L72" s="375"/>
      <c r="M72" s="374"/>
      <c r="N72" s="374"/>
      <c r="AN72" s="1284"/>
      <c r="AO72" s="1285"/>
      <c r="AP72" s="1285"/>
      <c r="AQ72" s="1285"/>
      <c r="AR72" s="1285"/>
      <c r="AS72" s="1285"/>
      <c r="AT72" s="1285"/>
      <c r="AU72" s="1285"/>
      <c r="AV72" s="1285"/>
      <c r="AW72" s="1285"/>
      <c r="AX72" s="1285"/>
      <c r="AY72" s="1285"/>
      <c r="AZ72" s="1285"/>
      <c r="BA72" s="1285"/>
      <c r="BB72" s="1285"/>
      <c r="BC72" s="1285"/>
      <c r="BD72" s="1285"/>
      <c r="BE72" s="1285"/>
      <c r="BF72" s="1285"/>
      <c r="BG72" s="1285"/>
      <c r="BH72" s="1285"/>
      <c r="BI72" s="1285"/>
      <c r="BJ72" s="1285"/>
      <c r="BK72" s="1285"/>
      <c r="BL72" s="1285"/>
      <c r="BM72" s="1285"/>
      <c r="BN72" s="1285"/>
      <c r="BO72" s="1286"/>
      <c r="BP72" s="1287" t="s">
        <v>547</v>
      </c>
      <c r="BQ72" s="1287"/>
      <c r="BR72" s="1287"/>
      <c r="BS72" s="1287"/>
      <c r="BT72" s="1287"/>
      <c r="BU72" s="1287"/>
      <c r="BV72" s="1287"/>
      <c r="BW72" s="1287"/>
      <c r="BX72" s="1287" t="s">
        <v>548</v>
      </c>
      <c r="BY72" s="1287"/>
      <c r="BZ72" s="1287"/>
      <c r="CA72" s="1287"/>
      <c r="CB72" s="1287"/>
      <c r="CC72" s="1287"/>
      <c r="CD72" s="1287"/>
      <c r="CE72" s="1287"/>
      <c r="CF72" s="1287" t="s">
        <v>549</v>
      </c>
      <c r="CG72" s="1287"/>
      <c r="CH72" s="1287"/>
      <c r="CI72" s="1287"/>
      <c r="CJ72" s="1287"/>
      <c r="CK72" s="1287"/>
      <c r="CL72" s="1287"/>
      <c r="CM72" s="1287"/>
      <c r="CN72" s="1287" t="s">
        <v>550</v>
      </c>
      <c r="CO72" s="1287"/>
      <c r="CP72" s="1287"/>
      <c r="CQ72" s="1287"/>
      <c r="CR72" s="1287"/>
      <c r="CS72" s="1287"/>
      <c r="CT72" s="1287"/>
      <c r="CU72" s="1287"/>
      <c r="CV72" s="1287" t="s">
        <v>551</v>
      </c>
      <c r="CW72" s="1287"/>
      <c r="CX72" s="1287"/>
      <c r="CY72" s="1287"/>
      <c r="CZ72" s="1287"/>
      <c r="DA72" s="1287"/>
      <c r="DB72" s="1287"/>
      <c r="DC72" s="1287"/>
    </row>
    <row r="73" spans="2:107" ht="13.2">
      <c r="B73" s="366"/>
      <c r="G73" s="1291"/>
      <c r="H73" s="1291"/>
      <c r="I73" s="1291"/>
      <c r="J73" s="1291"/>
      <c r="K73" s="1295"/>
      <c r="L73" s="1295"/>
      <c r="M73" s="1295"/>
      <c r="N73" s="1295"/>
      <c r="AM73" s="373"/>
      <c r="AN73" s="1288" t="s">
        <v>587</v>
      </c>
      <c r="AO73" s="1288"/>
      <c r="AP73" s="1288"/>
      <c r="AQ73" s="1288"/>
      <c r="AR73" s="1288"/>
      <c r="AS73" s="1288"/>
      <c r="AT73" s="1288"/>
      <c r="AU73" s="1288"/>
      <c r="AV73" s="1288"/>
      <c r="AW73" s="1288"/>
      <c r="AX73" s="1288"/>
      <c r="AY73" s="1288"/>
      <c r="AZ73" s="1288"/>
      <c r="BA73" s="1288"/>
      <c r="BB73" s="1288" t="s">
        <v>585</v>
      </c>
      <c r="BC73" s="1288"/>
      <c r="BD73" s="1288"/>
      <c r="BE73" s="1288"/>
      <c r="BF73" s="1288"/>
      <c r="BG73" s="1288"/>
      <c r="BH73" s="1288"/>
      <c r="BI73" s="1288"/>
      <c r="BJ73" s="1288"/>
      <c r="BK73" s="1288"/>
      <c r="BL73" s="1288"/>
      <c r="BM73" s="1288"/>
      <c r="BN73" s="1288"/>
      <c r="BO73" s="1288"/>
      <c r="BP73" s="1290">
        <v>48</v>
      </c>
      <c r="BQ73" s="1290"/>
      <c r="BR73" s="1290"/>
      <c r="BS73" s="1290"/>
      <c r="BT73" s="1290"/>
      <c r="BU73" s="1290"/>
      <c r="BV73" s="1290"/>
      <c r="BW73" s="1290"/>
      <c r="BX73" s="1290">
        <v>80.8</v>
      </c>
      <c r="BY73" s="1290"/>
      <c r="BZ73" s="1290"/>
      <c r="CA73" s="1290"/>
      <c r="CB73" s="1290"/>
      <c r="CC73" s="1290"/>
      <c r="CD73" s="1290"/>
      <c r="CE73" s="1290"/>
      <c r="CF73" s="1290">
        <v>74.099999999999994</v>
      </c>
      <c r="CG73" s="1290"/>
      <c r="CH73" s="1290"/>
      <c r="CI73" s="1290"/>
      <c r="CJ73" s="1290"/>
      <c r="CK73" s="1290"/>
      <c r="CL73" s="1290"/>
      <c r="CM73" s="1290"/>
      <c r="CN73" s="1290">
        <v>80.099999999999994</v>
      </c>
      <c r="CO73" s="1290"/>
      <c r="CP73" s="1290"/>
      <c r="CQ73" s="1290"/>
      <c r="CR73" s="1290"/>
      <c r="CS73" s="1290"/>
      <c r="CT73" s="1290"/>
      <c r="CU73" s="1290"/>
      <c r="CV73" s="1290">
        <v>79.400000000000006</v>
      </c>
      <c r="CW73" s="1290"/>
      <c r="CX73" s="1290"/>
      <c r="CY73" s="1290"/>
      <c r="CZ73" s="1290"/>
      <c r="DA73" s="1290"/>
      <c r="DB73" s="1290"/>
      <c r="DC73" s="1290"/>
    </row>
    <row r="74" spans="2:107" ht="13.2">
      <c r="B74" s="366"/>
      <c r="G74" s="1291"/>
      <c r="H74" s="1291"/>
      <c r="I74" s="1291"/>
      <c r="J74" s="1291"/>
      <c r="K74" s="1295"/>
      <c r="L74" s="1295"/>
      <c r="M74" s="1295"/>
      <c r="N74" s="1295"/>
      <c r="AM74" s="373"/>
      <c r="AN74" s="1288"/>
      <c r="AO74" s="1288"/>
      <c r="AP74" s="1288"/>
      <c r="AQ74" s="1288"/>
      <c r="AR74" s="1288"/>
      <c r="AS74" s="1288"/>
      <c r="AT74" s="1288"/>
      <c r="AU74" s="1288"/>
      <c r="AV74" s="1288"/>
      <c r="AW74" s="1288"/>
      <c r="AX74" s="1288"/>
      <c r="AY74" s="1288"/>
      <c r="AZ74" s="1288"/>
      <c r="BA74" s="1288"/>
      <c r="BB74" s="1288"/>
      <c r="BC74" s="1288"/>
      <c r="BD74" s="1288"/>
      <c r="BE74" s="1288"/>
      <c r="BF74" s="1288"/>
      <c r="BG74" s="1288"/>
      <c r="BH74" s="1288"/>
      <c r="BI74" s="1288"/>
      <c r="BJ74" s="1288"/>
      <c r="BK74" s="1288"/>
      <c r="BL74" s="1288"/>
      <c r="BM74" s="1288"/>
      <c r="BN74" s="1288"/>
      <c r="BO74" s="1288"/>
      <c r="BP74" s="1290"/>
      <c r="BQ74" s="1290"/>
      <c r="BR74" s="1290"/>
      <c r="BS74" s="1290"/>
      <c r="BT74" s="1290"/>
      <c r="BU74" s="1290"/>
      <c r="BV74" s="1290"/>
      <c r="BW74" s="1290"/>
      <c r="BX74" s="1290"/>
      <c r="BY74" s="1290"/>
      <c r="BZ74" s="1290"/>
      <c r="CA74" s="1290"/>
      <c r="CB74" s="1290"/>
      <c r="CC74" s="1290"/>
      <c r="CD74" s="1290"/>
      <c r="CE74" s="1290"/>
      <c r="CF74" s="1290"/>
      <c r="CG74" s="1290"/>
      <c r="CH74" s="1290"/>
      <c r="CI74" s="1290"/>
      <c r="CJ74" s="1290"/>
      <c r="CK74" s="1290"/>
      <c r="CL74" s="1290"/>
      <c r="CM74" s="1290"/>
      <c r="CN74" s="1290"/>
      <c r="CO74" s="1290"/>
      <c r="CP74" s="1290"/>
      <c r="CQ74" s="1290"/>
      <c r="CR74" s="1290"/>
      <c r="CS74" s="1290"/>
      <c r="CT74" s="1290"/>
      <c r="CU74" s="1290"/>
      <c r="CV74" s="1290"/>
      <c r="CW74" s="1290"/>
      <c r="CX74" s="1290"/>
      <c r="CY74" s="1290"/>
      <c r="CZ74" s="1290"/>
      <c r="DA74" s="1290"/>
      <c r="DB74" s="1290"/>
      <c r="DC74" s="1290"/>
    </row>
    <row r="75" spans="2:107" ht="13.2">
      <c r="B75" s="366"/>
      <c r="G75" s="1291"/>
      <c r="H75" s="1291"/>
      <c r="I75" s="1283"/>
      <c r="J75" s="1283"/>
      <c r="K75" s="1292"/>
      <c r="L75" s="1292"/>
      <c r="M75" s="1292"/>
      <c r="N75" s="1292"/>
      <c r="AM75" s="373"/>
      <c r="AN75" s="1288"/>
      <c r="AO75" s="1288"/>
      <c r="AP75" s="1288"/>
      <c r="AQ75" s="1288"/>
      <c r="AR75" s="1288"/>
      <c r="AS75" s="1288"/>
      <c r="AT75" s="1288"/>
      <c r="AU75" s="1288"/>
      <c r="AV75" s="1288"/>
      <c r="AW75" s="1288"/>
      <c r="AX75" s="1288"/>
      <c r="AY75" s="1288"/>
      <c r="AZ75" s="1288"/>
      <c r="BA75" s="1288"/>
      <c r="BB75" s="1288" t="s">
        <v>584</v>
      </c>
      <c r="BC75" s="1288"/>
      <c r="BD75" s="1288"/>
      <c r="BE75" s="1288"/>
      <c r="BF75" s="1288"/>
      <c r="BG75" s="1288"/>
      <c r="BH75" s="1288"/>
      <c r="BI75" s="1288"/>
      <c r="BJ75" s="1288"/>
      <c r="BK75" s="1288"/>
      <c r="BL75" s="1288"/>
      <c r="BM75" s="1288"/>
      <c r="BN75" s="1288"/>
      <c r="BO75" s="1288"/>
      <c r="BP75" s="1290">
        <v>11.9</v>
      </c>
      <c r="BQ75" s="1290"/>
      <c r="BR75" s="1290"/>
      <c r="BS75" s="1290"/>
      <c r="BT75" s="1290"/>
      <c r="BU75" s="1290"/>
      <c r="BV75" s="1290"/>
      <c r="BW75" s="1290"/>
      <c r="BX75" s="1290">
        <v>11.2</v>
      </c>
      <c r="BY75" s="1290"/>
      <c r="BZ75" s="1290"/>
      <c r="CA75" s="1290"/>
      <c r="CB75" s="1290"/>
      <c r="CC75" s="1290"/>
      <c r="CD75" s="1290"/>
      <c r="CE75" s="1290"/>
      <c r="CF75" s="1290">
        <v>10.3</v>
      </c>
      <c r="CG75" s="1290"/>
      <c r="CH75" s="1290"/>
      <c r="CI75" s="1290"/>
      <c r="CJ75" s="1290"/>
      <c r="CK75" s="1290"/>
      <c r="CL75" s="1290"/>
      <c r="CM75" s="1290"/>
      <c r="CN75" s="1290">
        <v>9.8000000000000007</v>
      </c>
      <c r="CO75" s="1290"/>
      <c r="CP75" s="1290"/>
      <c r="CQ75" s="1290"/>
      <c r="CR75" s="1290"/>
      <c r="CS75" s="1290"/>
      <c r="CT75" s="1290"/>
      <c r="CU75" s="1290"/>
      <c r="CV75" s="1290">
        <v>9.6999999999999993</v>
      </c>
      <c r="CW75" s="1290"/>
      <c r="CX75" s="1290"/>
      <c r="CY75" s="1290"/>
      <c r="CZ75" s="1290"/>
      <c r="DA75" s="1290"/>
      <c r="DB75" s="1290"/>
      <c r="DC75" s="1290"/>
    </row>
    <row r="76" spans="2:107" ht="13.2">
      <c r="B76" s="366"/>
      <c r="G76" s="1291"/>
      <c r="H76" s="1291"/>
      <c r="I76" s="1283"/>
      <c r="J76" s="1283"/>
      <c r="K76" s="1292"/>
      <c r="L76" s="1292"/>
      <c r="M76" s="1292"/>
      <c r="N76" s="1292"/>
      <c r="AM76" s="373"/>
      <c r="AN76" s="1288"/>
      <c r="AO76" s="1288"/>
      <c r="AP76" s="1288"/>
      <c r="AQ76" s="1288"/>
      <c r="AR76" s="1288"/>
      <c r="AS76" s="1288"/>
      <c r="AT76" s="1288"/>
      <c r="AU76" s="1288"/>
      <c r="AV76" s="1288"/>
      <c r="AW76" s="1288"/>
      <c r="AX76" s="1288"/>
      <c r="AY76" s="1288"/>
      <c r="AZ76" s="1288"/>
      <c r="BA76" s="1288"/>
      <c r="BB76" s="1288"/>
      <c r="BC76" s="1288"/>
      <c r="BD76" s="1288"/>
      <c r="BE76" s="1288"/>
      <c r="BF76" s="1288"/>
      <c r="BG76" s="1288"/>
      <c r="BH76" s="1288"/>
      <c r="BI76" s="1288"/>
      <c r="BJ76" s="1288"/>
      <c r="BK76" s="1288"/>
      <c r="BL76" s="1288"/>
      <c r="BM76" s="1288"/>
      <c r="BN76" s="1288"/>
      <c r="BO76" s="1288"/>
      <c r="BP76" s="1290"/>
      <c r="BQ76" s="1290"/>
      <c r="BR76" s="1290"/>
      <c r="BS76" s="1290"/>
      <c r="BT76" s="1290"/>
      <c r="BU76" s="1290"/>
      <c r="BV76" s="1290"/>
      <c r="BW76" s="1290"/>
      <c r="BX76" s="1290"/>
      <c r="BY76" s="1290"/>
      <c r="BZ76" s="1290"/>
      <c r="CA76" s="1290"/>
      <c r="CB76" s="1290"/>
      <c r="CC76" s="1290"/>
      <c r="CD76" s="1290"/>
      <c r="CE76" s="1290"/>
      <c r="CF76" s="1290"/>
      <c r="CG76" s="1290"/>
      <c r="CH76" s="1290"/>
      <c r="CI76" s="1290"/>
      <c r="CJ76" s="1290"/>
      <c r="CK76" s="1290"/>
      <c r="CL76" s="1290"/>
      <c r="CM76" s="1290"/>
      <c r="CN76" s="1290"/>
      <c r="CO76" s="1290"/>
      <c r="CP76" s="1290"/>
      <c r="CQ76" s="1290"/>
      <c r="CR76" s="1290"/>
      <c r="CS76" s="1290"/>
      <c r="CT76" s="1290"/>
      <c r="CU76" s="1290"/>
      <c r="CV76" s="1290"/>
      <c r="CW76" s="1290"/>
      <c r="CX76" s="1290"/>
      <c r="CY76" s="1290"/>
      <c r="CZ76" s="1290"/>
      <c r="DA76" s="1290"/>
      <c r="DB76" s="1290"/>
      <c r="DC76" s="1290"/>
    </row>
    <row r="77" spans="2:107" ht="13.2">
      <c r="B77" s="366"/>
      <c r="G77" s="1283"/>
      <c r="H77" s="1283"/>
      <c r="I77" s="1283"/>
      <c r="J77" s="1283"/>
      <c r="K77" s="1295"/>
      <c r="L77" s="1295"/>
      <c r="M77" s="1295"/>
      <c r="N77" s="1295"/>
      <c r="AN77" s="1287" t="s">
        <v>586</v>
      </c>
      <c r="AO77" s="1287"/>
      <c r="AP77" s="1287"/>
      <c r="AQ77" s="1287"/>
      <c r="AR77" s="1287"/>
      <c r="AS77" s="1287"/>
      <c r="AT77" s="1287"/>
      <c r="AU77" s="1287"/>
      <c r="AV77" s="1287"/>
      <c r="AW77" s="1287"/>
      <c r="AX77" s="1287"/>
      <c r="AY77" s="1287"/>
      <c r="AZ77" s="1287"/>
      <c r="BA77" s="1287"/>
      <c r="BB77" s="1288" t="s">
        <v>585</v>
      </c>
      <c r="BC77" s="1288"/>
      <c r="BD77" s="1288"/>
      <c r="BE77" s="1288"/>
      <c r="BF77" s="1288"/>
      <c r="BG77" s="1288"/>
      <c r="BH77" s="1288"/>
      <c r="BI77" s="1288"/>
      <c r="BJ77" s="1288"/>
      <c r="BK77" s="1288"/>
      <c r="BL77" s="1288"/>
      <c r="BM77" s="1288"/>
      <c r="BN77" s="1288"/>
      <c r="BO77" s="1288"/>
      <c r="BP77" s="1290">
        <v>54.6</v>
      </c>
      <c r="BQ77" s="1290"/>
      <c r="BR77" s="1290"/>
      <c r="BS77" s="1290"/>
      <c r="BT77" s="1290"/>
      <c r="BU77" s="1290"/>
      <c r="BV77" s="1290"/>
      <c r="BW77" s="1290"/>
      <c r="BX77" s="1290">
        <v>48.7</v>
      </c>
      <c r="BY77" s="1290"/>
      <c r="BZ77" s="1290"/>
      <c r="CA77" s="1290"/>
      <c r="CB77" s="1290"/>
      <c r="CC77" s="1290"/>
      <c r="CD77" s="1290"/>
      <c r="CE77" s="1290"/>
      <c r="CF77" s="1290">
        <v>20.2</v>
      </c>
      <c r="CG77" s="1290"/>
      <c r="CH77" s="1290"/>
      <c r="CI77" s="1290"/>
      <c r="CJ77" s="1290"/>
      <c r="CK77" s="1290"/>
      <c r="CL77" s="1290"/>
      <c r="CM77" s="1290"/>
      <c r="CN77" s="1290">
        <v>38.5</v>
      </c>
      <c r="CO77" s="1290"/>
      <c r="CP77" s="1290"/>
      <c r="CQ77" s="1290"/>
      <c r="CR77" s="1290"/>
      <c r="CS77" s="1290"/>
      <c r="CT77" s="1290"/>
      <c r="CU77" s="1290"/>
      <c r="CV77" s="1290">
        <v>32.799999999999997</v>
      </c>
      <c r="CW77" s="1290"/>
      <c r="CX77" s="1290"/>
      <c r="CY77" s="1290"/>
      <c r="CZ77" s="1290"/>
      <c r="DA77" s="1290"/>
      <c r="DB77" s="1290"/>
      <c r="DC77" s="1290"/>
    </row>
    <row r="78" spans="2:107" ht="13.2">
      <c r="B78" s="366"/>
      <c r="G78" s="1283"/>
      <c r="H78" s="1283"/>
      <c r="I78" s="1283"/>
      <c r="J78" s="1283"/>
      <c r="K78" s="1295"/>
      <c r="L78" s="1295"/>
      <c r="M78" s="1295"/>
      <c r="N78" s="1295"/>
      <c r="AN78" s="1287"/>
      <c r="AO78" s="1287"/>
      <c r="AP78" s="1287"/>
      <c r="AQ78" s="1287"/>
      <c r="AR78" s="1287"/>
      <c r="AS78" s="1287"/>
      <c r="AT78" s="1287"/>
      <c r="AU78" s="1287"/>
      <c r="AV78" s="1287"/>
      <c r="AW78" s="1287"/>
      <c r="AX78" s="1287"/>
      <c r="AY78" s="1287"/>
      <c r="AZ78" s="1287"/>
      <c r="BA78" s="1287"/>
      <c r="BB78" s="1288"/>
      <c r="BC78" s="1288"/>
      <c r="BD78" s="1288"/>
      <c r="BE78" s="1288"/>
      <c r="BF78" s="1288"/>
      <c r="BG78" s="1288"/>
      <c r="BH78" s="1288"/>
      <c r="BI78" s="1288"/>
      <c r="BJ78" s="1288"/>
      <c r="BK78" s="1288"/>
      <c r="BL78" s="1288"/>
      <c r="BM78" s="1288"/>
      <c r="BN78" s="1288"/>
      <c r="BO78" s="1288"/>
      <c r="BP78" s="1290"/>
      <c r="BQ78" s="1290"/>
      <c r="BR78" s="1290"/>
      <c r="BS78" s="1290"/>
      <c r="BT78" s="1290"/>
      <c r="BU78" s="1290"/>
      <c r="BV78" s="1290"/>
      <c r="BW78" s="1290"/>
      <c r="BX78" s="1290"/>
      <c r="BY78" s="1290"/>
      <c r="BZ78" s="1290"/>
      <c r="CA78" s="1290"/>
      <c r="CB78" s="1290"/>
      <c r="CC78" s="1290"/>
      <c r="CD78" s="1290"/>
      <c r="CE78" s="1290"/>
      <c r="CF78" s="1290"/>
      <c r="CG78" s="1290"/>
      <c r="CH78" s="1290"/>
      <c r="CI78" s="1290"/>
      <c r="CJ78" s="1290"/>
      <c r="CK78" s="1290"/>
      <c r="CL78" s="1290"/>
      <c r="CM78" s="1290"/>
      <c r="CN78" s="1290"/>
      <c r="CO78" s="1290"/>
      <c r="CP78" s="1290"/>
      <c r="CQ78" s="1290"/>
      <c r="CR78" s="1290"/>
      <c r="CS78" s="1290"/>
      <c r="CT78" s="1290"/>
      <c r="CU78" s="1290"/>
      <c r="CV78" s="1290"/>
      <c r="CW78" s="1290"/>
      <c r="CX78" s="1290"/>
      <c r="CY78" s="1290"/>
      <c r="CZ78" s="1290"/>
      <c r="DA78" s="1290"/>
      <c r="DB78" s="1290"/>
      <c r="DC78" s="1290"/>
    </row>
    <row r="79" spans="2:107" ht="13.2">
      <c r="B79" s="366"/>
      <c r="G79" s="1283"/>
      <c r="H79" s="1283"/>
      <c r="I79" s="1294"/>
      <c r="J79" s="1294"/>
      <c r="K79" s="1296"/>
      <c r="L79" s="1296"/>
      <c r="M79" s="1296"/>
      <c r="N79" s="1296"/>
      <c r="AN79" s="1287"/>
      <c r="AO79" s="1287"/>
      <c r="AP79" s="1287"/>
      <c r="AQ79" s="1287"/>
      <c r="AR79" s="1287"/>
      <c r="AS79" s="1287"/>
      <c r="AT79" s="1287"/>
      <c r="AU79" s="1287"/>
      <c r="AV79" s="1287"/>
      <c r="AW79" s="1287"/>
      <c r="AX79" s="1287"/>
      <c r="AY79" s="1287"/>
      <c r="AZ79" s="1287"/>
      <c r="BA79" s="1287"/>
      <c r="BB79" s="1288" t="s">
        <v>584</v>
      </c>
      <c r="BC79" s="1288"/>
      <c r="BD79" s="1288"/>
      <c r="BE79" s="1288"/>
      <c r="BF79" s="1288"/>
      <c r="BG79" s="1288"/>
      <c r="BH79" s="1288"/>
      <c r="BI79" s="1288"/>
      <c r="BJ79" s="1288"/>
      <c r="BK79" s="1288"/>
      <c r="BL79" s="1288"/>
      <c r="BM79" s="1288"/>
      <c r="BN79" s="1288"/>
      <c r="BO79" s="1288"/>
      <c r="BP79" s="1290">
        <v>11.2</v>
      </c>
      <c r="BQ79" s="1290"/>
      <c r="BR79" s="1290"/>
      <c r="BS79" s="1290"/>
      <c r="BT79" s="1290"/>
      <c r="BU79" s="1290"/>
      <c r="BV79" s="1290"/>
      <c r="BW79" s="1290"/>
      <c r="BX79" s="1290">
        <v>10.4</v>
      </c>
      <c r="BY79" s="1290"/>
      <c r="BZ79" s="1290"/>
      <c r="CA79" s="1290"/>
      <c r="CB79" s="1290"/>
      <c r="CC79" s="1290"/>
      <c r="CD79" s="1290"/>
      <c r="CE79" s="1290"/>
      <c r="CF79" s="1290">
        <v>9.3000000000000007</v>
      </c>
      <c r="CG79" s="1290"/>
      <c r="CH79" s="1290"/>
      <c r="CI79" s="1290"/>
      <c r="CJ79" s="1290"/>
      <c r="CK79" s="1290"/>
      <c r="CL79" s="1290"/>
      <c r="CM79" s="1290"/>
      <c r="CN79" s="1290">
        <v>9.1999999999999993</v>
      </c>
      <c r="CO79" s="1290"/>
      <c r="CP79" s="1290"/>
      <c r="CQ79" s="1290"/>
      <c r="CR79" s="1290"/>
      <c r="CS79" s="1290"/>
      <c r="CT79" s="1290"/>
      <c r="CU79" s="1290"/>
      <c r="CV79" s="1290">
        <v>9.1</v>
      </c>
      <c r="CW79" s="1290"/>
      <c r="CX79" s="1290"/>
      <c r="CY79" s="1290"/>
      <c r="CZ79" s="1290"/>
      <c r="DA79" s="1290"/>
      <c r="DB79" s="1290"/>
      <c r="DC79" s="1290"/>
    </row>
    <row r="80" spans="2:107" ht="13.2">
      <c r="B80" s="366"/>
      <c r="G80" s="1283"/>
      <c r="H80" s="1283"/>
      <c r="I80" s="1294"/>
      <c r="J80" s="1294"/>
      <c r="K80" s="1296"/>
      <c r="L80" s="1296"/>
      <c r="M80" s="1296"/>
      <c r="N80" s="1296"/>
      <c r="AN80" s="1287"/>
      <c r="AO80" s="1287"/>
      <c r="AP80" s="1287"/>
      <c r="AQ80" s="1287"/>
      <c r="AR80" s="1287"/>
      <c r="AS80" s="1287"/>
      <c r="AT80" s="1287"/>
      <c r="AU80" s="1287"/>
      <c r="AV80" s="1287"/>
      <c r="AW80" s="1287"/>
      <c r="AX80" s="1287"/>
      <c r="AY80" s="1287"/>
      <c r="AZ80" s="1287"/>
      <c r="BA80" s="1287"/>
      <c r="BB80" s="1288"/>
      <c r="BC80" s="1288"/>
      <c r="BD80" s="1288"/>
      <c r="BE80" s="1288"/>
      <c r="BF80" s="1288"/>
      <c r="BG80" s="1288"/>
      <c r="BH80" s="1288"/>
      <c r="BI80" s="1288"/>
      <c r="BJ80" s="1288"/>
      <c r="BK80" s="1288"/>
      <c r="BL80" s="1288"/>
      <c r="BM80" s="1288"/>
      <c r="BN80" s="1288"/>
      <c r="BO80" s="1288"/>
      <c r="BP80" s="1290"/>
      <c r="BQ80" s="1290"/>
      <c r="BR80" s="1290"/>
      <c r="BS80" s="1290"/>
      <c r="BT80" s="1290"/>
      <c r="BU80" s="1290"/>
      <c r="BV80" s="1290"/>
      <c r="BW80" s="1290"/>
      <c r="BX80" s="1290"/>
      <c r="BY80" s="1290"/>
      <c r="BZ80" s="1290"/>
      <c r="CA80" s="1290"/>
      <c r="CB80" s="1290"/>
      <c r="CC80" s="1290"/>
      <c r="CD80" s="1290"/>
      <c r="CE80" s="1290"/>
      <c r="CF80" s="1290"/>
      <c r="CG80" s="1290"/>
      <c r="CH80" s="1290"/>
      <c r="CI80" s="1290"/>
      <c r="CJ80" s="1290"/>
      <c r="CK80" s="1290"/>
      <c r="CL80" s="1290"/>
      <c r="CM80" s="1290"/>
      <c r="CN80" s="1290"/>
      <c r="CO80" s="1290"/>
      <c r="CP80" s="1290"/>
      <c r="CQ80" s="1290"/>
      <c r="CR80" s="1290"/>
      <c r="CS80" s="1290"/>
      <c r="CT80" s="1290"/>
      <c r="CU80" s="1290"/>
      <c r="CV80" s="1290"/>
      <c r="CW80" s="1290"/>
      <c r="CX80" s="1290"/>
      <c r="CY80" s="1290"/>
      <c r="CZ80" s="1290"/>
      <c r="DA80" s="1290"/>
      <c r="DB80" s="1290"/>
      <c r="DC80" s="1290"/>
    </row>
    <row r="81" spans="2:109" ht="13.2">
      <c r="B81" s="366"/>
    </row>
    <row r="82" spans="2:109" ht="16.2">
      <c r="B82" s="366"/>
      <c r="K82" s="372"/>
      <c r="L82" s="372"/>
      <c r="M82" s="372"/>
      <c r="N82" s="372"/>
      <c r="AQ82" s="372"/>
      <c r="AR82" s="372"/>
      <c r="AS82" s="372"/>
      <c r="AT82" s="372"/>
      <c r="BC82" s="372"/>
      <c r="BD82" s="372"/>
      <c r="BE82" s="372"/>
      <c r="BF82" s="372"/>
      <c r="BO82" s="372"/>
      <c r="BP82" s="372"/>
      <c r="BQ82" s="372"/>
      <c r="BR82" s="372"/>
      <c r="CA82" s="372"/>
      <c r="CB82" s="372"/>
      <c r="CC82" s="372"/>
      <c r="CD82" s="372"/>
      <c r="CM82" s="372"/>
      <c r="CN82" s="372"/>
      <c r="CO82" s="372"/>
      <c r="CP82" s="372"/>
      <c r="CY82" s="372"/>
      <c r="CZ82" s="372"/>
      <c r="DA82" s="372"/>
      <c r="DB82" s="372"/>
      <c r="DC82" s="372"/>
    </row>
    <row r="83" spans="2:109" ht="13.2">
      <c r="B83" s="371"/>
      <c r="C83" s="370"/>
      <c r="D83" s="370"/>
      <c r="E83" s="370"/>
      <c r="F83" s="370"/>
      <c r="G83" s="370"/>
      <c r="H83" s="370"/>
      <c r="I83" s="370"/>
      <c r="J83" s="370"/>
      <c r="K83" s="370"/>
      <c r="L83" s="370"/>
      <c r="M83" s="370"/>
      <c r="N83" s="370"/>
      <c r="O83" s="370"/>
      <c r="P83" s="370"/>
      <c r="Q83" s="370"/>
      <c r="R83" s="370"/>
      <c r="S83" s="370"/>
      <c r="T83" s="370"/>
      <c r="U83" s="370"/>
      <c r="V83" s="370"/>
      <c r="W83" s="370"/>
      <c r="X83" s="370"/>
      <c r="Y83" s="370"/>
      <c r="Z83" s="370"/>
      <c r="AA83" s="370"/>
      <c r="AB83" s="370"/>
      <c r="AC83" s="370"/>
      <c r="AD83" s="370"/>
      <c r="AE83" s="370"/>
      <c r="AF83" s="370"/>
      <c r="AG83" s="370"/>
      <c r="AH83" s="370"/>
      <c r="AI83" s="370"/>
      <c r="AJ83" s="370"/>
      <c r="AK83" s="370"/>
      <c r="AL83" s="370"/>
      <c r="AM83" s="370"/>
      <c r="AN83" s="370"/>
      <c r="AO83" s="370"/>
      <c r="AP83" s="370"/>
      <c r="AQ83" s="370"/>
      <c r="AR83" s="370"/>
      <c r="AS83" s="370"/>
      <c r="AT83" s="370"/>
      <c r="AU83" s="370"/>
      <c r="AV83" s="370"/>
      <c r="AW83" s="370"/>
      <c r="AX83" s="370"/>
      <c r="AY83" s="370"/>
      <c r="AZ83" s="370"/>
      <c r="BA83" s="370"/>
      <c r="BB83" s="370"/>
      <c r="BC83" s="370"/>
      <c r="BD83" s="370"/>
      <c r="BE83" s="370"/>
      <c r="BF83" s="370"/>
      <c r="BG83" s="370"/>
      <c r="BH83" s="370"/>
      <c r="BI83" s="370"/>
      <c r="BJ83" s="370"/>
      <c r="BK83" s="370"/>
      <c r="BL83" s="370"/>
      <c r="BM83" s="370"/>
      <c r="BN83" s="370"/>
      <c r="BO83" s="370"/>
      <c r="BP83" s="370"/>
      <c r="BQ83" s="370"/>
      <c r="BR83" s="370"/>
      <c r="BS83" s="370"/>
      <c r="BT83" s="370"/>
      <c r="BU83" s="370"/>
      <c r="BV83" s="370"/>
      <c r="BW83" s="370"/>
      <c r="BX83" s="370"/>
      <c r="BY83" s="370"/>
      <c r="BZ83" s="370"/>
      <c r="CA83" s="370"/>
      <c r="CB83" s="370"/>
      <c r="CC83" s="370"/>
      <c r="CD83" s="370"/>
      <c r="CE83" s="370"/>
      <c r="CF83" s="370"/>
      <c r="CG83" s="370"/>
      <c r="CH83" s="370"/>
      <c r="CI83" s="370"/>
      <c r="CJ83" s="370"/>
      <c r="CK83" s="370"/>
      <c r="CL83" s="370"/>
      <c r="CM83" s="370"/>
      <c r="CN83" s="370"/>
      <c r="CO83" s="370"/>
      <c r="CP83" s="370"/>
      <c r="CQ83" s="370"/>
      <c r="CR83" s="370"/>
      <c r="CS83" s="370"/>
      <c r="CT83" s="370"/>
      <c r="CU83" s="370"/>
      <c r="CV83" s="370"/>
      <c r="CW83" s="370"/>
      <c r="CX83" s="370"/>
      <c r="CY83" s="370"/>
      <c r="CZ83" s="370"/>
      <c r="DA83" s="370"/>
      <c r="DB83" s="370"/>
      <c r="DC83" s="370"/>
      <c r="DD83" s="369"/>
    </row>
    <row r="84" spans="2:109" ht="13.2">
      <c r="DD84" s="365"/>
      <c r="DE84" s="365"/>
    </row>
    <row r="85" spans="2:109" ht="13.2">
      <c r="DD85" s="365"/>
      <c r="DE85" s="365"/>
    </row>
    <row r="86" spans="2:109" ht="13.5" hidden="1">
      <c r="DD86" s="365"/>
      <c r="DE86" s="365"/>
    </row>
    <row r="87" spans="2:109" ht="13.5" hidden="1">
      <c r="K87" s="368"/>
      <c r="AQ87" s="368"/>
      <c r="BC87" s="368"/>
      <c r="BO87" s="368"/>
      <c r="CA87" s="368"/>
      <c r="CM87" s="368"/>
      <c r="CY87" s="368"/>
      <c r="DD87" s="365"/>
      <c r="DE87" s="365"/>
    </row>
    <row r="88" spans="2:109" ht="13.5" hidden="1">
      <c r="DD88" s="365"/>
      <c r="DE88" s="365"/>
    </row>
    <row r="89" spans="2:109" ht="13.5" hidden="1">
      <c r="DD89" s="365"/>
      <c r="DE89" s="365"/>
    </row>
    <row r="90" spans="2:109" ht="13.5" hidden="1">
      <c r="DD90" s="365"/>
      <c r="DE90" s="365"/>
    </row>
    <row r="91" spans="2:109" ht="13.5" hidden="1">
      <c r="DD91" s="365"/>
      <c r="DE91" s="365"/>
    </row>
    <row r="92" spans="2:109" ht="13.5" hidden="1" customHeight="1">
      <c r="DD92" s="365"/>
      <c r="DE92" s="365"/>
    </row>
    <row r="93" spans="2:109" ht="13.5" hidden="1" customHeight="1">
      <c r="DD93" s="365"/>
      <c r="DE93" s="365"/>
    </row>
    <row r="94" spans="2:109" ht="13.5" hidden="1" customHeight="1">
      <c r="DD94" s="365"/>
      <c r="DE94" s="365"/>
    </row>
    <row r="95" spans="2:109" ht="13.5" hidden="1" customHeight="1">
      <c r="DD95" s="365"/>
      <c r="DE95" s="365"/>
    </row>
    <row r="96" spans="2:109" ht="13.5" hidden="1" customHeight="1">
      <c r="DD96" s="365"/>
      <c r="DE96" s="365"/>
    </row>
    <row r="97" spans="108:109" ht="13.5" hidden="1" customHeight="1">
      <c r="DD97" s="365"/>
      <c r="DE97" s="365"/>
    </row>
    <row r="98" spans="108:109" ht="13.5" hidden="1" customHeight="1">
      <c r="DD98" s="365"/>
      <c r="DE98" s="365"/>
    </row>
    <row r="99" spans="108:109" ht="13.5" hidden="1" customHeight="1">
      <c r="DD99" s="365"/>
      <c r="DE99" s="365"/>
    </row>
    <row r="100" spans="108:109" ht="13.5" hidden="1" customHeight="1">
      <c r="DD100" s="365"/>
      <c r="DE100" s="365"/>
    </row>
    <row r="101" spans="108:109" ht="13.5" hidden="1" customHeight="1">
      <c r="DD101" s="365"/>
      <c r="DE101" s="365"/>
    </row>
    <row r="102" spans="108:109" ht="13.5" hidden="1" customHeight="1">
      <c r="DD102" s="365"/>
      <c r="DE102" s="365"/>
    </row>
    <row r="103" spans="108:109" ht="13.5" hidden="1" customHeight="1">
      <c r="DD103" s="365"/>
      <c r="DE103" s="365"/>
    </row>
    <row r="104" spans="108:109" ht="13.5" hidden="1" customHeight="1">
      <c r="DD104" s="365"/>
      <c r="DE104" s="365"/>
    </row>
    <row r="105" spans="108:109" ht="13.5" hidden="1" customHeight="1">
      <c r="DD105" s="365"/>
      <c r="DE105" s="365"/>
    </row>
    <row r="106" spans="108:109" ht="13.5" hidden="1" customHeight="1">
      <c r="DD106" s="365"/>
      <c r="DE106" s="365"/>
    </row>
    <row r="107" spans="108:109" ht="13.5" hidden="1" customHeight="1">
      <c r="DD107" s="365"/>
      <c r="DE107" s="365"/>
    </row>
    <row r="108" spans="108:109" ht="13.5" hidden="1" customHeight="1">
      <c r="DD108" s="365"/>
      <c r="DE108" s="365"/>
    </row>
    <row r="109" spans="108:109" ht="13.5" hidden="1" customHeight="1">
      <c r="DD109" s="365"/>
      <c r="DE109" s="365"/>
    </row>
    <row r="110" spans="108:109" ht="13.5" hidden="1" customHeight="1">
      <c r="DD110" s="365"/>
      <c r="DE110" s="365"/>
    </row>
    <row r="111" spans="108:109" ht="13.5" hidden="1" customHeight="1">
      <c r="DD111" s="365"/>
      <c r="DE111" s="365"/>
    </row>
    <row r="112" spans="108:109" ht="13.5" hidden="1" customHeight="1">
      <c r="DD112" s="365"/>
      <c r="DE112" s="365"/>
    </row>
    <row r="113" spans="108:109" ht="13.5" hidden="1" customHeight="1">
      <c r="DD113" s="365"/>
      <c r="DE113" s="365"/>
    </row>
    <row r="114" spans="108:109" ht="13.5" hidden="1" customHeight="1">
      <c r="DD114" s="365"/>
      <c r="DE114" s="365"/>
    </row>
    <row r="115" spans="108:109" ht="13.5" hidden="1" customHeight="1">
      <c r="DD115" s="365"/>
      <c r="DE115" s="365"/>
    </row>
    <row r="116" spans="108:109" ht="13.5" hidden="1" customHeight="1">
      <c r="DD116" s="365"/>
      <c r="DE116" s="365"/>
    </row>
    <row r="117" spans="108:109" ht="13.5" hidden="1" customHeight="1">
      <c r="DD117" s="365"/>
      <c r="DE117" s="365"/>
    </row>
    <row r="118" spans="108:109" ht="13.5" hidden="1" customHeight="1">
      <c r="DD118" s="365"/>
      <c r="DE118" s="365"/>
    </row>
    <row r="119" spans="108:109" ht="13.5" hidden="1" customHeight="1">
      <c r="DD119" s="365"/>
      <c r="DE119" s="365"/>
    </row>
    <row r="120" spans="108:109" ht="13.5" hidden="1" customHeight="1">
      <c r="DD120" s="365"/>
      <c r="DE120" s="365"/>
    </row>
    <row r="121" spans="108:109" ht="13.5" hidden="1" customHeight="1">
      <c r="DD121" s="365"/>
      <c r="DE121" s="365"/>
    </row>
    <row r="122" spans="108:109" ht="13.5" hidden="1" customHeight="1">
      <c r="DD122" s="365"/>
      <c r="DE122" s="365"/>
    </row>
    <row r="123" spans="108:109" ht="13.5" hidden="1" customHeight="1">
      <c r="DD123" s="365"/>
      <c r="DE123" s="365"/>
    </row>
    <row r="124" spans="108:109" ht="13.5" hidden="1" customHeight="1">
      <c r="DD124" s="365"/>
      <c r="DE124" s="365"/>
    </row>
    <row r="125" spans="108:109" ht="13.5" hidden="1" customHeight="1">
      <c r="DD125" s="365"/>
      <c r="DE125" s="365"/>
    </row>
    <row r="126" spans="108:109" ht="13.5" hidden="1" customHeight="1">
      <c r="DD126" s="365"/>
      <c r="DE126" s="365"/>
    </row>
    <row r="127" spans="108:109" ht="13.5" hidden="1" customHeight="1">
      <c r="DD127" s="365"/>
      <c r="DE127" s="365"/>
    </row>
    <row r="128" spans="108:109" ht="13.5" hidden="1" customHeight="1">
      <c r="DD128" s="365"/>
      <c r="DE128" s="365"/>
    </row>
    <row r="129" spans="108:109" ht="13.5" hidden="1" customHeight="1">
      <c r="DD129" s="365"/>
      <c r="DE129" s="365"/>
    </row>
    <row r="130" spans="108:109" ht="13.5" hidden="1" customHeight="1">
      <c r="DD130" s="365"/>
      <c r="DE130" s="365"/>
    </row>
    <row r="131" spans="108:109" ht="13.5" hidden="1" customHeight="1">
      <c r="DD131" s="365"/>
      <c r="DE131" s="365"/>
    </row>
    <row r="132" spans="108:109" ht="13.5" hidden="1" customHeight="1">
      <c r="DD132" s="365"/>
      <c r="DE132" s="365"/>
    </row>
    <row r="133" spans="108:109" ht="13.5" hidden="1" customHeight="1">
      <c r="DD133" s="365"/>
      <c r="DE133" s="365"/>
    </row>
    <row r="134" spans="108:109" ht="13.5" hidden="1" customHeight="1">
      <c r="DD134" s="365"/>
      <c r="DE134" s="365"/>
    </row>
    <row r="135" spans="108:109" ht="13.5" hidden="1" customHeight="1">
      <c r="DD135" s="365"/>
      <c r="DE135" s="365"/>
    </row>
    <row r="136" spans="108:109" ht="13.5" hidden="1" customHeight="1">
      <c r="DD136" s="365"/>
      <c r="DE136" s="365"/>
    </row>
    <row r="137" spans="108:109" ht="13.5" hidden="1" customHeight="1">
      <c r="DD137" s="365"/>
      <c r="DE137" s="365"/>
    </row>
    <row r="138" spans="108:109" ht="13.5" hidden="1" customHeight="1">
      <c r="DD138" s="365"/>
      <c r="DE138" s="365"/>
    </row>
    <row r="139" spans="108:109" ht="13.5" hidden="1" customHeight="1">
      <c r="DD139" s="365"/>
      <c r="DE139" s="365"/>
    </row>
    <row r="140" spans="108:109" ht="13.5" hidden="1" customHeight="1">
      <c r="DD140" s="365"/>
      <c r="DE140" s="365"/>
    </row>
    <row r="141" spans="108:109" ht="13.5" hidden="1" customHeight="1">
      <c r="DD141" s="365"/>
      <c r="DE141" s="365"/>
    </row>
    <row r="142" spans="108:109" ht="13.5" hidden="1" customHeight="1">
      <c r="DD142" s="365"/>
      <c r="DE142" s="365"/>
    </row>
    <row r="143" spans="108:109" ht="13.5" hidden="1" customHeight="1">
      <c r="DD143" s="365"/>
      <c r="DE143" s="365"/>
    </row>
    <row r="144" spans="108:109" ht="13.5" hidden="1" customHeight="1">
      <c r="DD144" s="365"/>
      <c r="DE144" s="365"/>
    </row>
    <row r="145" spans="108:109" ht="13.5" hidden="1" customHeight="1">
      <c r="DD145" s="365"/>
      <c r="DE145" s="365"/>
    </row>
    <row r="146" spans="108:109" ht="13.5" hidden="1" customHeight="1">
      <c r="DD146" s="365"/>
      <c r="DE146" s="365"/>
    </row>
    <row r="147" spans="108:109" ht="13.5" hidden="1" customHeight="1">
      <c r="DD147" s="365"/>
      <c r="DE147" s="365"/>
    </row>
    <row r="148" spans="108:109" ht="13.5" hidden="1" customHeight="1">
      <c r="DD148" s="365"/>
      <c r="DE148" s="365"/>
    </row>
    <row r="149" spans="108:109" ht="13.5" hidden="1" customHeight="1">
      <c r="DD149" s="365"/>
      <c r="DE149" s="365"/>
    </row>
    <row r="150" spans="108:109" ht="13.5" hidden="1" customHeight="1">
      <c r="DD150" s="365"/>
      <c r="DE150" s="365"/>
    </row>
    <row r="151" spans="108:109" ht="13.5" hidden="1" customHeight="1">
      <c r="DD151" s="365"/>
      <c r="DE151" s="365"/>
    </row>
    <row r="152" spans="108:109" ht="13.5" hidden="1" customHeight="1">
      <c r="DD152" s="365"/>
      <c r="DE152" s="365"/>
    </row>
    <row r="153" spans="108:109" ht="13.5" hidden="1" customHeight="1">
      <c r="DD153" s="365"/>
      <c r="DE153" s="365"/>
    </row>
    <row r="154" spans="108:109" ht="13.5" hidden="1" customHeight="1">
      <c r="DD154" s="365"/>
      <c r="DE154" s="365"/>
    </row>
    <row r="155" spans="108:109" ht="13.5" hidden="1" customHeight="1">
      <c r="DD155" s="365"/>
      <c r="DE155" s="365"/>
    </row>
    <row r="156" spans="108:109" ht="13.5" hidden="1" customHeight="1">
      <c r="DD156" s="365"/>
      <c r="DE156" s="365"/>
    </row>
    <row r="157" spans="108:109" ht="13.5" hidden="1" customHeight="1">
      <c r="DD157" s="365"/>
      <c r="DE157" s="365"/>
    </row>
    <row r="158" spans="108:109" ht="13.5" hidden="1" customHeight="1">
      <c r="DD158" s="365"/>
      <c r="DE158" s="365"/>
    </row>
    <row r="159" spans="108:109" ht="13.5" hidden="1" customHeight="1">
      <c r="DD159" s="365"/>
      <c r="DE159" s="365"/>
    </row>
    <row r="160" spans="108:109" ht="13.5" hidden="1" customHeight="1">
      <c r="DD160" s="365"/>
      <c r="DE160" s="36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43MxH3qVKWBYG8zXac5W4/b9k1qbbLTgR3VF2n+VqFhv0smM8EmuxVB4YttvvJVZtHCXBtB8+rmTBQsjYba7Jw==" saltValue="aSxi5uUFg0IXRCq30/yDfw==" spinCount="100000" sheet="1" objects="1" scenarios="1" formatCells="0"/>
  <dataConsolidate/>
  <mergeCells count="112">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85" zoomScale="75" zoomScaleNormal="75" zoomScaleSheetLayoutView="70" workbookViewId="0">
      <selection activeCell="AG112" sqref="AG112"/>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c r="S2" s="270"/>
      <c r="AH2" s="270"/>
    </row>
    <row r="3" spans="2:34">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row r="5" spans="2:34"/>
    <row r="6" spans="2:34"/>
    <row r="7" spans="2:34"/>
    <row r="8" spans="2:34"/>
    <row r="9" spans="2:34">
      <c r="AH9" s="270"/>
    </row>
    <row r="10" spans="2:34"/>
    <row r="11" spans="2:34"/>
    <row r="12" spans="2:34"/>
    <row r="13" spans="2:34"/>
    <row r="14" spans="2:34"/>
    <row r="15" spans="2:34"/>
    <row r="16" spans="2:34"/>
    <row r="17" spans="12:34">
      <c r="AH17" s="270"/>
    </row>
    <row r="18" spans="12:34"/>
    <row r="19" spans="12:34"/>
    <row r="20" spans="12:34">
      <c r="AH20" s="270"/>
    </row>
    <row r="21" spans="12:34">
      <c r="AH21" s="270"/>
    </row>
    <row r="22" spans="12:34"/>
    <row r="23" spans="12:34"/>
    <row r="24" spans="12:34">
      <c r="Q24" s="270"/>
    </row>
    <row r="25" spans="12:34"/>
    <row r="26" spans="12:34"/>
    <row r="27" spans="12:34"/>
    <row r="28" spans="12:34">
      <c r="O28" s="270"/>
      <c r="T28" s="270"/>
      <c r="AH28" s="270"/>
    </row>
    <row r="29" spans="12:34"/>
    <row r="30" spans="12:34"/>
    <row r="31" spans="12:34">
      <c r="Q31" s="270"/>
    </row>
    <row r="32" spans="12:34">
      <c r="L32" s="270"/>
    </row>
    <row r="33" spans="2:34">
      <c r="C33" s="270"/>
      <c r="E33" s="270"/>
      <c r="G33" s="270"/>
      <c r="I33" s="270"/>
      <c r="X33" s="270"/>
    </row>
    <row r="34" spans="2:34">
      <c r="B34" s="270"/>
      <c r="P34" s="270"/>
      <c r="R34" s="270"/>
      <c r="T34" s="270"/>
    </row>
    <row r="35" spans="2:34">
      <c r="D35" s="270"/>
      <c r="W35" s="270"/>
      <c r="AC35" s="270"/>
      <c r="AD35" s="270"/>
      <c r="AE35" s="270"/>
      <c r="AF35" s="270"/>
      <c r="AG35" s="270"/>
      <c r="AH35" s="270"/>
    </row>
    <row r="36" spans="2:34">
      <c r="H36" s="270"/>
      <c r="J36" s="270"/>
      <c r="K36" s="270"/>
      <c r="M36" s="270"/>
      <c r="Y36" s="270"/>
      <c r="Z36" s="270"/>
      <c r="AA36" s="270"/>
      <c r="AB36" s="270"/>
      <c r="AC36" s="270"/>
      <c r="AD36" s="270"/>
      <c r="AE36" s="270"/>
      <c r="AF36" s="270"/>
      <c r="AG36" s="270"/>
      <c r="AH36" s="270"/>
    </row>
    <row r="37" spans="2:34">
      <c r="AH37" s="270"/>
    </row>
    <row r="38" spans="2:34">
      <c r="AG38" s="270"/>
      <c r="AH38" s="270"/>
    </row>
    <row r="39" spans="2:34"/>
    <row r="40" spans="2:34">
      <c r="X40" s="270"/>
    </row>
    <row r="41" spans="2:34">
      <c r="R41" s="270"/>
    </row>
    <row r="42" spans="2:34">
      <c r="W42" s="270"/>
    </row>
    <row r="43" spans="2:34">
      <c r="Y43" s="270"/>
      <c r="Z43" s="270"/>
      <c r="AA43" s="270"/>
      <c r="AB43" s="270"/>
      <c r="AC43" s="270"/>
      <c r="AD43" s="270"/>
      <c r="AE43" s="270"/>
      <c r="AF43" s="270"/>
      <c r="AG43" s="270"/>
      <c r="AH43" s="270"/>
    </row>
    <row r="44" spans="2:34">
      <c r="AH44" s="270"/>
    </row>
    <row r="45" spans="2:34">
      <c r="X45" s="270"/>
    </row>
    <row r="46" spans="2:34"/>
    <row r="47" spans="2:34"/>
    <row r="48" spans="2:34">
      <c r="W48" s="270"/>
      <c r="Y48" s="270"/>
      <c r="Z48" s="270"/>
      <c r="AA48" s="270"/>
      <c r="AB48" s="270"/>
      <c r="AC48" s="270"/>
      <c r="AD48" s="270"/>
      <c r="AE48" s="270"/>
      <c r="AF48" s="270"/>
      <c r="AG48" s="270"/>
      <c r="AH48" s="270"/>
    </row>
    <row r="49" spans="28:34"/>
    <row r="50" spans="28:34">
      <c r="AE50" s="270"/>
      <c r="AF50" s="270"/>
      <c r="AG50" s="270"/>
      <c r="AH50" s="270"/>
    </row>
    <row r="51" spans="28:34">
      <c r="AC51" s="270"/>
      <c r="AD51" s="270"/>
      <c r="AE51" s="270"/>
      <c r="AF51" s="270"/>
      <c r="AG51" s="270"/>
      <c r="AH51" s="270"/>
    </row>
    <row r="52" spans="28:34"/>
    <row r="53" spans="28:34">
      <c r="AF53" s="270"/>
      <c r="AG53" s="270"/>
      <c r="AH53" s="270"/>
    </row>
    <row r="54" spans="28:34">
      <c r="AH54" s="270"/>
    </row>
    <row r="55" spans="28:34"/>
    <row r="56" spans="28:34">
      <c r="AB56" s="270"/>
      <c r="AC56" s="270"/>
      <c r="AD56" s="270"/>
      <c r="AE56" s="270"/>
      <c r="AF56" s="270"/>
      <c r="AG56" s="270"/>
      <c r="AH56" s="270"/>
    </row>
    <row r="57" spans="28:34">
      <c r="AH57" s="270"/>
    </row>
    <row r="58" spans="28:34">
      <c r="AH58" s="270"/>
    </row>
    <row r="59" spans="28:34"/>
    <row r="60" spans="28:34"/>
    <row r="61" spans="28:34"/>
    <row r="62" spans="28:34"/>
    <row r="63" spans="28:34">
      <c r="AH63" s="270"/>
    </row>
    <row r="64" spans="28:34">
      <c r="AG64" s="270"/>
      <c r="AH64" s="270"/>
    </row>
    <row r="65" spans="28:34"/>
    <row r="66" spans="28:34"/>
    <row r="67" spans="28:34"/>
    <row r="68" spans="28:34">
      <c r="AB68" s="270"/>
      <c r="AC68" s="270"/>
      <c r="AD68" s="270"/>
      <c r="AE68" s="270"/>
      <c r="AF68" s="270"/>
      <c r="AG68" s="270"/>
      <c r="AH68" s="270"/>
    </row>
    <row r="69" spans="28:34">
      <c r="AF69" s="270"/>
      <c r="AG69" s="270"/>
      <c r="AH69" s="270"/>
    </row>
    <row r="70" spans="28:34"/>
    <row r="71" spans="28:34"/>
    <row r="72" spans="28:34"/>
    <row r="73" spans="28:34"/>
    <row r="74" spans="28:34"/>
    <row r="75" spans="28:34">
      <c r="AH75" s="270"/>
    </row>
    <row r="76" spans="28:34">
      <c r="AF76" s="270"/>
      <c r="AG76" s="270"/>
      <c r="AH76" s="270"/>
    </row>
    <row r="77" spans="28:34">
      <c r="AG77" s="270"/>
      <c r="AH77" s="270"/>
    </row>
    <row r="78" spans="28:34"/>
    <row r="79" spans="28:34"/>
    <row r="80" spans="28:34"/>
    <row r="81" spans="25:34"/>
    <row r="82" spans="25:34">
      <c r="Y82" s="270"/>
    </row>
    <row r="83" spans="25:34">
      <c r="Y83" s="270"/>
      <c r="Z83" s="270"/>
      <c r="AA83" s="270"/>
      <c r="AB83" s="270"/>
      <c r="AC83" s="270"/>
      <c r="AD83" s="270"/>
      <c r="AE83" s="270"/>
      <c r="AF83" s="270"/>
      <c r="AG83" s="270"/>
      <c r="AH83" s="270"/>
    </row>
    <row r="84" spans="25:34"/>
    <row r="85" spans="25:34"/>
    <row r="86" spans="25:34"/>
    <row r="87" spans="25:34"/>
    <row r="88" spans="25:34">
      <c r="AH88" s="270"/>
    </row>
    <row r="89" spans="25:34"/>
    <row r="90" spans="25:34"/>
    <row r="91" spans="25:34"/>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594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3AaX7KZB0H65UFJDAp0TDHUQYuAs6nE5dtkI1waIpq88TxYF8/R9enmvbVUbAK+RFkSZdpBBLg3pHO+iZA0qpA==" saltValue="fqbKXfAkWOIx79ho82Mk2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C94" zoomScale="75" zoomScaleNormal="75" zoomScaleSheetLayoutView="55" workbookViewId="0">
      <selection activeCell="AF112" sqref="AF112"/>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c r="S2" s="270"/>
      <c r="AH2" s="270"/>
    </row>
    <row r="3" spans="2:34">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row r="5" spans="2:34"/>
    <row r="6" spans="2:34"/>
    <row r="7" spans="2:34"/>
    <row r="8" spans="2:34"/>
    <row r="9" spans="2:34">
      <c r="AH9" s="270"/>
    </row>
    <row r="10" spans="2:34"/>
    <row r="11" spans="2:34"/>
    <row r="12" spans="2:34"/>
    <row r="13" spans="2:34"/>
    <row r="14" spans="2:34"/>
    <row r="15" spans="2:34"/>
    <row r="16" spans="2:34"/>
    <row r="17" spans="12:34">
      <c r="AH17" s="270"/>
    </row>
    <row r="18" spans="12:34"/>
    <row r="19" spans="12:34"/>
    <row r="20" spans="12:34">
      <c r="AH20" s="270"/>
    </row>
    <row r="21" spans="12:34">
      <c r="AH21" s="270"/>
    </row>
    <row r="22" spans="12:34"/>
    <row r="23" spans="12:34"/>
    <row r="24" spans="12:34">
      <c r="Q24" s="270"/>
    </row>
    <row r="25" spans="12:34"/>
    <row r="26" spans="12:34"/>
    <row r="27" spans="12:34"/>
    <row r="28" spans="12:34">
      <c r="O28" s="270"/>
      <c r="T28" s="270"/>
      <c r="AH28" s="270"/>
    </row>
    <row r="29" spans="12:34"/>
    <row r="30" spans="12:34"/>
    <row r="31" spans="12:34">
      <c r="Q31" s="270"/>
    </row>
    <row r="32" spans="12:34">
      <c r="L32" s="270"/>
    </row>
    <row r="33" spans="2:34">
      <c r="C33" s="270"/>
      <c r="E33" s="270"/>
      <c r="G33" s="270"/>
      <c r="I33" s="270"/>
      <c r="X33" s="270"/>
    </row>
    <row r="34" spans="2:34">
      <c r="B34" s="270"/>
      <c r="P34" s="270"/>
      <c r="R34" s="270"/>
      <c r="T34" s="270"/>
    </row>
    <row r="35" spans="2:34">
      <c r="D35" s="270"/>
      <c r="W35" s="270"/>
      <c r="AC35" s="270"/>
      <c r="AD35" s="270"/>
      <c r="AE35" s="270"/>
      <c r="AF35" s="270"/>
      <c r="AG35" s="270"/>
      <c r="AH35" s="270"/>
    </row>
    <row r="36" spans="2:34">
      <c r="H36" s="270"/>
      <c r="J36" s="270"/>
      <c r="K36" s="270"/>
      <c r="M36" s="270"/>
      <c r="Y36" s="270"/>
      <c r="Z36" s="270"/>
      <c r="AA36" s="270"/>
      <c r="AB36" s="270"/>
      <c r="AC36" s="270"/>
      <c r="AD36" s="270"/>
      <c r="AE36" s="270"/>
      <c r="AF36" s="270"/>
      <c r="AG36" s="270"/>
      <c r="AH36" s="270"/>
    </row>
    <row r="37" spans="2:34">
      <c r="AH37" s="270"/>
    </row>
    <row r="38" spans="2:34">
      <c r="AG38" s="270"/>
      <c r="AH38" s="270"/>
    </row>
    <row r="39" spans="2:34"/>
    <row r="40" spans="2:34">
      <c r="X40" s="270"/>
    </row>
    <row r="41" spans="2:34">
      <c r="R41" s="270"/>
    </row>
    <row r="42" spans="2:34">
      <c r="W42" s="270"/>
    </row>
    <row r="43" spans="2:34">
      <c r="Y43" s="270"/>
      <c r="Z43" s="270"/>
      <c r="AA43" s="270"/>
      <c r="AB43" s="270"/>
      <c r="AC43" s="270"/>
      <c r="AD43" s="270"/>
      <c r="AE43" s="270"/>
      <c r="AF43" s="270"/>
      <c r="AG43" s="270"/>
      <c r="AH43" s="270"/>
    </row>
    <row r="44" spans="2:34">
      <c r="AH44" s="270"/>
    </row>
    <row r="45" spans="2:34">
      <c r="X45" s="270"/>
    </row>
    <row r="46" spans="2:34"/>
    <row r="47" spans="2:34"/>
    <row r="48" spans="2:34">
      <c r="W48" s="270"/>
      <c r="Y48" s="270"/>
      <c r="Z48" s="270"/>
      <c r="AA48" s="270"/>
      <c r="AB48" s="270"/>
      <c r="AC48" s="270"/>
      <c r="AD48" s="270"/>
      <c r="AE48" s="270"/>
      <c r="AF48" s="270"/>
      <c r="AG48" s="270"/>
      <c r="AH48" s="270"/>
    </row>
    <row r="49" spans="28:34"/>
    <row r="50" spans="28:34">
      <c r="AE50" s="270"/>
      <c r="AF50" s="270"/>
      <c r="AG50" s="270"/>
      <c r="AH50" s="270"/>
    </row>
    <row r="51" spans="28:34">
      <c r="AC51" s="270"/>
      <c r="AD51" s="270"/>
      <c r="AE51" s="270"/>
      <c r="AF51" s="270"/>
      <c r="AG51" s="270"/>
      <c r="AH51" s="270"/>
    </row>
    <row r="52" spans="28:34"/>
    <row r="53" spans="28:34">
      <c r="AF53" s="270"/>
      <c r="AG53" s="270"/>
      <c r="AH53" s="270"/>
    </row>
    <row r="54" spans="28:34">
      <c r="AH54" s="270"/>
    </row>
    <row r="55" spans="28:34"/>
    <row r="56" spans="28:34">
      <c r="AB56" s="270"/>
      <c r="AC56" s="270"/>
      <c r="AD56" s="270"/>
      <c r="AE56" s="270"/>
      <c r="AF56" s="270"/>
      <c r="AG56" s="270"/>
      <c r="AH56" s="270"/>
    </row>
    <row r="57" spans="28:34">
      <c r="AH57" s="270"/>
    </row>
    <row r="58" spans="28:34">
      <c r="AH58" s="270"/>
    </row>
    <row r="59" spans="28:34">
      <c r="AG59" s="270"/>
      <c r="AH59" s="270"/>
    </row>
    <row r="60" spans="28:34"/>
    <row r="61" spans="28:34"/>
    <row r="62" spans="28:34"/>
    <row r="63" spans="28:34">
      <c r="AH63" s="270"/>
    </row>
    <row r="64" spans="28:34">
      <c r="AG64" s="270"/>
      <c r="AH64" s="270"/>
    </row>
    <row r="65" spans="28:34"/>
    <row r="66" spans="28:34"/>
    <row r="67" spans="28:34"/>
    <row r="68" spans="28:34">
      <c r="AB68" s="270"/>
      <c r="AC68" s="270"/>
      <c r="AD68" s="270"/>
      <c r="AE68" s="270"/>
      <c r="AF68" s="270"/>
      <c r="AG68" s="270"/>
      <c r="AH68" s="270"/>
    </row>
    <row r="69" spans="28:34">
      <c r="AF69" s="270"/>
      <c r="AG69" s="270"/>
      <c r="AH69" s="270"/>
    </row>
    <row r="70" spans="28:34"/>
    <row r="71" spans="28:34"/>
    <row r="72" spans="28:34"/>
    <row r="73" spans="28:34"/>
    <row r="74" spans="28:34"/>
    <row r="75" spans="28:34">
      <c r="AH75" s="270"/>
    </row>
    <row r="76" spans="28:34">
      <c r="AF76" s="270"/>
      <c r="AG76" s="270"/>
      <c r="AH76" s="270"/>
    </row>
    <row r="77" spans="28:34">
      <c r="AG77" s="270"/>
      <c r="AH77" s="270"/>
    </row>
    <row r="78" spans="28:34"/>
    <row r="79" spans="28:34"/>
    <row r="80" spans="28:34"/>
    <row r="81" spans="25:34"/>
    <row r="82" spans="25:34">
      <c r="Y82" s="270"/>
    </row>
    <row r="83" spans="25:34">
      <c r="Y83" s="270"/>
      <c r="Z83" s="270"/>
      <c r="AA83" s="270"/>
      <c r="AB83" s="270"/>
      <c r="AC83" s="270"/>
      <c r="AD83" s="270"/>
      <c r="AE83" s="270"/>
      <c r="AF83" s="270"/>
      <c r="AG83" s="270"/>
      <c r="AH83" s="270"/>
    </row>
    <row r="84" spans="25:34"/>
    <row r="85" spans="25:34"/>
    <row r="86" spans="25:34"/>
    <row r="87" spans="25:34"/>
    <row r="88" spans="25:34">
      <c r="AH88" s="270"/>
    </row>
    <row r="89" spans="25:34"/>
    <row r="90" spans="25:34"/>
    <row r="91" spans="25:34"/>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595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BuOqCzNZOqkjrmMGvEkAifPg/bRsuq1WZjsiXIHkmsGbm1pRa0SKKrYVbS8o1xjWJyf5WPqHDwtvBLRyTsX+/A==" saltValue="ZAB3b0PykvEzFCgsIbvib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ht="13.5">
      <c r="A1" s="123"/>
      <c r="B1" s="124"/>
      <c r="C1" s="125"/>
      <c r="D1" s="126"/>
      <c r="E1" s="127"/>
      <c r="F1" s="127"/>
      <c r="G1" s="127"/>
      <c r="H1" s="128"/>
    </row>
    <row r="2" spans="1:8">
      <c r="A2" s="130"/>
      <c r="B2" s="131"/>
      <c r="C2" s="132"/>
      <c r="D2" s="133" t="s">
        <v>46</v>
      </c>
      <c r="E2" s="134"/>
      <c r="F2" s="135" t="s">
        <v>544</v>
      </c>
      <c r="G2" s="136"/>
      <c r="H2" s="137"/>
    </row>
    <row r="3" spans="1:8" ht="13.5">
      <c r="A3" s="133" t="s">
        <v>537</v>
      </c>
      <c r="B3" s="138"/>
      <c r="C3" s="139"/>
      <c r="D3" s="140">
        <v>81716</v>
      </c>
      <c r="E3" s="141"/>
      <c r="F3" s="142">
        <v>74444</v>
      </c>
      <c r="G3" s="143"/>
      <c r="H3" s="144"/>
    </row>
    <row r="4" spans="1:8" ht="13.5">
      <c r="A4" s="145"/>
      <c r="B4" s="146"/>
      <c r="C4" s="147"/>
      <c r="D4" s="148">
        <v>9060</v>
      </c>
      <c r="E4" s="149"/>
      <c r="F4" s="150">
        <v>34175</v>
      </c>
      <c r="G4" s="151"/>
      <c r="H4" s="152"/>
    </row>
    <row r="5" spans="1:8" ht="13.5">
      <c r="A5" s="133" t="s">
        <v>539</v>
      </c>
      <c r="B5" s="138"/>
      <c r="C5" s="139"/>
      <c r="D5" s="140">
        <v>190197</v>
      </c>
      <c r="E5" s="141"/>
      <c r="F5" s="142">
        <v>85205</v>
      </c>
      <c r="G5" s="143"/>
      <c r="H5" s="144"/>
    </row>
    <row r="6" spans="1:8" ht="13.5">
      <c r="A6" s="145"/>
      <c r="B6" s="146"/>
      <c r="C6" s="147"/>
      <c r="D6" s="148">
        <v>19541</v>
      </c>
      <c r="E6" s="149"/>
      <c r="F6" s="150">
        <v>38847</v>
      </c>
      <c r="G6" s="151"/>
      <c r="H6" s="152"/>
    </row>
    <row r="7" spans="1:8" ht="13.5">
      <c r="A7" s="133" t="s">
        <v>540</v>
      </c>
      <c r="B7" s="138"/>
      <c r="C7" s="139"/>
      <c r="D7" s="140">
        <v>57748</v>
      </c>
      <c r="E7" s="141"/>
      <c r="F7" s="142">
        <v>106092</v>
      </c>
      <c r="G7" s="143"/>
      <c r="H7" s="144"/>
    </row>
    <row r="8" spans="1:8" ht="13.5">
      <c r="A8" s="145"/>
      <c r="B8" s="146"/>
      <c r="C8" s="147"/>
      <c r="D8" s="148">
        <v>36118</v>
      </c>
      <c r="E8" s="149"/>
      <c r="F8" s="150">
        <v>44299</v>
      </c>
      <c r="G8" s="151"/>
      <c r="H8" s="152"/>
    </row>
    <row r="9" spans="1:8" ht="13.5">
      <c r="A9" s="133" t="s">
        <v>541</v>
      </c>
      <c r="B9" s="138"/>
      <c r="C9" s="139"/>
      <c r="D9" s="140">
        <v>40935</v>
      </c>
      <c r="E9" s="141"/>
      <c r="F9" s="142">
        <v>78903</v>
      </c>
      <c r="G9" s="143"/>
      <c r="H9" s="144"/>
    </row>
    <row r="10" spans="1:8" ht="13.5">
      <c r="A10" s="145"/>
      <c r="B10" s="146"/>
      <c r="C10" s="147"/>
      <c r="D10" s="148">
        <v>18345</v>
      </c>
      <c r="E10" s="149"/>
      <c r="F10" s="150">
        <v>49201</v>
      </c>
      <c r="G10" s="151"/>
      <c r="H10" s="152"/>
    </row>
    <row r="11" spans="1:8" ht="13.5">
      <c r="A11" s="133" t="s">
        <v>542</v>
      </c>
      <c r="B11" s="138"/>
      <c r="C11" s="139"/>
      <c r="D11" s="140">
        <v>16610</v>
      </c>
      <c r="E11" s="141"/>
      <c r="F11" s="142">
        <v>82993</v>
      </c>
      <c r="G11" s="143"/>
      <c r="H11" s="144"/>
    </row>
    <row r="12" spans="1:8" ht="13.5">
      <c r="A12" s="145"/>
      <c r="B12" s="146"/>
      <c r="C12" s="153"/>
      <c r="D12" s="148">
        <v>5390</v>
      </c>
      <c r="E12" s="149"/>
      <c r="F12" s="150">
        <v>46787</v>
      </c>
      <c r="G12" s="151"/>
      <c r="H12" s="152"/>
    </row>
    <row r="13" spans="1:8" ht="13.5">
      <c r="A13" s="133"/>
      <c r="B13" s="138"/>
      <c r="C13" s="154"/>
      <c r="D13" s="155">
        <v>77441</v>
      </c>
      <c r="E13" s="156"/>
      <c r="F13" s="157">
        <v>85527</v>
      </c>
      <c r="G13" s="158"/>
      <c r="H13" s="144"/>
    </row>
    <row r="14" spans="1:8" ht="13.5">
      <c r="A14" s="145"/>
      <c r="B14" s="146"/>
      <c r="C14" s="147"/>
      <c r="D14" s="148">
        <v>17691</v>
      </c>
      <c r="E14" s="149"/>
      <c r="F14" s="150">
        <v>42662</v>
      </c>
      <c r="G14" s="151"/>
      <c r="H14" s="152"/>
    </row>
    <row r="17" spans="1:11">
      <c r="A17" s="129" t="s">
        <v>47</v>
      </c>
    </row>
    <row r="18" spans="1:11" ht="13.5">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6.06</v>
      </c>
      <c r="C19" s="159">
        <f>ROUND(VALUE(SUBSTITUTE(実質収支比率等に係る経年分析!G$48,"▲","-")),2)</f>
        <v>7.61</v>
      </c>
      <c r="D19" s="159">
        <f>ROUND(VALUE(SUBSTITUTE(実質収支比率等に係る経年分析!H$48,"▲","-")),2)</f>
        <v>7.12</v>
      </c>
      <c r="E19" s="159">
        <f>ROUND(VALUE(SUBSTITUTE(実質収支比率等に係る経年分析!I$48,"▲","-")),2)</f>
        <v>5.08</v>
      </c>
      <c r="F19" s="159">
        <f>ROUND(VALUE(SUBSTITUTE(実質収支比率等に係る経年分析!J$48,"▲","-")),2)</f>
        <v>4.53</v>
      </c>
    </row>
    <row r="20" spans="1:11">
      <c r="A20" s="159" t="s">
        <v>49</v>
      </c>
      <c r="B20" s="159">
        <f>ROUND(VALUE(SUBSTITUTE(実質収支比率等に係る経年分析!F$47,"▲","-")),2)</f>
        <v>15.77</v>
      </c>
      <c r="C20" s="159">
        <f>ROUND(VALUE(SUBSTITUTE(実質収支比率等に係る経年分析!G$47,"▲","-")),2)</f>
        <v>11.74</v>
      </c>
      <c r="D20" s="159">
        <f>ROUND(VALUE(SUBSTITUTE(実質収支比率等に係る経年分析!H$47,"▲","-")),2)</f>
        <v>12.77</v>
      </c>
      <c r="E20" s="159">
        <f>ROUND(VALUE(SUBSTITUTE(実質収支比率等に係る経年分析!I$47,"▲","-")),2)</f>
        <v>13.91</v>
      </c>
      <c r="F20" s="159">
        <f>ROUND(VALUE(SUBSTITUTE(実質収支比率等に係る経年分析!J$47,"▲","-")),2)</f>
        <v>11.48</v>
      </c>
    </row>
    <row r="21" spans="1:11">
      <c r="A21" s="159" t="s">
        <v>50</v>
      </c>
      <c r="B21" s="159">
        <f>IF(ISNUMBER(VALUE(SUBSTITUTE(実質収支比率等に係る経年分析!F$49,"▲","-"))),ROUND(VALUE(SUBSTITUTE(実質収支比率等に係る経年分析!F$49,"▲","-")),2),NA())</f>
        <v>-1.82</v>
      </c>
      <c r="C21" s="159">
        <f>IF(ISNUMBER(VALUE(SUBSTITUTE(実質収支比率等に係る経年分析!G$49,"▲","-"))),ROUND(VALUE(SUBSTITUTE(実質収支比率等に係る経年分析!G$49,"▲","-")),2),NA())</f>
        <v>-3.23</v>
      </c>
      <c r="D21" s="159">
        <f>IF(ISNUMBER(VALUE(SUBSTITUTE(実質収支比率等に係る経年分析!H$49,"▲","-"))),ROUND(VALUE(SUBSTITUTE(実質収支比率等に係る経年分析!H$49,"▲","-")),2),NA())</f>
        <v>1.52</v>
      </c>
      <c r="E21" s="159">
        <f>IF(ISNUMBER(VALUE(SUBSTITUTE(実質収支比率等に係る経年分析!I$49,"▲","-"))),ROUND(VALUE(SUBSTITUTE(実質収支比率等に係る経年分析!I$49,"▲","-")),2),NA())</f>
        <v>-1.38</v>
      </c>
      <c r="F21" s="159">
        <f>IF(ISNUMBER(VALUE(SUBSTITUTE(実質収支比率等に係る経年分析!J$49,"▲","-"))),ROUND(VALUE(SUBSTITUTE(実質収支比率等に係る経年分析!J$49,"▲","-")),2),NA())</f>
        <v>-3.06</v>
      </c>
    </row>
    <row r="24" spans="1:11">
      <c r="A24" s="129" t="s">
        <v>51</v>
      </c>
    </row>
    <row r="25" spans="1:11" ht="13.5">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ht="13.5">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ht="13.5">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ht="13.5">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ht="13.5">
      <c r="A30" s="160" t="e">
        <f>IF(連結実質赤字比率に係る赤字・黒字の構成分析!C$40="",NA(),連結実質赤字比率に係る赤字・黒字の構成分析!C$40)</f>
        <v>#N/A</v>
      </c>
      <c r="B30" s="160" t="e">
        <f>IF(ROUND(VALUE(SUBSTITUTE(連結実質赤字比率に係る赤字・黒字の構成分析!F$40,"▲", "-")), 2) &lt; 0, ABS(ROUND(VALUE(SUBSTITUTE(連結実質赤字比率に係る赤字・黒字の構成分析!F$40,"▲", "-")), 2)), NA())</f>
        <v>#VALUE!</v>
      </c>
      <c r="C30" s="160" t="e">
        <f>IF(ROUND(VALUE(SUBSTITUTE(連結実質赤字比率に係る赤字・黒字の構成分析!F$40,"▲", "-")), 2) &gt;= 0, ABS(ROUND(VALUE(SUBSTITUTE(連結実質赤字比率に係る赤字・黒字の構成分析!F$40,"▲", "-")), 2)), NA())</f>
        <v>#VALUE!</v>
      </c>
      <c r="D30" s="160" t="e">
        <f>IF(ROUND(VALUE(SUBSTITUTE(連結実質赤字比率に係る赤字・黒字の構成分析!G$40,"▲", "-")), 2) &lt; 0, ABS(ROUND(VALUE(SUBSTITUTE(連結実質赤字比率に係る赤字・黒字の構成分析!G$40,"▲", "-")), 2)), NA())</f>
        <v>#VALUE!</v>
      </c>
      <c r="E30" s="160" t="e">
        <f>IF(ROUND(VALUE(SUBSTITUTE(連結実質赤字比率に係る赤字・黒字の構成分析!G$40,"▲", "-")), 2) &gt;= 0, ABS(ROUND(VALUE(SUBSTITUTE(連結実質赤字比率に係る赤字・黒字の構成分析!G$40,"▲", "-")), 2)), NA())</f>
        <v>#VALUE!</v>
      </c>
      <c r="F30" s="160" t="e">
        <f>IF(ROUND(VALUE(SUBSTITUTE(連結実質赤字比率に係る赤字・黒字の構成分析!H$40,"▲", "-")), 2) &lt; 0, ABS(ROUND(VALUE(SUBSTITUTE(連結実質赤字比率に係る赤字・黒字の構成分析!H$40,"▲", "-")), 2)), NA())</f>
        <v>#VALUE!</v>
      </c>
      <c r="G30" s="160" t="e">
        <f>IF(ROUND(VALUE(SUBSTITUTE(連結実質赤字比率に係る赤字・黒字の構成分析!H$40,"▲", "-")), 2) &gt;= 0, ABS(ROUND(VALUE(SUBSTITUTE(連結実質赤字比率に係る赤字・黒字の構成分析!H$40,"▲", "-")), 2)), NA())</f>
        <v>#VALUE!</v>
      </c>
      <c r="H30" s="160" t="e">
        <f>IF(ROUND(VALUE(SUBSTITUTE(連結実質赤字比率に係る赤字・黒字の構成分析!I$40,"▲", "-")), 2) &lt; 0, ABS(ROUND(VALUE(SUBSTITUTE(連結実質赤字比率に係る赤字・黒字の構成分析!I$40,"▲", "-")), 2)), NA())</f>
        <v>#VALUE!</v>
      </c>
      <c r="I30" s="160" t="e">
        <f>IF(ROUND(VALUE(SUBSTITUTE(連結実質赤字比率に係る赤字・黒字の構成分析!I$40,"▲", "-")), 2) &gt;= 0, ABS(ROUND(VALUE(SUBSTITUTE(連結実質赤字比率に係る赤字・黒字の構成分析!I$40,"▲", "-")), 2)), NA())</f>
        <v>#VALUE!</v>
      </c>
      <c r="J30" s="160" t="e">
        <f>IF(ROUND(VALUE(SUBSTITUTE(連結実質赤字比率に係る赤字・黒字の構成分析!J$40,"▲", "-")), 2) &lt; 0, ABS(ROUND(VALUE(SUBSTITUTE(連結実質赤字比率に係る赤字・黒字の構成分析!J$40,"▲", "-")), 2)), NA())</f>
        <v>#VALUE!</v>
      </c>
      <c r="K30" s="160" t="e">
        <f>IF(ROUND(VALUE(SUBSTITUTE(連結実質赤字比率に係る赤字・黒字の構成分析!J$40,"▲", "-")), 2) &gt;= 0, ABS(ROUND(VALUE(SUBSTITUTE(連結実質赤字比率に係る赤字・黒字の構成分析!J$40,"▲", "-")), 2)), NA())</f>
        <v>#VALUE!</v>
      </c>
    </row>
    <row r="31" spans="1:11" ht="13.5">
      <c r="A31" s="160" t="str">
        <f>IF(連結実質赤字比率に係る赤字・黒字の構成分析!C$39="",NA(),連結実質赤字比率に係る赤字・黒字の構成分析!C$39)</f>
        <v>山辺町公共下水道事業特別会計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v>
      </c>
    </row>
    <row r="32" spans="1:11" ht="13.5">
      <c r="A32" s="160" t="str">
        <f>IF(連結実質赤字比率に係る赤字・黒字の構成分析!C$38="",NA(),連結実質赤字比率に係る赤字・黒字の構成分析!C$38)</f>
        <v>山辺町簡易水道等特別会計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7.0000000000000007E-2</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0.06</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0.06</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0.04</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0.04</v>
      </c>
    </row>
    <row r="33" spans="1:16" ht="13.5">
      <c r="A33" s="160" t="str">
        <f>IF(連結実質赤字比率に係る赤字・黒字の構成分析!C$37="",NA(),連結実質赤字比率に係る赤字・黒字の構成分析!C$37)</f>
        <v>山辺町介護保険特別会計（保険事業）</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0.47</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0.98</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0.51</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1.2</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0.2</v>
      </c>
    </row>
    <row r="34" spans="1:16" ht="13.5">
      <c r="A34" s="160" t="str">
        <f>IF(連結実質赤字比率に係る赤字・黒字の構成分析!C$36="",NA(),連結実質赤字比率に係る赤字・黒字の構成分析!C$36)</f>
        <v>山辺町後期高齢者医療特別会計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0.03</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0.05</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0.04</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0.39</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0.4</v>
      </c>
    </row>
    <row r="35" spans="1:16" ht="13.5">
      <c r="A35" s="160" t="str">
        <f>IF(連結実質赤字比率に係る赤字・黒字の構成分析!C$35="",NA(),連結実質赤字比率に係る赤字・黒字の構成分析!C$35)</f>
        <v>山辺町国民健康保険特別会計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2.5499999999999998</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2.4700000000000002</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1.49</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2.14</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1.91</v>
      </c>
    </row>
    <row r="36" spans="1:16" ht="13.5">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6.05</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7.6</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7.12</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5.07</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4.53</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457</v>
      </c>
      <c r="E42" s="161"/>
      <c r="F42" s="161"/>
      <c r="G42" s="161">
        <f>'実質公債費比率（分子）の構造'!L$52</f>
        <v>472</v>
      </c>
      <c r="H42" s="161"/>
      <c r="I42" s="161"/>
      <c r="J42" s="161">
        <f>'実質公債費比率（分子）の構造'!M$52</f>
        <v>455</v>
      </c>
      <c r="K42" s="161"/>
      <c r="L42" s="161"/>
      <c r="M42" s="161">
        <f>'実質公債費比率（分子）の構造'!N$52</f>
        <v>449</v>
      </c>
      <c r="N42" s="161"/>
      <c r="O42" s="161"/>
      <c r="P42" s="161">
        <f>'実質公債費比率（分子）の構造'!O$52</f>
        <v>468</v>
      </c>
    </row>
    <row r="43" spans="1:16">
      <c r="A43" s="161" t="s">
        <v>58</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59</v>
      </c>
      <c r="B44" s="161">
        <f>'実質公債費比率（分子）の構造'!K$50</f>
        <v>17</v>
      </c>
      <c r="C44" s="161"/>
      <c r="D44" s="161"/>
      <c r="E44" s="161">
        <f>'実質公債費比率（分子）の構造'!L$50</f>
        <v>16</v>
      </c>
      <c r="F44" s="161"/>
      <c r="G44" s="161"/>
      <c r="H44" s="161">
        <f>'実質公債費比率（分子）の構造'!M$50</f>
        <v>16</v>
      </c>
      <c r="I44" s="161"/>
      <c r="J44" s="161"/>
      <c r="K44" s="161">
        <f>'実質公債費比率（分子）の構造'!N$50</f>
        <v>16</v>
      </c>
      <c r="L44" s="161"/>
      <c r="M44" s="161"/>
      <c r="N44" s="161" t="str">
        <f>'実質公債費比率（分子）の構造'!O$50</f>
        <v>-</v>
      </c>
      <c r="O44" s="161"/>
      <c r="P44" s="161"/>
    </row>
    <row r="45" spans="1:16">
      <c r="A45" s="161" t="s">
        <v>60</v>
      </c>
      <c r="B45" s="161">
        <f>'実質公債費比率（分子）の構造'!K$49</f>
        <v>1</v>
      </c>
      <c r="C45" s="161"/>
      <c r="D45" s="161"/>
      <c r="E45" s="161">
        <f>'実質公債費比率（分子）の構造'!L$49</f>
        <v>1</v>
      </c>
      <c r="F45" s="161"/>
      <c r="G45" s="161"/>
      <c r="H45" s="161">
        <f>'実質公債費比率（分子）の構造'!M$49</f>
        <v>1</v>
      </c>
      <c r="I45" s="161"/>
      <c r="J45" s="161"/>
      <c r="K45" s="161">
        <f>'実質公債費比率（分子）の構造'!N$49</f>
        <v>1</v>
      </c>
      <c r="L45" s="161"/>
      <c r="M45" s="161"/>
      <c r="N45" s="161">
        <f>'実質公債費比率（分子）の構造'!O$49</f>
        <v>1</v>
      </c>
      <c r="O45" s="161"/>
      <c r="P45" s="161"/>
    </row>
    <row r="46" spans="1:16">
      <c r="A46" s="161" t="s">
        <v>61</v>
      </c>
      <c r="B46" s="161">
        <f>'実質公債費比率（分子）の構造'!K$48</f>
        <v>124</v>
      </c>
      <c r="C46" s="161"/>
      <c r="D46" s="161"/>
      <c r="E46" s="161">
        <f>'実質公債費比率（分子）の構造'!L$48</f>
        <v>123</v>
      </c>
      <c r="F46" s="161"/>
      <c r="G46" s="161"/>
      <c r="H46" s="161">
        <f>'実質公債費比率（分子）の構造'!M$48</f>
        <v>130</v>
      </c>
      <c r="I46" s="161"/>
      <c r="J46" s="161"/>
      <c r="K46" s="161">
        <f>'実質公債費比率（分子）の構造'!N$48</f>
        <v>146</v>
      </c>
      <c r="L46" s="161"/>
      <c r="M46" s="161"/>
      <c r="N46" s="161">
        <f>'実質公債費比率（分子）の構造'!O$48</f>
        <v>143</v>
      </c>
      <c r="O46" s="161"/>
      <c r="P46" s="161"/>
    </row>
    <row r="47" spans="1:16">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64</v>
      </c>
      <c r="B49" s="161">
        <f>'実質公債費比率（分子）の構造'!K$45</f>
        <v>664</v>
      </c>
      <c r="C49" s="161"/>
      <c r="D49" s="161"/>
      <c r="E49" s="161">
        <f>'実質公債費比率（分子）の構造'!L$45</f>
        <v>649</v>
      </c>
      <c r="F49" s="161"/>
      <c r="G49" s="161"/>
      <c r="H49" s="161">
        <f>'実質公債費比率（分子）の構造'!M$45</f>
        <v>617</v>
      </c>
      <c r="I49" s="161"/>
      <c r="J49" s="161"/>
      <c r="K49" s="161">
        <f>'実質公債費比率（分子）の構造'!N$45</f>
        <v>588</v>
      </c>
      <c r="L49" s="161"/>
      <c r="M49" s="161"/>
      <c r="N49" s="161">
        <f>'実質公債費比率（分子）の構造'!O$45</f>
        <v>644</v>
      </c>
      <c r="O49" s="161"/>
      <c r="P49" s="161"/>
    </row>
    <row r="50" spans="1:16">
      <c r="A50" s="161" t="s">
        <v>65</v>
      </c>
      <c r="B50" s="161" t="e">
        <f>NA()</f>
        <v>#N/A</v>
      </c>
      <c r="C50" s="161">
        <f>IF(ISNUMBER('実質公債費比率（分子）の構造'!K$53),'実質公債費比率（分子）の構造'!K$53,NA())</f>
        <v>349</v>
      </c>
      <c r="D50" s="161" t="e">
        <f>NA()</f>
        <v>#N/A</v>
      </c>
      <c r="E50" s="161" t="e">
        <f>NA()</f>
        <v>#N/A</v>
      </c>
      <c r="F50" s="161">
        <f>IF(ISNUMBER('実質公債費比率（分子）の構造'!L$53),'実質公債費比率（分子）の構造'!L$53,NA())</f>
        <v>317</v>
      </c>
      <c r="G50" s="161" t="e">
        <f>NA()</f>
        <v>#N/A</v>
      </c>
      <c r="H50" s="161" t="e">
        <f>NA()</f>
        <v>#N/A</v>
      </c>
      <c r="I50" s="161">
        <f>IF(ISNUMBER('実質公債費比率（分子）の構造'!M$53),'実質公債費比率（分子）の構造'!M$53,NA())</f>
        <v>309</v>
      </c>
      <c r="J50" s="161" t="e">
        <f>NA()</f>
        <v>#N/A</v>
      </c>
      <c r="K50" s="161" t="e">
        <f>NA()</f>
        <v>#N/A</v>
      </c>
      <c r="L50" s="161">
        <f>IF(ISNUMBER('実質公債費比率（分子）の構造'!N$53),'実質公債費比率（分子）の構造'!N$53,NA())</f>
        <v>302</v>
      </c>
      <c r="M50" s="161" t="e">
        <f>NA()</f>
        <v>#N/A</v>
      </c>
      <c r="N50" s="161" t="e">
        <f>NA()</f>
        <v>#N/A</v>
      </c>
      <c r="O50" s="161">
        <f>IF(ISNUMBER('実質公債費比率（分子）の構造'!O$53),'実質公債費比率（分子）の構造'!O$53,NA())</f>
        <v>320</v>
      </c>
      <c r="P50" s="161" t="e">
        <f>NA()</f>
        <v>#N/A</v>
      </c>
    </row>
    <row r="53" spans="1:16">
      <c r="A53" s="129" t="s">
        <v>66</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c r="A56" s="160" t="s">
        <v>37</v>
      </c>
      <c r="B56" s="160"/>
      <c r="C56" s="160"/>
      <c r="D56" s="160">
        <f>'将来負担比率（分子）の構造'!I$52</f>
        <v>5819</v>
      </c>
      <c r="E56" s="160"/>
      <c r="F56" s="160"/>
      <c r="G56" s="160">
        <f>'将来負担比率（分子）の構造'!J$52</f>
        <v>6135</v>
      </c>
      <c r="H56" s="160"/>
      <c r="I56" s="160"/>
      <c r="J56" s="160">
        <f>'将来負担比率（分子）の構造'!K$52</f>
        <v>6069</v>
      </c>
      <c r="K56" s="160"/>
      <c r="L56" s="160"/>
      <c r="M56" s="160">
        <f>'将来負担比率（分子）の構造'!L$52</f>
        <v>5963</v>
      </c>
      <c r="N56" s="160"/>
      <c r="O56" s="160"/>
      <c r="P56" s="160">
        <f>'将来負担比率（分子）の構造'!M$52</f>
        <v>5779</v>
      </c>
    </row>
    <row r="57" spans="1:16">
      <c r="A57" s="160" t="s">
        <v>36</v>
      </c>
      <c r="B57" s="160"/>
      <c r="C57" s="160"/>
      <c r="D57" s="160">
        <f>'将来負担比率（分子）の構造'!I$51</f>
        <v>4</v>
      </c>
      <c r="E57" s="160"/>
      <c r="F57" s="160"/>
      <c r="G57" s="160" t="str">
        <f>'将来負担比率（分子）の構造'!J$51</f>
        <v>-</v>
      </c>
      <c r="H57" s="160"/>
      <c r="I57" s="160"/>
      <c r="J57" s="160" t="str">
        <f>'将来負担比率（分子）の構造'!K$51</f>
        <v>-</v>
      </c>
      <c r="K57" s="160"/>
      <c r="L57" s="160"/>
      <c r="M57" s="160" t="str">
        <f>'将来負担比率（分子）の構造'!L$51</f>
        <v>-</v>
      </c>
      <c r="N57" s="160"/>
      <c r="O57" s="160"/>
      <c r="P57" s="160" t="str">
        <f>'将来負担比率（分子）の構造'!M$51</f>
        <v>-</v>
      </c>
    </row>
    <row r="58" spans="1:16">
      <c r="A58" s="160" t="s">
        <v>35</v>
      </c>
      <c r="B58" s="160"/>
      <c r="C58" s="160"/>
      <c r="D58" s="160">
        <f>'将来負担比率（分子）の構造'!I$50</f>
        <v>2138</v>
      </c>
      <c r="E58" s="160"/>
      <c r="F58" s="160"/>
      <c r="G58" s="160">
        <f>'将来負担比率（分子）の構造'!J$50</f>
        <v>1655</v>
      </c>
      <c r="H58" s="160"/>
      <c r="I58" s="160"/>
      <c r="J58" s="160">
        <f>'将来負担比率（分子）の構造'!K$50</f>
        <v>1746</v>
      </c>
      <c r="K58" s="160"/>
      <c r="L58" s="160"/>
      <c r="M58" s="160">
        <f>'将来負担比率（分子）の構造'!L$50</f>
        <v>1798</v>
      </c>
      <c r="N58" s="160"/>
      <c r="O58" s="160"/>
      <c r="P58" s="160">
        <f>'将来負担比率（分子）の構造'!M$50</f>
        <v>1793</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962</v>
      </c>
      <c r="C62" s="160"/>
      <c r="D62" s="160"/>
      <c r="E62" s="160">
        <f>'将来負担比率（分子）の構造'!J$45</f>
        <v>908</v>
      </c>
      <c r="F62" s="160"/>
      <c r="G62" s="160"/>
      <c r="H62" s="160">
        <f>'将来負担比率（分子）の構造'!K$45</f>
        <v>904</v>
      </c>
      <c r="I62" s="160"/>
      <c r="J62" s="160"/>
      <c r="K62" s="160">
        <f>'将来負担比率（分子）の構造'!L$45</f>
        <v>843</v>
      </c>
      <c r="L62" s="160"/>
      <c r="M62" s="160"/>
      <c r="N62" s="160">
        <f>'将来負担比率（分子）の構造'!M$45</f>
        <v>839</v>
      </c>
      <c r="O62" s="160"/>
      <c r="P62" s="160"/>
    </row>
    <row r="63" spans="1:16">
      <c r="A63" s="160" t="s">
        <v>28</v>
      </c>
      <c r="B63" s="160">
        <f>'将来負担比率（分子）の構造'!I$44</f>
        <v>2</v>
      </c>
      <c r="C63" s="160"/>
      <c r="D63" s="160"/>
      <c r="E63" s="160">
        <f>'将来負担比率（分子）の構造'!J$44</f>
        <v>12</v>
      </c>
      <c r="F63" s="160"/>
      <c r="G63" s="160"/>
      <c r="H63" s="160">
        <f>'将来負担比率（分子）の構造'!K$44</f>
        <v>44</v>
      </c>
      <c r="I63" s="160"/>
      <c r="J63" s="160"/>
      <c r="K63" s="160">
        <f>'将来負担比率（分子）の構造'!L$44</f>
        <v>240</v>
      </c>
      <c r="L63" s="160"/>
      <c r="M63" s="160"/>
      <c r="N63" s="160">
        <f>'将来負担比率（分子）の構造'!M$44</f>
        <v>467</v>
      </c>
      <c r="O63" s="160"/>
      <c r="P63" s="160"/>
    </row>
    <row r="64" spans="1:16">
      <c r="A64" s="160" t="s">
        <v>27</v>
      </c>
      <c r="B64" s="160">
        <f>'将来負担比率（分子）の構造'!I$43</f>
        <v>2580</v>
      </c>
      <c r="C64" s="160"/>
      <c r="D64" s="160"/>
      <c r="E64" s="160">
        <f>'将来負担比率（分子）の構造'!J$43</f>
        <v>2400</v>
      </c>
      <c r="F64" s="160"/>
      <c r="G64" s="160"/>
      <c r="H64" s="160">
        <f>'将来負担比率（分子）の構造'!K$43</f>
        <v>2302</v>
      </c>
      <c r="I64" s="160"/>
      <c r="J64" s="160"/>
      <c r="K64" s="160">
        <f>'将来負担比率（分子）の構造'!L$43</f>
        <v>2290</v>
      </c>
      <c r="L64" s="160"/>
      <c r="M64" s="160"/>
      <c r="N64" s="160">
        <f>'将来負担比率（分子）の構造'!M$43</f>
        <v>2181</v>
      </c>
      <c r="O64" s="160"/>
      <c r="P64" s="160"/>
    </row>
    <row r="65" spans="1:16">
      <c r="A65" s="160" t="s">
        <v>26</v>
      </c>
      <c r="B65" s="160">
        <f>'将来負担比率（分子）の構造'!I$42</f>
        <v>65</v>
      </c>
      <c r="C65" s="160"/>
      <c r="D65" s="160"/>
      <c r="E65" s="160">
        <f>'将来負担比率（分子）の構造'!J$42</f>
        <v>48</v>
      </c>
      <c r="F65" s="160"/>
      <c r="G65" s="160"/>
      <c r="H65" s="160">
        <f>'将来負担比率（分子）の構造'!K$42</f>
        <v>32</v>
      </c>
      <c r="I65" s="160"/>
      <c r="J65" s="160"/>
      <c r="K65" s="160">
        <f>'将来負担比率（分子）の構造'!L$42</f>
        <v>16</v>
      </c>
      <c r="L65" s="160"/>
      <c r="M65" s="160"/>
      <c r="N65" s="160" t="str">
        <f>'将来負担比率（分子）の構造'!M$42</f>
        <v>-</v>
      </c>
      <c r="O65" s="160"/>
      <c r="P65" s="160"/>
    </row>
    <row r="66" spans="1:16">
      <c r="A66" s="160" t="s">
        <v>25</v>
      </c>
      <c r="B66" s="160">
        <f>'将来負担比率（分子）の構造'!I$41</f>
        <v>5881</v>
      </c>
      <c r="C66" s="160"/>
      <c r="D66" s="160"/>
      <c r="E66" s="160">
        <f>'将来負担比率（分子）の構造'!J$41</f>
        <v>6883</v>
      </c>
      <c r="F66" s="160"/>
      <c r="G66" s="160"/>
      <c r="H66" s="160">
        <f>'将来負担比率（分子）の構造'!K$41</f>
        <v>6941</v>
      </c>
      <c r="I66" s="160"/>
      <c r="J66" s="160"/>
      <c r="K66" s="160">
        <f>'将来負担比率（分子）の構造'!L$41</f>
        <v>6915</v>
      </c>
      <c r="L66" s="160"/>
      <c r="M66" s="160"/>
      <c r="N66" s="160">
        <f>'将来負担比率（分子）の構造'!M$41</f>
        <v>6574</v>
      </c>
      <c r="O66" s="160"/>
      <c r="P66" s="160"/>
    </row>
    <row r="67" spans="1:16">
      <c r="A67" s="160" t="s">
        <v>69</v>
      </c>
      <c r="B67" s="160" t="e">
        <f>NA()</f>
        <v>#N/A</v>
      </c>
      <c r="C67" s="160">
        <f>IF(ISNUMBER('将来負担比率（分子）の構造'!I$53), IF('将来負担比率（分子）の構造'!I$53 &lt; 0, 0, '将来負担比率（分子）の構造'!I$53), NA())</f>
        <v>1527</v>
      </c>
      <c r="D67" s="160" t="e">
        <f>NA()</f>
        <v>#N/A</v>
      </c>
      <c r="E67" s="160" t="e">
        <f>NA()</f>
        <v>#N/A</v>
      </c>
      <c r="F67" s="160">
        <f>IF(ISNUMBER('将来負担比率（分子）の構造'!J$53), IF('将来負担比率（分子）の構造'!J$53 &lt; 0, 0, '将来負担比率（分子）の構造'!J$53), NA())</f>
        <v>2463</v>
      </c>
      <c r="G67" s="160" t="e">
        <f>NA()</f>
        <v>#N/A</v>
      </c>
      <c r="H67" s="160" t="e">
        <f>NA()</f>
        <v>#N/A</v>
      </c>
      <c r="I67" s="160">
        <f>IF(ISNUMBER('将来負担比率（分子）の構造'!K$53), IF('将来負担比率（分子）の構造'!K$53 &lt; 0, 0, '将来負担比率（分子）の構造'!K$53), NA())</f>
        <v>2408</v>
      </c>
      <c r="J67" s="160" t="e">
        <f>NA()</f>
        <v>#N/A</v>
      </c>
      <c r="K67" s="160" t="e">
        <f>NA()</f>
        <v>#N/A</v>
      </c>
      <c r="L67" s="160">
        <f>IF(ISNUMBER('将来負担比率（分子）の構造'!L$53), IF('将来負担比率（分子）の構造'!L$53 &lt; 0, 0, '将来負担比率（分子）の構造'!L$53), NA())</f>
        <v>2542</v>
      </c>
      <c r="M67" s="160" t="e">
        <f>NA()</f>
        <v>#N/A</v>
      </c>
      <c r="N67" s="160" t="e">
        <f>NA()</f>
        <v>#N/A</v>
      </c>
      <c r="O67" s="160">
        <f>IF(ISNUMBER('将来負担比率（分子）の構造'!M$53), IF('将来負担比率（分子）の構造'!M$53 &lt; 0, 0, '将来負担比率（分子）の構造'!M$53), NA())</f>
        <v>2489</v>
      </c>
      <c r="P67" s="160" t="e">
        <f>NA()</f>
        <v>#N/A</v>
      </c>
    </row>
    <row r="70" spans="1:16">
      <c r="A70" s="162" t="s">
        <v>70</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71</v>
      </c>
      <c r="B72" s="164">
        <f>基金残高に係る経年分析!F55</f>
        <v>473</v>
      </c>
      <c r="C72" s="164">
        <f>基金残高に係る経年分析!G55</f>
        <v>503</v>
      </c>
      <c r="D72" s="164">
        <f>基金残高に係る経年分析!H55</f>
        <v>413</v>
      </c>
    </row>
    <row r="73" spans="1:16">
      <c r="A73" s="163" t="s">
        <v>72</v>
      </c>
      <c r="B73" s="164">
        <f>基金残高に係る経年分析!F56</f>
        <v>149</v>
      </c>
      <c r="C73" s="164">
        <f>基金残高に係る経年分析!G56</f>
        <v>149</v>
      </c>
      <c r="D73" s="164">
        <f>基金残高に係る経年分析!H56</f>
        <v>149</v>
      </c>
    </row>
    <row r="74" spans="1:16">
      <c r="A74" s="163" t="s">
        <v>73</v>
      </c>
      <c r="B74" s="164">
        <f>基金残高に係る経年分析!F57</f>
        <v>726</v>
      </c>
      <c r="C74" s="164">
        <f>基金残高に係る経年分析!G57</f>
        <v>748</v>
      </c>
      <c r="D74" s="164">
        <f>基金残高に係る経年分析!H57</f>
        <v>785</v>
      </c>
    </row>
  </sheetData>
  <sheetProtection algorithmName="SHA-512" hashValue="RtRGP6+H6WEkqI76TWglrEEj11vYQctkLuyn1ZQWnrUPMlUEcLr82HooJm8hVW5IWNN4uroSYRkjaTYYL+CRaQ==" saltValue="aPLDOl3EHG66HA4jiSyV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2019-10-20T04:28:31Z</cp:lastPrinted>
  <dcterms:created xsi:type="dcterms:W3CDTF">2019-02-14T01:34:55Z</dcterms:created>
  <dcterms:modified xsi:type="dcterms:W3CDTF">2019-10-29T12:02:39Z</dcterms:modified>
  <cp:category/>
</cp:coreProperties>
</file>