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4940" windowHeight="784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45621"/>
</workbook>
</file>

<file path=xl/calcChain.xml><?xml version="1.0" encoding="utf-8"?>
<calcChain xmlns="http://schemas.openxmlformats.org/spreadsheetml/2006/main">
  <c r="AA7" i="11" l="1"/>
  <c r="BG34" i="9" l="1"/>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E38" i="9"/>
  <c r="AM38" i="9"/>
  <c r="U38" i="9"/>
  <c r="C38" i="9"/>
  <c r="CO37" i="9"/>
  <c r="BE37" i="9"/>
  <c r="AM37" i="9"/>
  <c r="U37" i="9"/>
  <c r="C37" i="9"/>
  <c r="CO36" i="9"/>
  <c r="BE36" i="9"/>
  <c r="CO35" i="9"/>
  <c r="BE35" i="9"/>
  <c r="CO34" i="9"/>
  <c r="BW34" i="9"/>
  <c r="BW35" i="9" s="1"/>
  <c r="BW36" i="9" s="1"/>
  <c r="BW37" i="9" s="1"/>
  <c r="BW38" i="9" s="1"/>
  <c r="C34" i="9"/>
  <c r="C35" i="9" l="1"/>
  <c r="C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AM34" i="9" l="1"/>
  <c r="AM35" i="9" l="1"/>
  <c r="AM36" i="9" s="1"/>
  <c r="BE34" i="9"/>
</calcChain>
</file>

<file path=xl/sharedStrings.xml><?xml version="1.0" encoding="utf-8"?>
<sst xmlns="http://schemas.openxmlformats.org/spreadsheetml/2006/main" count="1030" uniqueCount="569">
  <si>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</si>
  <si>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</si>
  <si>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</si>
  <si>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</si>
  <si>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</si>
  <si>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</si>
  <si>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</si>
  <si>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</si>
  <si>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</si>
  <si>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</si>
  <si>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</si>
  <si>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</si>
  <si>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</si>
  <si>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</si>
  <si>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</si>
  <si>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</si>
  <si>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</si>
  <si>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</si>
  <si>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</si>
  <si>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</si>
  <si>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</si>
  <si>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</si>
  <si>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</si>
  <si>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</si>
  <si>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</si>
  <si>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</si>
  <si>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</si>
  <si>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</si>
  <si>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</si>
  <si>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</si>
  <si>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</si>
  <si>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</si>
  <si>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</si>
  <si>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</si>
  <si>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</si>
  <si>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</si>
  <si>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</si>
  <si>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</si>
  <si>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</si>
  <si>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</si>
  <si>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</si>
  <si>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</si>
  <si>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</si>
  <si>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</si>
  <si>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</si>
  <si>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</si>
  <si>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</si>
  <si>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</si>
  <si>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</si>
  <si>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</si>
  <si>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</si>
  <si>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</si>
  <si>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</si>
  <si>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</si>
  <si>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</si>
  <si>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</si>
  <si>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</si>
  <si>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</si>
  <si>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</si>
  <si>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</si>
  <si>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</si>
  <si>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</si>
  <si>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</si>
  <si>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</si>
  <si>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</si>
  <si>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</si>
  <si>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</si>
  <si>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</si>
  <si>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</si>
  <si>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</si>
  <si>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</si>
  <si>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</si>
  <si>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</si>
  <si>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</si>
  <si>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</si>
  <si>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</si>
  <si>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</si>
  <si>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</si>
  <si>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</si>
  <si>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</si>
  <si>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</si>
  <si>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</si>
  <si>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</si>
  <si>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</si>
  <si>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</si>
  <si>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</si>
  <si>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</si>
  <si>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</si>
  <si>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</si>
  <si>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</si>
  <si>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</si>
  <si>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</si>
  <si>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</si>
  <si>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</si>
  <si>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</si>
  <si>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</si>
  <si>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</si>
  <si>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</si>
  <si>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</si>
  <si>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</si>
  <si>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</si>
  <si>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</si>
  <si>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</si>
  <si>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</si>
  <si>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</si>
  <si>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</si>
  <si>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</si>
  <si>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</si>
  <si>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</si>
  <si>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</si>
  <si>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</si>
  <si>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</si>
  <si>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</si>
  <si>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</si>
  <si>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</si>
  <si>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</si>
  <si>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</si>
  <si>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</si>
  <si>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</si>
  <si>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</si>
  <si>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</si>
  <si>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</si>
  <si>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</si>
  <si>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</si>
  <si>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</si>
  <si>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</si>
  <si>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</si>
  <si>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</si>
  <si>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</si>
  <si>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</si>
  <si>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</si>
  <si>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</si>
  <si>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</si>
  <si>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</si>
  <si>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</si>
  <si>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</si>
  <si>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18"/>
  </si>
  <si>
    <t>うち日本人(％)</t>
    <phoneticPr fontId="5"/>
  </si>
  <si>
    <t>-0.1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</si>
  <si>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</si>
  <si>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</si>
  <si>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</si>
  <si>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</si>
  <si>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</si>
  <si>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</si>
  <si>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</si>
  <si>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</si>
  <si>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</si>
  <si>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</si>
  <si>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</si>
  <si>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</si>
  <si>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</si>
  <si>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</si>
  <si>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</si>
  <si>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</si>
  <si>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</si>
  <si>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</si>
  <si>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</si>
  <si>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</si>
  <si>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</si>
  <si>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</si>
  <si>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</si>
  <si>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</si>
  <si>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</si>
  <si>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</si>
  <si>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</si>
  <si>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</si>
  <si>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</si>
  <si>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</si>
  <si>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</si>
  <si>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</si>
  <si>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</si>
  <si>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</si>
  <si>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</si>
  <si>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</si>
  <si>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</si>
  <si>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</si>
  <si>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</si>
  <si>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</si>
  <si>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</si>
  <si>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</si>
  <si>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</si>
  <si>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</si>
  <si>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</si>
  <si>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</si>
  <si>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</si>
  <si>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</si>
  <si>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</si>
  <si>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</si>
  <si>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</si>
  <si>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</si>
  <si>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</si>
  <si>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</si>
  <si>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</si>
  <si>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</si>
  <si>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</si>
  <si>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</si>
  <si>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山形県天童市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</si>
  <si>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</si>
  <si>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</si>
  <si>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</si>
  <si>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</si>
  <si>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</si>
  <si>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</si>
  <si>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</si>
  <si>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</si>
  <si>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</si>
  <si>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</si>
  <si>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</si>
  <si>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</si>
  <si>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</si>
  <si>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</si>
  <si>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</si>
  <si>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</si>
  <si>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</si>
  <si>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</si>
  <si>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</si>
  <si>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</si>
  <si>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</si>
  <si>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</si>
  <si>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</si>
  <si>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</si>
  <si>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</si>
  <si>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</si>
  <si>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</si>
  <si>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</si>
  <si>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</si>
  <si>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</si>
  <si>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</si>
  <si>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</si>
  <si>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</si>
  <si>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</si>
  <si>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</si>
  <si>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</si>
  <si>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</si>
  <si>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</si>
  <si>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</si>
  <si>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</si>
  <si>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</si>
  <si>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</si>
  <si>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</si>
  <si>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</si>
  <si>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</si>
  <si>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</si>
  <si>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</si>
  <si>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</si>
  <si>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</si>
  <si>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</si>
  <si>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</si>
  <si>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</si>
  <si>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</si>
  <si>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</si>
  <si>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</si>
  <si>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</si>
  <si>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</si>
  <si>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</si>
  <si>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</si>
  <si>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</si>
  <si>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</si>
  <si>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</si>
  <si>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</si>
  <si>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</si>
  <si>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</si>
  <si>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</si>
  <si>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</si>
  <si>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</si>
  <si>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</si>
  <si>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</si>
  <si>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</si>
  <si>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</si>
  <si>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</si>
  <si>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</si>
  <si>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</si>
  <si>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</si>
  <si>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</si>
  <si>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</si>
  <si>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</si>
  <si>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</si>
  <si>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</si>
  <si>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</si>
  <si>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</si>
  <si>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</si>
  <si>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</si>
  <si>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</si>
  <si>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</si>
  <si>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</si>
  <si>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</si>
  <si>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</si>
  <si>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</si>
  <si>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</si>
  <si>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</si>
  <si>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</si>
  <si>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</si>
  <si>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</si>
  <si>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</si>
  <si>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</si>
  <si>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</si>
  <si>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</si>
  <si>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</si>
  <si>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</si>
  <si>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</si>
  <si>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</si>
  <si>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</si>
  <si>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</si>
  <si>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</si>
  <si>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</si>
  <si>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</si>
  <si>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</si>
  <si>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</si>
  <si>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</si>
  <si>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</si>
  <si>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</si>
  <si>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</si>
  <si>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</si>
  <si>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</si>
  <si>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</si>
  <si>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</si>
  <si>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</si>
  <si>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</si>
  <si>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</si>
  <si>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</si>
  <si>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宅地造成</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</si>
  <si>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</si>
  <si>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</si>
  <si>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</si>
  <si>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</si>
  <si>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</si>
  <si>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</si>
  <si>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</si>
  <si>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</si>
  <si>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</si>
  <si>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</si>
  <si>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</si>
  <si>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</si>
  <si>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</si>
  <si>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</si>
  <si>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</si>
  <si>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</si>
  <si>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</si>
  <si>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</si>
  <si>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</si>
  <si>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</si>
  <si>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</si>
  <si>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</si>
  <si>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</si>
  <si>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</si>
  <si>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山形県天童市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</si>
  <si>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</si>
  <si>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</si>
  <si>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</si>
  <si>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</si>
  <si>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</si>
  <si>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</si>
  <si>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</si>
  <si>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</si>
  <si>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</si>
  <si>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</si>
  <si>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</si>
  <si>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</si>
  <si>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</si>
  <si>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</si>
  <si>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</si>
  <si>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</si>
  <si>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</si>
  <si>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</si>
  <si>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</si>
  <si>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</si>
  <si>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</si>
  <si>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</si>
  <si>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</si>
  <si>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</si>
  <si>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</si>
  <si>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</si>
  <si>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</si>
  <si>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</si>
  <si>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</si>
  <si>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</si>
  <si>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</si>
  <si>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</si>
  <si>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</si>
  <si>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</si>
  <si>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</si>
  <si>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</si>
  <si>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</si>
  <si>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</si>
  <si>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</si>
  <si>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</si>
  <si>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水道事業会計</t>
    <phoneticPr fontId="5"/>
  </si>
  <si>
    <t>公共下水道事業会計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</si>
  <si>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</si>
  <si>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</si>
  <si>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</si>
  <si>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</si>
  <si>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</si>
  <si>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</si>
  <si>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</si>
  <si>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</si>
  <si>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</si>
  <si>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</si>
  <si>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</si>
  <si>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</si>
  <si>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</si>
  <si>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</si>
  <si>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</si>
  <si>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</si>
  <si>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</si>
  <si>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</si>
  <si>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</si>
  <si>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</si>
  <si>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</si>
  <si>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</si>
  <si>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</si>
  <si>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</si>
  <si>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</si>
  <si>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</si>
  <si>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</si>
  <si>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</si>
  <si>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</si>
  <si>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</si>
  <si>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</si>
  <si>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</si>
  <si>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</si>
  <si>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</si>
  <si>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</si>
  <si>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</si>
  <si>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</si>
  <si>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</si>
  <si>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</si>
  <si>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</si>
  <si>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</si>
  <si>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</si>
  <si>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</si>
  <si>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</si>
  <si>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</si>
  <si>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</si>
  <si>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</si>
  <si>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</si>
  <si>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</si>
  <si>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</si>
  <si>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</si>
  <si>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</si>
  <si>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</si>
  <si>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</si>
  <si>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</si>
  <si>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</si>
  <si>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</si>
  <si>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</si>
  <si>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</si>
  <si>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</si>
  <si>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</si>
  <si>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</si>
  <si>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</si>
  <si>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</si>
  <si>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</si>
  <si>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</si>
  <si>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</si>
  <si>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</si>
  <si>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</si>
  <si>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</si>
  <si>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</si>
  <si>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</si>
  <si>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</si>
  <si>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</si>
  <si>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</si>
  <si>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</si>
  <si>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</si>
  <si>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</si>
  <si>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</si>
  <si>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</si>
  <si>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</si>
  <si>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</si>
  <si>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</si>
  <si>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</si>
  <si>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</si>
  <si>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</si>
  <si>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</si>
  <si>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</si>
  <si>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</si>
  <si>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</si>
  <si>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</si>
  <si>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</si>
  <si>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</si>
  <si>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</si>
  <si>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</si>
  <si>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</si>
  <si>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</si>
  <si>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</si>
  <si>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</si>
  <si>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</si>
  <si>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</si>
  <si>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</si>
  <si>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</si>
  <si>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</si>
  <si>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</si>
  <si>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</si>
  <si>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</si>
  <si>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</si>
  <si>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</si>
  <si>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</si>
  <si>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</si>
  <si>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</si>
  <si>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</si>
  <si>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</si>
  <si>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</si>
  <si>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</si>
  <si>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</si>
  <si>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</si>
  <si>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</si>
  <si>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</si>
  <si>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</si>
  <si>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</si>
  <si>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</si>
  <si>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</si>
  <si>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</si>
  <si>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</si>
  <si>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</si>
  <si>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</si>
  <si>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</si>
  <si>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</si>
  <si>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</si>
  <si>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</si>
  <si>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</si>
  <si>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</si>
  <si>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</si>
  <si>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</si>
  <si>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</si>
  <si>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一般会計</t>
  </si>
  <si>
    <t>水道事業会計</t>
  </si>
  <si>
    <t>公共下水道事業会計</t>
  </si>
  <si>
    <t>介護保険特別会計</t>
  </si>
  <si>
    <t>天童市民病院事業会計</t>
  </si>
  <si>
    <t>国民健康保険特別会計</t>
  </si>
  <si>
    <t>工業団地整備事業特別会計</t>
  </si>
  <si>
    <t>後期高齢者医療特別会計</t>
  </si>
  <si>
    <t>その他会計（赤字）</t>
  </si>
  <si>
    <t>その他会計（黒字）</t>
  </si>
  <si>
    <t>-</t>
    <phoneticPr fontId="2"/>
  </si>
  <si>
    <t>-</t>
    <phoneticPr fontId="2"/>
  </si>
  <si>
    <t>-</t>
    <phoneticPr fontId="2"/>
  </si>
  <si>
    <t>-</t>
    <phoneticPr fontId="2"/>
  </si>
  <si>
    <t>-</t>
    <phoneticPr fontId="2"/>
  </si>
  <si>
    <t>-</t>
    <phoneticPr fontId="2"/>
  </si>
  <si>
    <t>-</t>
    <phoneticPr fontId="2"/>
  </si>
  <si>
    <t>-</t>
    <phoneticPr fontId="2"/>
  </si>
  <si>
    <t>東根市外二市一町共立衛生処理組合</t>
  </si>
  <si>
    <t>山形県消防補償等組合</t>
  </si>
  <si>
    <t>山形県自治会館管理組合</t>
  </si>
  <si>
    <t>山形県後期高齢者医療広域連合（普通会計分）</t>
  </si>
  <si>
    <t>山形県後期高齢者医療広域連合（事業会計分）</t>
  </si>
  <si>
    <t>スポーツクラブ天童</t>
    <phoneticPr fontId="2"/>
  </si>
  <si>
    <t>天童ターミナルビル</t>
    <phoneticPr fontId="2"/>
  </si>
  <si>
    <t>天童市文化・スポーツ振興事業団</t>
    <phoneticPr fontId="2"/>
  </si>
  <si>
    <t>天童市土地開発公社</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</si>
  <si>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</si>
  <si>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</si>
  <si>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</si>
  <si>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</si>
  <si>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</si>
  <si>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</si>
  <si>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平均を上回っているものの、有形固定資産減価償却率は下回っている。今後公共施設等の維持管理に要する経費が増加することが見込まれ、地方債の新規発行を余儀なくされる場合が想定される。公債費の適正化を図りながら、公共施設総合管理計画に基づき、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</si>
  <si>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</si>
  <si>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</si>
  <si>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</si>
  <si>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</si>
  <si>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</si>
  <si>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</si>
  <si>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実質公債費比率は類似団体平均を下回っており、将来負担比率は上回っているものの、前年度を下回っている。
　平成24年度以降の投資的経費の増加に伴い地方債発行額も増加したため、平成30年度にかけて実質公債費比率が上昇する見込みである。引き続き、将来負担の縮減を念頭に、地方債の新規発行の抑制等により、財政の健全化に努め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</si>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</sst>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4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xf numFmtId="0" fontId="30" fillId="0" borderId="0">
      <alignment vertical="center"/>
    </xf>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3" fillId="0" borderId="0" xfId="40" applyFont="1" applyAlignment="1">
      <alignment vertical="center"/>
    </xf>
    <xf numFmtId="180" fontId="1" fillId="0" borderId="0" xfId="34" applyNumberFormat="1" applyFont="1" applyFill="1" applyBorder="1">
      <alignment vertical="center"/>
    </xf>
  </cellXfs>
  <cellStyles count="41">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 7 2" xfId="40"/>
    <cellStyle name="標準 8" xfId="39"/>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50880</c:v>
                </c:pt>
                <c:pt idx="1">
                  <c:v>63956</c:v>
                </c:pt>
                <c:pt idx="2">
                  <c:v>66255</c:v>
                </c:pt>
                <c:pt idx="3">
                  <c:v>92247</c:v>
                </c:pt>
                <c:pt idx="4">
                  <c:v>67319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73651</c:v>
                </c:pt>
                <c:pt idx="1">
                  <c:v>82583</c:v>
                </c:pt>
                <c:pt idx="2">
                  <c:v>101737</c:v>
                </c:pt>
                <c:pt idx="3">
                  <c:v>79717</c:v>
                </c:pt>
                <c:pt idx="4">
                  <c:v>75233</c:v>
                </c:pt>
              </c:numCache>
            </c:numRef>
          </c:val>
          <c:smooth val="0"/>
        </c:ser>
        <c:dLbls>
          <c:showLegendKey val="0"/>
          <c:showVal val="0"/>
          <c:showCatName val="0"/>
          <c:showSerName val="0"/>
          <c:showPercent val="0"/>
          <c:showBubbleSize val="0"/>
        </c:dLbls>
        <c:marker val="1"/>
        <c:smooth val="0"/>
        <c:axId val="104242176"/>
        <c:axId val="104244352"/>
      </c:lineChart>
      <c:catAx>
        <c:axId val="104242176"/>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244352"/>
        <c:crosses val="autoZero"/>
        <c:auto val="1"/>
        <c:lblAlgn val="ctr"/>
        <c:lblOffset val="100"/>
        <c:tickLblSkip val="1"/>
        <c:tickMarkSkip val="1"/>
        <c:noMultiLvlLbl val="0"/>
      </c:catAx>
      <c:valAx>
        <c:axId val="10424435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2421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5.15</c:v>
                </c:pt>
                <c:pt idx="1">
                  <c:v>4.84</c:v>
                </c:pt>
                <c:pt idx="2">
                  <c:v>8.9</c:v>
                </c:pt>
                <c:pt idx="3">
                  <c:v>12.79</c:v>
                </c:pt>
                <c:pt idx="4">
                  <c:v>12.77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17.62</c:v>
                </c:pt>
                <c:pt idx="1">
                  <c:v>22.53</c:v>
                </c:pt>
                <c:pt idx="2">
                  <c:v>18.78</c:v>
                </c:pt>
                <c:pt idx="3">
                  <c:v>27.56</c:v>
                </c:pt>
                <c:pt idx="4">
                  <c:v>30.2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4015744"/>
        <c:axId val="1040220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2.13</c:v>
                </c:pt>
                <c:pt idx="1">
                  <c:v>4.87</c:v>
                </c:pt>
                <c:pt idx="2">
                  <c:v>0.41</c:v>
                </c:pt>
                <c:pt idx="3">
                  <c:v>15.73</c:v>
                </c:pt>
                <c:pt idx="4">
                  <c:v>2.56</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4015744"/>
        <c:axId val="104022016"/>
      </c:lineChart>
      <c:catAx>
        <c:axId val="104015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4022016"/>
        <c:crosses val="autoZero"/>
        <c:auto val="1"/>
        <c:lblAlgn val="ctr"/>
        <c:lblOffset val="100"/>
        <c:tickLblSkip val="1"/>
        <c:tickMarkSkip val="1"/>
        <c:noMultiLvlLbl val="0"/>
      </c:catAx>
      <c:valAx>
        <c:axId val="1040220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0157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0.2</c:v>
                </c:pt>
                <c:pt idx="2">
                  <c:v>#N/A</c:v>
                </c:pt>
                <c:pt idx="3">
                  <c:v>7.0000000000000007E-2</c:v>
                </c:pt>
                <c:pt idx="4">
                  <c:v>#N/A</c:v>
                </c:pt>
                <c:pt idx="5">
                  <c:v>0.06</c:v>
                </c:pt>
                <c:pt idx="6">
                  <c:v>#N/A</c:v>
                </c:pt>
                <c:pt idx="7">
                  <c:v>0.05</c:v>
                </c:pt>
                <c:pt idx="8">
                  <c:v>#N/A</c:v>
                </c:pt>
                <c:pt idx="9">
                  <c:v>0.05</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0.12</c:v>
                </c:pt>
                <c:pt idx="2">
                  <c:v>#N/A</c:v>
                </c:pt>
                <c:pt idx="3">
                  <c:v>0.09</c:v>
                </c:pt>
                <c:pt idx="4">
                  <c:v>#N/A</c:v>
                </c:pt>
                <c:pt idx="5">
                  <c:v>0.11</c:v>
                </c:pt>
                <c:pt idx="6">
                  <c:v>#N/A</c:v>
                </c:pt>
                <c:pt idx="7">
                  <c:v>0.12</c:v>
                </c:pt>
                <c:pt idx="8">
                  <c:v>#N/A</c:v>
                </c:pt>
                <c:pt idx="9">
                  <c:v>0.2</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工業団地整備事業特別会計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0.37</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1.88</c:v>
                </c:pt>
                <c:pt idx="2">
                  <c:v>#N/A</c:v>
                </c:pt>
                <c:pt idx="3">
                  <c:v>0.61</c:v>
                </c:pt>
                <c:pt idx="4">
                  <c:v>#N/A</c:v>
                </c:pt>
                <c:pt idx="5">
                  <c:v>0.02</c:v>
                </c:pt>
                <c:pt idx="6">
                  <c:v>#N/A</c:v>
                </c:pt>
                <c:pt idx="7">
                  <c:v>1.21</c:v>
                </c:pt>
                <c:pt idx="8">
                  <c:v>#N/A</c:v>
                </c:pt>
                <c:pt idx="9">
                  <c:v>2.02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天童市民病院事業会計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1.25</c:v>
                </c:pt>
                <c:pt idx="2">
                  <c:v>#N/A</c:v>
                </c:pt>
                <c:pt idx="3">
                  <c:v>1.38</c:v>
                </c:pt>
                <c:pt idx="4">
                  <c:v>#N/A</c:v>
                </c:pt>
                <c:pt idx="5">
                  <c:v>1.78</c:v>
                </c:pt>
                <c:pt idx="6">
                  <c:v>#N/A</c:v>
                </c:pt>
                <c:pt idx="7">
                  <c:v>2.15</c:v>
                </c:pt>
                <c:pt idx="8">
                  <c:v>#N/A</c:v>
                </c:pt>
                <c:pt idx="9">
                  <c:v>2.23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0.71</c:v>
                </c:pt>
                <c:pt idx="2">
                  <c:v>#N/A</c:v>
                </c:pt>
                <c:pt idx="3">
                  <c:v>0.83</c:v>
                </c:pt>
                <c:pt idx="4">
                  <c:v>#N/A</c:v>
                </c:pt>
                <c:pt idx="5">
                  <c:v>0.84</c:v>
                </c:pt>
                <c:pt idx="6">
                  <c:v>#N/A</c:v>
                </c:pt>
                <c:pt idx="7">
                  <c:v>1.67</c:v>
                </c:pt>
                <c:pt idx="8">
                  <c:v>#N/A</c:v>
                </c:pt>
                <c:pt idx="9">
                  <c:v>2.2599999999999998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1.98</c:v>
                </c:pt>
                <c:pt idx="2">
                  <c:v>#N/A</c:v>
                </c:pt>
                <c:pt idx="3">
                  <c:v>2.29</c:v>
                </c:pt>
                <c:pt idx="4">
                  <c:v>#N/A</c:v>
                </c:pt>
                <c:pt idx="5">
                  <c:v>2.3199999999999998</c:v>
                </c:pt>
                <c:pt idx="6">
                  <c:v>#N/A</c:v>
                </c:pt>
                <c:pt idx="7">
                  <c:v>2.5099999999999998</c:v>
                </c:pt>
                <c:pt idx="8">
                  <c:v>#N/A</c:v>
                </c:pt>
                <c:pt idx="9">
                  <c:v>3.71</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10.119999999999999</c:v>
                </c:pt>
                <c:pt idx="2">
                  <c:v>#N/A</c:v>
                </c:pt>
                <c:pt idx="3">
                  <c:v>10.220000000000001</c:v>
                </c:pt>
                <c:pt idx="4">
                  <c:v>#N/A</c:v>
                </c:pt>
                <c:pt idx="5">
                  <c:v>10.37</c:v>
                </c:pt>
                <c:pt idx="6">
                  <c:v>#N/A</c:v>
                </c:pt>
                <c:pt idx="7">
                  <c:v>10.55</c:v>
                </c:pt>
                <c:pt idx="8">
                  <c:v>#N/A</c:v>
                </c:pt>
                <c:pt idx="9">
                  <c:v>11.13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4.9400000000000004</c:v>
                </c:pt>
                <c:pt idx="2">
                  <c:v>#N/A</c:v>
                </c:pt>
                <c:pt idx="3">
                  <c:v>4.76</c:v>
                </c:pt>
                <c:pt idx="4">
                  <c:v>#N/A</c:v>
                </c:pt>
                <c:pt idx="5">
                  <c:v>8.84</c:v>
                </c:pt>
                <c:pt idx="6">
                  <c:v>#N/A</c:v>
                </c:pt>
                <c:pt idx="7">
                  <c:v>12.72</c:v>
                </c:pt>
                <c:pt idx="8">
                  <c:v>#N/A</c:v>
                </c:pt>
                <c:pt idx="9">
                  <c:v>12.72</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04058240"/>
        <c:axId val="104252544"/>
      </c:barChart>
      <c:catAx>
        <c:axId val="104058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4252544"/>
        <c:crosses val="autoZero"/>
        <c:auto val="1"/>
        <c:lblAlgn val="ctr"/>
        <c:lblOffset val="100"/>
        <c:tickLblSkip val="1"/>
        <c:tickMarkSkip val="1"/>
        <c:noMultiLvlLbl val="0"/>
      </c:catAx>
      <c:valAx>
        <c:axId val="1042525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0582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2362</c:v>
                </c:pt>
                <c:pt idx="5">
                  <c:v>2263</c:v>
                </c:pt>
                <c:pt idx="8">
                  <c:v>2345</c:v>
                </c:pt>
                <c:pt idx="11">
                  <c:v>2375</c:v>
                </c:pt>
                <c:pt idx="14">
                  <c:v>2325</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47</c:v>
                </c:pt>
                <c:pt idx="3">
                  <c:v>41</c:v>
                </c:pt>
                <c:pt idx="6">
                  <c:v>41</c:v>
                </c:pt>
                <c:pt idx="9">
                  <c:v>40</c:v>
                </c:pt>
                <c:pt idx="12">
                  <c:v>60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62</c:v>
                </c:pt>
                <c:pt idx="3">
                  <c:v>80</c:v>
                </c:pt>
                <c:pt idx="6">
                  <c:v>79</c:v>
                </c:pt>
                <c:pt idx="9">
                  <c:v>59</c:v>
                </c:pt>
                <c:pt idx="12">
                  <c:v>66</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733</c:v>
                </c:pt>
                <c:pt idx="3">
                  <c:v>639</c:v>
                </c:pt>
                <c:pt idx="6">
                  <c:v>577</c:v>
                </c:pt>
                <c:pt idx="9">
                  <c:v>566</c:v>
                </c:pt>
                <c:pt idx="12">
                  <c:v>587</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2118</c:v>
                </c:pt>
                <c:pt idx="3">
                  <c:v>2017</c:v>
                </c:pt>
                <c:pt idx="6">
                  <c:v>1979</c:v>
                </c:pt>
                <c:pt idx="9">
                  <c:v>2043</c:v>
                </c:pt>
                <c:pt idx="12">
                  <c:v>2175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3778944"/>
        <c:axId val="1037893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598</c:v>
                </c:pt>
                <c:pt idx="2">
                  <c:v>#N/A</c:v>
                </c:pt>
                <c:pt idx="3">
                  <c:v>#N/A</c:v>
                </c:pt>
                <c:pt idx="4">
                  <c:v>514</c:v>
                </c:pt>
                <c:pt idx="5">
                  <c:v>#N/A</c:v>
                </c:pt>
                <c:pt idx="6">
                  <c:v>#N/A</c:v>
                </c:pt>
                <c:pt idx="7">
                  <c:v>331</c:v>
                </c:pt>
                <c:pt idx="8">
                  <c:v>#N/A</c:v>
                </c:pt>
                <c:pt idx="9">
                  <c:v>#N/A</c:v>
                </c:pt>
                <c:pt idx="10">
                  <c:v>333</c:v>
                </c:pt>
                <c:pt idx="11">
                  <c:v>#N/A</c:v>
                </c:pt>
                <c:pt idx="12">
                  <c:v>#N/A</c:v>
                </c:pt>
                <c:pt idx="13">
                  <c:v>563</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3778944"/>
        <c:axId val="103789312"/>
      </c:lineChart>
      <c:catAx>
        <c:axId val="103778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3789312"/>
        <c:crosses val="autoZero"/>
        <c:auto val="1"/>
        <c:lblAlgn val="ctr"/>
        <c:lblOffset val="100"/>
        <c:tickLblSkip val="1"/>
        <c:tickMarkSkip val="1"/>
        <c:noMultiLvlLbl val="0"/>
      </c:catAx>
      <c:valAx>
        <c:axId val="103789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3778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22682</c:v>
                </c:pt>
                <c:pt idx="5">
                  <c:v>23070</c:v>
                </c:pt>
                <c:pt idx="8">
                  <c:v>23413</c:v>
                </c:pt>
                <c:pt idx="11">
                  <c:v>23490</c:v>
                </c:pt>
                <c:pt idx="14">
                  <c:v>23403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4304</c:v>
                </c:pt>
                <c:pt idx="5">
                  <c:v>3695</c:v>
                </c:pt>
                <c:pt idx="8">
                  <c:v>2813</c:v>
                </c:pt>
                <c:pt idx="11">
                  <c:v>2349</c:v>
                </c:pt>
                <c:pt idx="14">
                  <c:v>2636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5648</c:v>
                </c:pt>
                <c:pt idx="5">
                  <c:v>6362</c:v>
                </c:pt>
                <c:pt idx="8">
                  <c:v>5171</c:v>
                </c:pt>
                <c:pt idx="11">
                  <c:v>5742</c:v>
                </c:pt>
                <c:pt idx="14">
                  <c:v>5970</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86</c:v>
                </c:pt>
                <c:pt idx="3">
                  <c:v>78</c:v>
                </c:pt>
                <c:pt idx="6">
                  <c:v>71</c:v>
                </c:pt>
                <c:pt idx="9">
                  <c:v>38</c:v>
                </c:pt>
                <c:pt idx="12">
                  <c:v>34</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5033</c:v>
                </c:pt>
                <c:pt idx="3">
                  <c:v>4616</c:v>
                </c:pt>
                <c:pt idx="6">
                  <c:v>4113</c:v>
                </c:pt>
                <c:pt idx="9">
                  <c:v>3742</c:v>
                </c:pt>
                <c:pt idx="12">
                  <c:v>3650</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487</c:v>
                </c:pt>
                <c:pt idx="3">
                  <c:v>467</c:v>
                </c:pt>
                <c:pt idx="6">
                  <c:v>424</c:v>
                </c:pt>
                <c:pt idx="9">
                  <c:v>345</c:v>
                </c:pt>
                <c:pt idx="12">
                  <c:v>286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12193</c:v>
                </c:pt>
                <c:pt idx="3">
                  <c:v>10433</c:v>
                </c:pt>
                <c:pt idx="6">
                  <c:v>8356</c:v>
                </c:pt>
                <c:pt idx="9">
                  <c:v>7542</c:v>
                </c:pt>
                <c:pt idx="12">
                  <c:v>7401</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189</c:v>
                </c:pt>
                <c:pt idx="3">
                  <c:v>826</c:v>
                </c:pt>
                <c:pt idx="6">
                  <c:v>786</c:v>
                </c:pt>
                <c:pt idx="9">
                  <c:v>749</c:v>
                </c:pt>
                <c:pt idx="12">
                  <c:v>689</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19610</c:v>
                </c:pt>
                <c:pt idx="3">
                  <c:v>20956</c:v>
                </c:pt>
                <c:pt idx="6">
                  <c:v>22822</c:v>
                </c:pt>
                <c:pt idx="9">
                  <c:v>23713</c:v>
                </c:pt>
                <c:pt idx="12">
                  <c:v>23891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847040"/>
        <c:axId val="123848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4962</c:v>
                </c:pt>
                <c:pt idx="2">
                  <c:v>#N/A</c:v>
                </c:pt>
                <c:pt idx="3">
                  <c:v>#N/A</c:v>
                </c:pt>
                <c:pt idx="4">
                  <c:v>4248</c:v>
                </c:pt>
                <c:pt idx="5">
                  <c:v>#N/A</c:v>
                </c:pt>
                <c:pt idx="6">
                  <c:v>#N/A</c:v>
                </c:pt>
                <c:pt idx="7">
                  <c:v>5174</c:v>
                </c:pt>
                <c:pt idx="8">
                  <c:v>#N/A</c:v>
                </c:pt>
                <c:pt idx="9">
                  <c:v>#N/A</c:v>
                </c:pt>
                <c:pt idx="10">
                  <c:v>4548</c:v>
                </c:pt>
                <c:pt idx="11">
                  <c:v>#N/A</c:v>
                </c:pt>
                <c:pt idx="12">
                  <c:v>#N/A</c:v>
                </c:pt>
                <c:pt idx="13">
                  <c:v>3941</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847040"/>
        <c:axId val="123848960"/>
      </c:lineChart>
      <c:catAx>
        <c:axId val="12384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848960"/>
        <c:crosses val="autoZero"/>
        <c:auto val="1"/>
        <c:lblAlgn val="ctr"/>
        <c:lblOffset val="100"/>
        <c:tickLblSkip val="1"/>
        <c:tickMarkSkip val="1"/>
        <c:noMultiLvlLbl val="0"/>
      </c:catAx>
      <c:valAx>
        <c:axId val="12384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84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49</c:v>
                </c:pt>
              </c:numCache>
            </c:numRef>
          </c:xVal>
          <c:yVal>
            <c:numRef>
              <c:f>公会計指標分析・財政指標組合せ分析表!$K$51:$O$51</c:f>
              <c:numCache>
                <c:formatCode>#,##0.0;"▲ "#,##0.0</c:formatCode>
                <c:ptCount val="5"/>
                <c:pt idx="3">
                  <c:v>41</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55.4</c:v>
                </c:pt>
              </c:numCache>
            </c:numRef>
          </c:xVal>
          <c:yVal>
            <c:numRef>
              <c:f>公会計指標分析・財政指標組合せ分析表!$K$55:$O$55</c:f>
              <c:numCache>
                <c:formatCode>#,##0.0;"▲ "#,##0.0</c:formatCode>
                <c:ptCount val="5"/>
                <c:pt idx="3">
                  <c:v>39</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229492224"/>
        <c:axId val="229494144"/>
      </c:scatterChart>
      <c:valAx>
        <c:axId val="229492224"/>
        <c:scaling>
          <c:orientation val="minMax"/>
          <c:max val="56"/>
          <c:min val="48.6"/>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494144"/>
        <c:crosses val="autoZero"/>
        <c:crossBetween val="midCat"/>
      </c:valAx>
      <c:valAx>
        <c:axId val="229494144"/>
        <c:scaling>
          <c:orientation val="minMax"/>
          <c:max val="41.4"/>
          <c:min val="38.70000000000000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94922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7.1</c:v>
                </c:pt>
                <c:pt idx="1">
                  <c:v>6.1</c:v>
                </c:pt>
                <c:pt idx="2">
                  <c:v>4.4000000000000004</c:v>
                </c:pt>
                <c:pt idx="3">
                  <c:v>3.5</c:v>
                </c:pt>
                <c:pt idx="4">
                  <c:v>3.7</c:v>
                </c:pt>
              </c:numCache>
            </c:numRef>
          </c:xVal>
          <c:yVal>
            <c:numRef>
              <c:f>公会計指標分析・財政指標組合せ分析表!$K$73:$O$73</c:f>
              <c:numCache>
                <c:formatCode>#,##0.0;"▲ "#,##0.0</c:formatCode>
                <c:ptCount val="5"/>
                <c:pt idx="0">
                  <c:v>45.8</c:v>
                </c:pt>
                <c:pt idx="1">
                  <c:v>38.700000000000003</c:v>
                </c:pt>
                <c:pt idx="2">
                  <c:v>47.5</c:v>
                </c:pt>
                <c:pt idx="3">
                  <c:v>41</c:v>
                </c:pt>
                <c:pt idx="4">
                  <c:v>35.5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10.3</c:v>
                </c:pt>
                <c:pt idx="1">
                  <c:v>9.6</c:v>
                </c:pt>
                <c:pt idx="2">
                  <c:v>8.8000000000000007</c:v>
                </c:pt>
                <c:pt idx="3">
                  <c:v>9</c:v>
                </c:pt>
                <c:pt idx="4">
                  <c:v>8.1999999999999993</c:v>
                </c:pt>
              </c:numCache>
            </c:numRef>
          </c:xVal>
          <c:yVal>
            <c:numRef>
              <c:f>公会計指標分析・財政指標組合せ分析表!$K$77:$O$77</c:f>
              <c:numCache>
                <c:formatCode>#,##0.0;"▲ "#,##0.0</c:formatCode>
                <c:ptCount val="5"/>
                <c:pt idx="0">
                  <c:v>58.2</c:v>
                </c:pt>
                <c:pt idx="1">
                  <c:v>50.3</c:v>
                </c:pt>
                <c:pt idx="2">
                  <c:v>45.9</c:v>
                </c:pt>
                <c:pt idx="3">
                  <c:v>39</c:v>
                </c:pt>
                <c:pt idx="4">
                  <c:v>32.5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229332480"/>
        <c:axId val="229334400"/>
      </c:scatterChart>
      <c:valAx>
        <c:axId val="229332480"/>
        <c:scaling>
          <c:orientation val="minMax"/>
          <c:max val="10.9"/>
          <c:min val="3.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334400"/>
        <c:crosses val="autoZero"/>
        <c:crossBetween val="midCat"/>
      </c:valAx>
      <c:valAx>
        <c:axId val="229334400"/>
        <c:scaling>
          <c:orientation val="minMax"/>
          <c:max val="63"/>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933248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[0.66]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300">
              <a:solidFill>
                <a:schemeClr val="dk1"/>
              </a:solidFill>
              <a:effectLst/>
              <a:latin typeface="+mn-lt"/>
              <a:ea typeface="+mn-ea"/>
              <a:cs typeface="+mn-cs"/>
            </a:rPr>
            <a:t>　</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28</a:t>
          </a:r>
          <a:r>
            <a:rPr lang="ja-JP" altLang="ja-JP" sz="1300" b="0" i="0">
              <a:solidFill>
                <a:schemeClr val="dk1"/>
              </a:solidFill>
              <a:effectLst/>
              <a:latin typeface="+mn-lt"/>
              <a:ea typeface="+mn-ea"/>
              <a:cs typeface="+mn-cs"/>
            </a:rPr>
            <a:t>年度については</a:t>
          </a:r>
          <a:r>
            <a:rPr lang="en-US" altLang="ja-JP" sz="1300" b="0" i="0">
              <a:solidFill>
                <a:schemeClr val="dk1"/>
              </a:solidFill>
              <a:effectLst/>
              <a:latin typeface="+mn-lt"/>
              <a:ea typeface="+mn-ea"/>
              <a:cs typeface="+mn-cs"/>
            </a:rPr>
            <a:t>0.66</a:t>
          </a:r>
          <a:r>
            <a:rPr lang="ja-JP" altLang="ja-JP" sz="1300" b="0" i="0">
              <a:solidFill>
                <a:schemeClr val="dk1"/>
              </a:solidFill>
              <a:effectLst/>
              <a:latin typeface="+mn-lt"/>
              <a:ea typeface="+mn-ea"/>
              <a:cs typeface="+mn-cs"/>
            </a:rPr>
            <a:t>と</a:t>
          </a:r>
          <a:r>
            <a:rPr lang="ja-JP" altLang="ja-JP" sz="1300" b="0" i="0" baseline="0">
              <a:solidFill>
                <a:schemeClr val="dk1"/>
              </a:solidFill>
              <a:effectLst/>
              <a:latin typeface="+mn-lt"/>
              <a:ea typeface="+mn-ea"/>
              <a:cs typeface="+mn-cs"/>
            </a:rPr>
            <a:t>、</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24</a:t>
          </a:r>
          <a:r>
            <a:rPr lang="ja-JP" altLang="ja-JP" sz="1300" b="0" i="0">
              <a:solidFill>
                <a:schemeClr val="dk1"/>
              </a:solidFill>
              <a:effectLst/>
              <a:latin typeface="+mn-lt"/>
              <a:ea typeface="+mn-ea"/>
              <a:cs typeface="+mn-cs"/>
            </a:rPr>
            <a:t>年度から横ばいで推移して</a:t>
          </a:r>
          <a:r>
            <a:rPr lang="ja-JP" altLang="ja-JP" sz="1300" b="0" i="0" baseline="0">
              <a:solidFill>
                <a:schemeClr val="dk1"/>
              </a:solidFill>
              <a:effectLst/>
              <a:latin typeface="+mn-lt"/>
              <a:ea typeface="+mn-ea"/>
              <a:cs typeface="+mn-cs"/>
            </a:rPr>
            <a:t>いるが、</a:t>
          </a:r>
          <a:r>
            <a:rPr lang="ja-JP" altLang="ja-JP" sz="1300" b="0" i="0">
              <a:solidFill>
                <a:schemeClr val="dk1"/>
              </a:solidFill>
              <a:effectLst/>
              <a:latin typeface="+mn-lt"/>
              <a:ea typeface="+mn-ea"/>
              <a:cs typeface="+mn-cs"/>
            </a:rPr>
            <a:t>平成</a:t>
          </a:r>
          <a:r>
            <a:rPr lang="en-US" altLang="ja-JP" sz="1300" b="0" i="0">
              <a:solidFill>
                <a:schemeClr val="dk1"/>
              </a:solidFill>
              <a:effectLst/>
              <a:latin typeface="+mn-lt"/>
              <a:ea typeface="+mn-ea"/>
              <a:cs typeface="+mn-cs"/>
            </a:rPr>
            <a:t>28</a:t>
          </a:r>
          <a:r>
            <a:rPr lang="ja-JP" altLang="ja-JP" sz="1300" b="0" i="0">
              <a:solidFill>
                <a:schemeClr val="dk1"/>
              </a:solidFill>
              <a:effectLst/>
              <a:latin typeface="+mn-lt"/>
              <a:ea typeface="+mn-ea"/>
              <a:cs typeface="+mn-cs"/>
            </a:rPr>
            <a:t>年度の単年度で見ると、平成</a:t>
          </a:r>
          <a:r>
            <a:rPr lang="en-US" altLang="ja-JP" sz="1300" b="0" i="0">
              <a:solidFill>
                <a:schemeClr val="dk1"/>
              </a:solidFill>
              <a:effectLst/>
              <a:latin typeface="+mn-lt"/>
              <a:ea typeface="+mn-ea"/>
              <a:cs typeface="+mn-cs"/>
            </a:rPr>
            <a:t>27</a:t>
          </a:r>
          <a:r>
            <a:rPr lang="ja-JP" altLang="ja-JP" sz="1300" b="0" i="0">
              <a:solidFill>
                <a:schemeClr val="dk1"/>
              </a:solidFill>
              <a:effectLst/>
              <a:latin typeface="+mn-lt"/>
              <a:ea typeface="+mn-ea"/>
              <a:cs typeface="+mn-cs"/>
            </a:rPr>
            <a:t>年度に比べ</a:t>
          </a:r>
          <a:r>
            <a:rPr lang="en-US" altLang="ja-JP" sz="1300" b="0" i="0">
              <a:solidFill>
                <a:schemeClr val="dk1"/>
              </a:solidFill>
              <a:effectLst/>
              <a:latin typeface="+mn-lt"/>
              <a:ea typeface="+mn-ea"/>
              <a:cs typeface="+mn-cs"/>
            </a:rPr>
            <a:t>0.033</a:t>
          </a:r>
          <a:r>
            <a:rPr lang="ja-JP" altLang="ja-JP" sz="1300" b="0" i="0">
              <a:solidFill>
                <a:schemeClr val="dk1"/>
              </a:solidFill>
              <a:effectLst/>
              <a:latin typeface="+mn-lt"/>
              <a:ea typeface="+mn-ea"/>
              <a:cs typeface="+mn-cs"/>
            </a:rPr>
            <a:t>ポイント回復している。</a:t>
          </a:r>
          <a:r>
            <a:rPr lang="ja-JP" altLang="ja-JP" sz="1300" b="0" i="0" baseline="0">
              <a:solidFill>
                <a:schemeClr val="dk1"/>
              </a:solidFill>
              <a:effectLst/>
              <a:latin typeface="+mn-lt"/>
              <a:ea typeface="+mn-ea"/>
              <a:cs typeface="+mn-cs"/>
            </a:rPr>
            <a:t>これは、</a:t>
          </a:r>
          <a:r>
            <a:rPr lang="ja-JP" altLang="en-US" sz="1300" b="0" i="0" baseline="0">
              <a:solidFill>
                <a:schemeClr val="dk1"/>
              </a:solidFill>
              <a:effectLst/>
              <a:latin typeface="+mn-lt"/>
              <a:ea typeface="+mn-ea"/>
              <a:cs typeface="+mn-cs"/>
            </a:rPr>
            <a:t>固定資産税</a:t>
          </a:r>
          <a:r>
            <a:rPr lang="ja-JP" altLang="ja-JP" sz="1300" b="0" i="0" baseline="0">
              <a:solidFill>
                <a:schemeClr val="dk1"/>
              </a:solidFill>
              <a:effectLst/>
              <a:latin typeface="+mn-lt"/>
              <a:ea typeface="+mn-ea"/>
              <a:cs typeface="+mn-cs"/>
            </a:rPr>
            <a:t>の</a:t>
          </a:r>
          <a:r>
            <a:rPr lang="ja-JP" altLang="ja-JP" sz="1300">
              <a:solidFill>
                <a:schemeClr val="dk1"/>
              </a:solidFill>
              <a:effectLst/>
              <a:latin typeface="+mn-lt"/>
              <a:ea typeface="+mn-ea"/>
              <a:cs typeface="+mn-cs"/>
            </a:rPr>
            <a:t>増</a:t>
          </a:r>
          <a:r>
            <a:rPr lang="ja-JP" altLang="en-US" sz="1300">
              <a:solidFill>
                <a:schemeClr val="dk1"/>
              </a:solidFill>
              <a:effectLst/>
              <a:latin typeface="+mn-lt"/>
              <a:ea typeface="+mn-ea"/>
              <a:cs typeface="+mn-cs"/>
            </a:rPr>
            <a:t>等</a:t>
          </a:r>
          <a:r>
            <a:rPr lang="ja-JP" altLang="ja-JP" sz="1300">
              <a:solidFill>
                <a:schemeClr val="dk1"/>
              </a:solidFill>
              <a:effectLst/>
              <a:latin typeface="+mn-lt"/>
              <a:ea typeface="+mn-ea"/>
              <a:cs typeface="+mn-cs"/>
            </a:rPr>
            <a:t>により</a:t>
          </a:r>
          <a:r>
            <a:rPr lang="ja-JP" altLang="ja-JP" sz="1300" b="0" i="0" baseline="0">
              <a:solidFill>
                <a:schemeClr val="dk1"/>
              </a:solidFill>
              <a:effectLst/>
              <a:latin typeface="+mn-lt"/>
              <a:ea typeface="+mn-ea"/>
              <a:cs typeface="+mn-cs"/>
            </a:rPr>
            <a:t>、基準財政収入額が</a:t>
          </a:r>
          <a:r>
            <a:rPr lang="en-US" altLang="ja-JP" sz="1300" b="0" i="0" baseline="0">
              <a:solidFill>
                <a:schemeClr val="dk1"/>
              </a:solidFill>
              <a:effectLst/>
              <a:latin typeface="+mn-lt"/>
              <a:ea typeface="+mn-ea"/>
              <a:cs typeface="+mn-cs"/>
            </a:rPr>
            <a:t>5.7</a:t>
          </a:r>
          <a:r>
            <a:rPr lang="ja-JP" altLang="ja-JP" sz="1300" b="0" i="0" baseline="0">
              <a:solidFill>
                <a:schemeClr val="dk1"/>
              </a:solidFill>
              <a:effectLst/>
              <a:latin typeface="+mn-lt"/>
              <a:ea typeface="+mn-ea"/>
              <a:cs typeface="+mn-cs"/>
            </a:rPr>
            <a:t>ポイント増加したことによる。</a:t>
          </a:r>
          <a:endParaRPr lang="ja-JP" altLang="ja-JP" sz="1300">
            <a:effectLst/>
          </a:endParaRPr>
        </a:p>
        <a:p>
          <a:r>
            <a:rPr lang="ja-JP" altLang="ja-JP" sz="130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今後も、徹底した経費節減に努め、市税の課税客体等の把握や収納対策の強化を図り、さらなる自主財源確保の取り組みを進める。</a:t>
          </a:r>
          <a:endParaRPr lang="ja-JP" altLang="ja-JP" sz="13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159808</xdr:rowOff>
    </xdr:from>
    <xdr:to>
      <xdr:col>7</xdr:col>
      <xdr:colOff>152400</xdr:colOff>
      <xdr:row>44</xdr:row>
      <xdr:rowOff>165100</xdr:rowOff>
    </xdr:to>
    <xdr:cxnSp macro="">
      <xdr:nvCxnSpPr>
        <xdr:cNvPr id="63" name="直線コネクタ 62"/>
        <xdr:cNvCxnSpPr/>
      </xdr:nvCxnSpPr>
      <xdr:spPr>
        <a:xfrm flipV="1">
          <a:off x="4953000" y="6160558"/>
          <a:ext cx="0" cy="15483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4"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0.24</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5" name="直線コネクタ 64"/>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74735</xdr:rowOff>
    </xdr:from>
    <xdr:ext cx="762000" cy="259045"/>
    <xdr:sp macro="" textlink="">
      <xdr:nvSpPr>
        <xdr:cNvPr id="66" name="財政力最大値テキスト"/>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7</xdr:col>
      <xdr:colOff>63500</xdr:colOff>
      <xdr:row>35</xdr:row>
      <xdr:rowOff>159808</xdr:rowOff>
    </xdr:from>
    <xdr:to>
      <xdr:col>7</xdr:col>
      <xdr:colOff>241300</xdr:colOff>
      <xdr:row>35</xdr:row>
      <xdr:rowOff>159808</xdr:rowOff>
    </xdr:to>
    <xdr:cxnSp macro="">
      <xdr:nvCxnSpPr>
        <xdr:cNvPr id="67" name="直線コネクタ 66"/>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6350</xdr:rowOff>
    </xdr:from>
    <xdr:to>
      <xdr:col>7</xdr:col>
      <xdr:colOff>152400</xdr:colOff>
      <xdr:row>40</xdr:row>
      <xdr:rowOff>46567</xdr:rowOff>
    </xdr:to>
    <xdr:cxnSp macro="">
      <xdr:nvCxnSpPr>
        <xdr:cNvPr id="68" name="直線コネクタ 67"/>
        <xdr:cNvCxnSpPr/>
      </xdr:nvCxnSpPr>
      <xdr:spPr>
        <a:xfrm flipV="1">
          <a:off x="4114800" y="68643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37694</xdr:rowOff>
    </xdr:from>
    <xdr:ext cx="762000" cy="259045"/>
    <xdr:sp macro="" textlink="">
      <xdr:nvSpPr>
        <xdr:cNvPr id="69" name="財政力平均値テキスト"/>
        <xdr:cNvSpPr txBox="1"/>
      </xdr:nvSpPr>
      <xdr:spPr>
        <a:xfrm>
          <a:off x="5041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0.52</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65617</xdr:rowOff>
    </xdr:from>
    <xdr:to>
      <xdr:col>7</xdr:col>
      <xdr:colOff>203200</xdr:colOff>
      <xdr:row>41</xdr:row>
      <xdr:rowOff>167217</xdr:rowOff>
    </xdr:to>
    <xdr:sp macro="" textlink="">
      <xdr:nvSpPr>
        <xdr:cNvPr id="70" name="フローチャート : 判断 69"/>
        <xdr:cNvSpPr/>
      </xdr:nvSpPr>
      <xdr:spPr>
        <a:xfrm>
          <a:off x="4902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46567</xdr:rowOff>
    </xdr:from>
    <xdr:to>
      <xdr:col>6</xdr:col>
      <xdr:colOff>0</xdr:colOff>
      <xdr:row>40</xdr:row>
      <xdr:rowOff>66675</xdr:rowOff>
    </xdr:to>
    <xdr:cxnSp macro="">
      <xdr:nvCxnSpPr>
        <xdr:cNvPr id="71" name="直線コネクタ 70"/>
        <xdr:cNvCxnSpPr/>
      </xdr:nvCxnSpPr>
      <xdr:spPr>
        <a:xfrm flipV="1">
          <a:off x="3225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45508</xdr:rowOff>
    </xdr:from>
    <xdr:to>
      <xdr:col>6</xdr:col>
      <xdr:colOff>50800</xdr:colOff>
      <xdr:row>41</xdr:row>
      <xdr:rowOff>147108</xdr:rowOff>
    </xdr:to>
    <xdr:sp macro="" textlink="">
      <xdr:nvSpPr>
        <xdr:cNvPr id="72" name="フローチャート : 判断 71"/>
        <xdr:cNvSpPr/>
      </xdr:nvSpPr>
      <xdr:spPr>
        <a:xfrm>
          <a:off x="4064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131885</xdr:rowOff>
    </xdr:from>
    <xdr:ext cx="736600" cy="259045"/>
    <xdr:sp macro="" textlink="">
      <xdr:nvSpPr>
        <xdr:cNvPr id="73" name="テキスト ボックス 72"/>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0.53</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66675</xdr:rowOff>
    </xdr:from>
    <xdr:to>
      <xdr:col>4</xdr:col>
      <xdr:colOff>482600</xdr:colOff>
      <xdr:row>40</xdr:row>
      <xdr:rowOff>86783</xdr:rowOff>
    </xdr:to>
    <xdr:cxnSp macro="">
      <xdr:nvCxnSpPr>
        <xdr:cNvPr id="74" name="直線コネクタ 73"/>
        <xdr:cNvCxnSpPr/>
      </xdr:nvCxnSpPr>
      <xdr:spPr>
        <a:xfrm flipV="1">
          <a:off x="2336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15875</xdr:rowOff>
    </xdr:from>
    <xdr:to>
      <xdr:col>4</xdr:col>
      <xdr:colOff>533400</xdr:colOff>
      <xdr:row>40</xdr:row>
      <xdr:rowOff>117475</xdr:rowOff>
    </xdr:to>
    <xdr:sp macro="" textlink="">
      <xdr:nvSpPr>
        <xdr:cNvPr id="75" name="フローチャート : 判断 74"/>
        <xdr:cNvSpPr/>
      </xdr:nvSpPr>
      <xdr:spPr>
        <a:xfrm>
          <a:off x="3175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102252</xdr:rowOff>
    </xdr:from>
    <xdr:ext cx="762000" cy="259045"/>
    <xdr:sp macro="" textlink="">
      <xdr:nvSpPr>
        <xdr:cNvPr id="76" name="テキスト ボックス 75"/>
        <xdr:cNvSpPr txBox="1"/>
      </xdr:nvSpPr>
      <xdr:spPr>
        <a:xfrm>
          <a:off x="28448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40</xdr:row>
      <xdr:rowOff>86783</xdr:rowOff>
    </xdr:from>
    <xdr:to>
      <xdr:col>3</xdr:col>
      <xdr:colOff>279400</xdr:colOff>
      <xdr:row>40</xdr:row>
      <xdr:rowOff>86783</xdr:rowOff>
    </xdr:to>
    <xdr:cxnSp macro="">
      <xdr:nvCxnSpPr>
        <xdr:cNvPr id="77" name="直線コネクタ 76"/>
        <xdr:cNvCxnSpPr/>
      </xdr:nvCxnSpPr>
      <xdr:spPr>
        <a:xfrm>
          <a:off x="1447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15875</xdr:rowOff>
    </xdr:from>
    <xdr:to>
      <xdr:col>3</xdr:col>
      <xdr:colOff>330200</xdr:colOff>
      <xdr:row>40</xdr:row>
      <xdr:rowOff>117475</xdr:rowOff>
    </xdr:to>
    <xdr:sp macro="" textlink="">
      <xdr:nvSpPr>
        <xdr:cNvPr id="78" name="フローチャート : 判断 77"/>
        <xdr:cNvSpPr/>
      </xdr:nvSpPr>
      <xdr:spPr>
        <a:xfrm>
          <a:off x="2286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127652</xdr:rowOff>
    </xdr:from>
    <xdr:ext cx="762000" cy="259045"/>
    <xdr:sp macro="" textlink="">
      <xdr:nvSpPr>
        <xdr:cNvPr id="79" name="テキスト ボックス 78"/>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15875</xdr:rowOff>
    </xdr:from>
    <xdr:to>
      <xdr:col>2</xdr:col>
      <xdr:colOff>127000</xdr:colOff>
      <xdr:row>40</xdr:row>
      <xdr:rowOff>117475</xdr:rowOff>
    </xdr:to>
    <xdr:sp macro="" textlink="">
      <xdr:nvSpPr>
        <xdr:cNvPr id="80" name="フローチャート : 判断 79"/>
        <xdr:cNvSpPr/>
      </xdr:nvSpPr>
      <xdr:spPr>
        <a:xfrm>
          <a:off x="1397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127652</xdr:rowOff>
    </xdr:from>
    <xdr:ext cx="762000" cy="259045"/>
    <xdr:sp macro="" textlink="">
      <xdr:nvSpPr>
        <xdr:cNvPr id="81" name="テキスト ボックス 80"/>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39</xdr:row>
      <xdr:rowOff>127000</xdr:rowOff>
    </xdr:from>
    <xdr:to>
      <xdr:col>7</xdr:col>
      <xdr:colOff>203200</xdr:colOff>
      <xdr:row>40</xdr:row>
      <xdr:rowOff>57150</xdr:rowOff>
    </xdr:to>
    <xdr:sp macro="" textlink="">
      <xdr:nvSpPr>
        <xdr:cNvPr id="87" name="円/楕円 86"/>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38</xdr:row>
      <xdr:rowOff>143527</xdr:rowOff>
    </xdr:from>
    <xdr:ext cx="762000" cy="259045"/>
    <xdr:sp macro="" textlink="">
      <xdr:nvSpPr>
        <xdr:cNvPr id="88" name="財政力該当値テキスト"/>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0.66</a:t>
          </a:r>
          <a:endParaRPr kumimoji="1" lang="ja-JP" altLang="en-US" sz="1000" b="1">
            <a:solidFill>
              <a:srgbClr val="FF0000"/>
            </a:solidFill>
            <a:latin typeface="ＭＳ Ｐゴシック"/>
          </a:endParaRPr>
        </a:p>
      </xdr:txBody>
    </xdr:sp>
    <xdr:clientData/>
  </xdr:oneCellAnchor>
  <xdr:twoCellAnchor>
    <xdr:from>
      <xdr:col>5</xdr:col>
      <xdr:colOff>635000</xdr:colOff>
      <xdr:row>39</xdr:row>
      <xdr:rowOff>167217</xdr:rowOff>
    </xdr:from>
    <xdr:to>
      <xdr:col>6</xdr:col>
      <xdr:colOff>50800</xdr:colOff>
      <xdr:row>40</xdr:row>
      <xdr:rowOff>97367</xdr:rowOff>
    </xdr:to>
    <xdr:sp macro="" textlink="">
      <xdr:nvSpPr>
        <xdr:cNvPr id="89" name="円/楕円 88"/>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107544</xdr:rowOff>
    </xdr:from>
    <xdr:ext cx="736600" cy="259045"/>
    <xdr:sp macro="" textlink="">
      <xdr:nvSpPr>
        <xdr:cNvPr id="90" name="テキスト ボックス 89"/>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0.64</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15875</xdr:rowOff>
    </xdr:from>
    <xdr:to>
      <xdr:col>4</xdr:col>
      <xdr:colOff>533400</xdr:colOff>
      <xdr:row>40</xdr:row>
      <xdr:rowOff>117475</xdr:rowOff>
    </xdr:to>
    <xdr:sp macro="" textlink="">
      <xdr:nvSpPr>
        <xdr:cNvPr id="91" name="円/楕円 90"/>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127652</xdr:rowOff>
    </xdr:from>
    <xdr:ext cx="762000" cy="259045"/>
    <xdr:sp macro="" textlink="">
      <xdr:nvSpPr>
        <xdr:cNvPr id="92" name="テキスト ボックス 91"/>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0.63</a:t>
          </a:r>
          <a:endParaRPr kumimoji="1" lang="ja-JP" altLang="en-US" sz="1000" b="1">
            <a:solidFill>
              <a:srgbClr val="FF0000"/>
            </a:solidFill>
            <a:latin typeface="ＭＳ Ｐゴシック"/>
          </a:endParaRPr>
        </a:p>
      </xdr:txBody>
    </xdr:sp>
    <xdr:clientData/>
  </xdr:oneCellAnchor>
  <xdr:twoCellAnchor>
    <xdr:from>
      <xdr:col>3</xdr:col>
      <xdr:colOff>228600</xdr:colOff>
      <xdr:row>40</xdr:row>
      <xdr:rowOff>35983</xdr:rowOff>
    </xdr:from>
    <xdr:to>
      <xdr:col>3</xdr:col>
      <xdr:colOff>330200</xdr:colOff>
      <xdr:row>40</xdr:row>
      <xdr:rowOff>137583</xdr:rowOff>
    </xdr:to>
    <xdr:sp macro="" textlink="">
      <xdr:nvSpPr>
        <xdr:cNvPr id="93" name="円/楕円 92"/>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122360</xdr:rowOff>
    </xdr:from>
    <xdr:ext cx="762000" cy="259045"/>
    <xdr:sp macro="" textlink="">
      <xdr:nvSpPr>
        <xdr:cNvPr id="94" name="テキスト ボックス 93"/>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0.62</a:t>
          </a:r>
          <a:endParaRPr kumimoji="1" lang="ja-JP" altLang="en-US" sz="1000" b="1">
            <a:solidFill>
              <a:srgbClr val="FF0000"/>
            </a:solidFill>
            <a:latin typeface="ＭＳ Ｐゴシック"/>
          </a:endParaRPr>
        </a:p>
      </xdr:txBody>
    </xdr:sp>
    <xdr:clientData/>
  </xdr:oneCellAnchor>
  <xdr:twoCellAnchor>
    <xdr:from>
      <xdr:col>2</xdr:col>
      <xdr:colOff>25400</xdr:colOff>
      <xdr:row>40</xdr:row>
      <xdr:rowOff>35983</xdr:rowOff>
    </xdr:from>
    <xdr:to>
      <xdr:col>2</xdr:col>
      <xdr:colOff>127000</xdr:colOff>
      <xdr:row>40</xdr:row>
      <xdr:rowOff>137583</xdr:rowOff>
    </xdr:to>
    <xdr:sp macro="" textlink="">
      <xdr:nvSpPr>
        <xdr:cNvPr id="95" name="円/楕円 94"/>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122360</xdr:rowOff>
    </xdr:from>
    <xdr:ext cx="762000" cy="259045"/>
    <xdr:sp macro="" textlink="">
      <xdr:nvSpPr>
        <xdr:cNvPr id="96" name="テキスト ボックス 95"/>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[88.0%]</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年度については、</a:t>
          </a:r>
          <a:r>
            <a:rPr kumimoji="1" lang="ja-JP" altLang="en-US" sz="1300">
              <a:solidFill>
                <a:schemeClr val="dk1"/>
              </a:solidFill>
              <a:effectLst/>
              <a:latin typeface="+mn-lt"/>
              <a:ea typeface="+mn-ea"/>
              <a:cs typeface="+mn-cs"/>
            </a:rPr>
            <a:t>地方交付税</a:t>
          </a:r>
          <a:r>
            <a:rPr kumimoji="1" lang="ja-JP" altLang="ja-JP" sz="1300">
              <a:solidFill>
                <a:schemeClr val="dk1"/>
              </a:solidFill>
              <a:effectLst/>
              <a:latin typeface="+mn-lt"/>
              <a:ea typeface="+mn-ea"/>
              <a:cs typeface="+mn-cs"/>
            </a:rPr>
            <a:t>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等により、前年度対比で</a:t>
          </a:r>
          <a:r>
            <a:rPr kumimoji="1" lang="en-US" altLang="ja-JP" sz="1300">
              <a:solidFill>
                <a:schemeClr val="dk1"/>
              </a:solidFill>
              <a:effectLst/>
              <a:latin typeface="+mn-lt"/>
              <a:ea typeface="+mn-ea"/>
              <a:cs typeface="+mn-cs"/>
            </a:rPr>
            <a:t>6.1</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し、類似団体より</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ポイント下回っている。</a:t>
          </a:r>
          <a:endParaRPr lang="ja-JP" altLang="ja-JP" sz="1300">
            <a:effectLst/>
          </a:endParaRPr>
        </a:p>
        <a:p>
          <a:r>
            <a:rPr kumimoji="1" lang="ja-JP" altLang="ja-JP" sz="1300">
              <a:solidFill>
                <a:schemeClr val="dk1"/>
              </a:solidFill>
              <a:effectLst/>
              <a:latin typeface="+mn-lt"/>
              <a:ea typeface="+mn-ea"/>
              <a:cs typeface="+mn-cs"/>
            </a:rPr>
            <a:t>　今後も、定員管理等による歳出削減や起債の抑制を行うとともに、市税徴収率の向上等による歳入確保に取り組み、財政構造の弾力性の確保に努める。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30480</xdr:rowOff>
    </xdr:from>
    <xdr:to>
      <xdr:col>7</xdr:col>
      <xdr:colOff>152400</xdr:colOff>
      <xdr:row>67</xdr:row>
      <xdr:rowOff>88054</xdr:rowOff>
    </xdr:to>
    <xdr:cxnSp macro="">
      <xdr:nvCxnSpPr>
        <xdr:cNvPr id="126" name="直線コネクタ 125"/>
        <xdr:cNvCxnSpPr/>
      </xdr:nvCxnSpPr>
      <xdr:spPr>
        <a:xfrm flipV="1">
          <a:off x="4953000" y="9974580"/>
          <a:ext cx="0" cy="1600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60131</xdr:rowOff>
    </xdr:from>
    <xdr:ext cx="762000" cy="259045"/>
    <xdr:sp macro="" textlink="">
      <xdr:nvSpPr>
        <xdr:cNvPr id="127" name="財政構造の弾力性最小値テキスト"/>
        <xdr:cNvSpPr txBox="1"/>
      </xdr:nvSpPr>
      <xdr:spPr>
        <a:xfrm>
          <a:off x="5041900" y="115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99.7</a:t>
          </a:r>
          <a:endParaRPr kumimoji="1" lang="ja-JP" altLang="en-US" sz="1000" b="1">
            <a:latin typeface="ＭＳ Ｐゴシック"/>
          </a:endParaRPr>
        </a:p>
      </xdr:txBody>
    </xdr:sp>
    <xdr:clientData/>
  </xdr:oneCellAnchor>
  <xdr:twoCellAnchor>
    <xdr:from>
      <xdr:col>7</xdr:col>
      <xdr:colOff>63500</xdr:colOff>
      <xdr:row>67</xdr:row>
      <xdr:rowOff>88054</xdr:rowOff>
    </xdr:from>
    <xdr:to>
      <xdr:col>7</xdr:col>
      <xdr:colOff>241300</xdr:colOff>
      <xdr:row>67</xdr:row>
      <xdr:rowOff>88054</xdr:rowOff>
    </xdr:to>
    <xdr:cxnSp macro="">
      <xdr:nvCxnSpPr>
        <xdr:cNvPr id="128" name="直線コネクタ 127"/>
        <xdr:cNvCxnSpPr/>
      </xdr:nvCxnSpPr>
      <xdr:spPr>
        <a:xfrm>
          <a:off x="4864100" y="1157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116857</xdr:rowOff>
    </xdr:from>
    <xdr:ext cx="762000" cy="259045"/>
    <xdr:sp macro="" textlink="">
      <xdr:nvSpPr>
        <xdr:cNvPr id="129"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79.8</a:t>
          </a:r>
          <a:endParaRPr kumimoji="1" lang="ja-JP" altLang="en-US" sz="1000" b="1">
            <a:latin typeface="ＭＳ Ｐゴシック"/>
          </a:endParaRPr>
        </a:p>
      </xdr:txBody>
    </xdr:sp>
    <xdr:clientData/>
  </xdr:oneCellAnchor>
  <xdr:twoCellAnchor>
    <xdr:from>
      <xdr:col>7</xdr:col>
      <xdr:colOff>63500</xdr:colOff>
      <xdr:row>58</xdr:row>
      <xdr:rowOff>30480</xdr:rowOff>
    </xdr:from>
    <xdr:to>
      <xdr:col>7</xdr:col>
      <xdr:colOff>241300</xdr:colOff>
      <xdr:row>58</xdr:row>
      <xdr:rowOff>30480</xdr:rowOff>
    </xdr:to>
    <xdr:cxnSp macro="">
      <xdr:nvCxnSpPr>
        <xdr:cNvPr id="130" name="直線コネクタ 129"/>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27940</xdr:rowOff>
    </xdr:from>
    <xdr:to>
      <xdr:col>7</xdr:col>
      <xdr:colOff>152400</xdr:colOff>
      <xdr:row>62</xdr:row>
      <xdr:rowOff>4233</xdr:rowOff>
    </xdr:to>
    <xdr:cxnSp macro="">
      <xdr:nvCxnSpPr>
        <xdr:cNvPr id="131" name="直線コネクタ 130"/>
        <xdr:cNvCxnSpPr/>
      </xdr:nvCxnSpPr>
      <xdr:spPr>
        <a:xfrm>
          <a:off x="4114800" y="10143490"/>
          <a:ext cx="8382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126594</xdr:rowOff>
    </xdr:from>
    <xdr:ext cx="762000" cy="259045"/>
    <xdr:sp macro="" textlink="">
      <xdr:nvSpPr>
        <xdr:cNvPr id="132" name="財政構造の弾力性平均値テキスト"/>
        <xdr:cNvSpPr txBox="1"/>
      </xdr:nvSpPr>
      <xdr:spPr>
        <a:xfrm>
          <a:off x="5041900" y="1075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154517</xdr:rowOff>
    </xdr:from>
    <xdr:to>
      <xdr:col>7</xdr:col>
      <xdr:colOff>203200</xdr:colOff>
      <xdr:row>63</xdr:row>
      <xdr:rowOff>84667</xdr:rowOff>
    </xdr:to>
    <xdr:sp macro="" textlink="">
      <xdr:nvSpPr>
        <xdr:cNvPr id="133" name="フローチャート : 判断 132"/>
        <xdr:cNvSpPr/>
      </xdr:nvSpPr>
      <xdr:spPr>
        <a:xfrm>
          <a:off x="49022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27940</xdr:rowOff>
    </xdr:from>
    <xdr:to>
      <xdr:col>6</xdr:col>
      <xdr:colOff>0</xdr:colOff>
      <xdr:row>60</xdr:row>
      <xdr:rowOff>146050</xdr:rowOff>
    </xdr:to>
    <xdr:cxnSp macro="">
      <xdr:nvCxnSpPr>
        <xdr:cNvPr id="134" name="直線コネクタ 133"/>
        <xdr:cNvCxnSpPr/>
      </xdr:nvCxnSpPr>
      <xdr:spPr>
        <a:xfrm flipV="1">
          <a:off x="3225800" y="1014349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9737</xdr:rowOff>
    </xdr:from>
    <xdr:to>
      <xdr:col>6</xdr:col>
      <xdr:colOff>50800</xdr:colOff>
      <xdr:row>62</xdr:row>
      <xdr:rowOff>111337</xdr:rowOff>
    </xdr:to>
    <xdr:sp macro="" textlink="">
      <xdr:nvSpPr>
        <xdr:cNvPr id="135" name="フローチャート : 判断 134"/>
        <xdr:cNvSpPr/>
      </xdr:nvSpPr>
      <xdr:spPr>
        <a:xfrm>
          <a:off x="40640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96114</xdr:rowOff>
    </xdr:from>
    <xdr:ext cx="736600" cy="259045"/>
    <xdr:sp macro="" textlink="">
      <xdr:nvSpPr>
        <xdr:cNvPr id="136" name="テキスト ボックス 135"/>
        <xdr:cNvSpPr txBox="1"/>
      </xdr:nvSpPr>
      <xdr:spPr>
        <a:xfrm>
          <a:off x="3733800" y="1072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146050</xdr:rowOff>
    </xdr:from>
    <xdr:to>
      <xdr:col>4</xdr:col>
      <xdr:colOff>482600</xdr:colOff>
      <xdr:row>61</xdr:row>
      <xdr:rowOff>119380</xdr:rowOff>
    </xdr:to>
    <xdr:cxnSp macro="">
      <xdr:nvCxnSpPr>
        <xdr:cNvPr id="137" name="直線コネクタ 136"/>
        <xdr:cNvCxnSpPr/>
      </xdr:nvCxnSpPr>
      <xdr:spPr>
        <a:xfrm flipV="1">
          <a:off x="2336800" y="104330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15240</xdr:rowOff>
    </xdr:from>
    <xdr:to>
      <xdr:col>4</xdr:col>
      <xdr:colOff>533400</xdr:colOff>
      <xdr:row>63</xdr:row>
      <xdr:rowOff>116840</xdr:rowOff>
    </xdr:to>
    <xdr:sp macro="" textlink="">
      <xdr:nvSpPr>
        <xdr:cNvPr id="138" name="フローチャート : 判断 137"/>
        <xdr:cNvSpPr/>
      </xdr:nvSpPr>
      <xdr:spPr>
        <a:xfrm>
          <a:off x="3175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101617</xdr:rowOff>
    </xdr:from>
    <xdr:ext cx="762000" cy="259045"/>
    <xdr:sp macro="" textlink="">
      <xdr:nvSpPr>
        <xdr:cNvPr id="139" name="テキスト ボックス 138"/>
        <xdr:cNvSpPr txBox="1"/>
      </xdr:nvSpPr>
      <xdr:spPr>
        <a:xfrm>
          <a:off x="2844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79163</xdr:rowOff>
    </xdr:from>
    <xdr:to>
      <xdr:col>3</xdr:col>
      <xdr:colOff>279400</xdr:colOff>
      <xdr:row>61</xdr:row>
      <xdr:rowOff>119380</xdr:rowOff>
    </xdr:to>
    <xdr:cxnSp macro="">
      <xdr:nvCxnSpPr>
        <xdr:cNvPr id="140" name="直線コネクタ 139"/>
        <xdr:cNvCxnSpPr/>
      </xdr:nvCxnSpPr>
      <xdr:spPr>
        <a:xfrm>
          <a:off x="1447800" y="105376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82127</xdr:rowOff>
    </xdr:from>
    <xdr:to>
      <xdr:col>3</xdr:col>
      <xdr:colOff>330200</xdr:colOff>
      <xdr:row>63</xdr:row>
      <xdr:rowOff>12277</xdr:rowOff>
    </xdr:to>
    <xdr:sp macro="" textlink="">
      <xdr:nvSpPr>
        <xdr:cNvPr id="141" name="フローチャート : 判断 140"/>
        <xdr:cNvSpPr/>
      </xdr:nvSpPr>
      <xdr:spPr>
        <a:xfrm>
          <a:off x="2286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168504</xdr:rowOff>
    </xdr:from>
    <xdr:ext cx="762000" cy="259045"/>
    <xdr:sp macro="" textlink="">
      <xdr:nvSpPr>
        <xdr:cNvPr id="142" name="テキスト ボックス 141"/>
        <xdr:cNvSpPr txBox="1"/>
      </xdr:nvSpPr>
      <xdr:spPr>
        <a:xfrm>
          <a:off x="1955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130387</xdr:rowOff>
    </xdr:from>
    <xdr:to>
      <xdr:col>2</xdr:col>
      <xdr:colOff>127000</xdr:colOff>
      <xdr:row>63</xdr:row>
      <xdr:rowOff>60537</xdr:rowOff>
    </xdr:to>
    <xdr:sp macro="" textlink="">
      <xdr:nvSpPr>
        <xdr:cNvPr id="143" name="フローチャート : 判断 142"/>
        <xdr:cNvSpPr/>
      </xdr:nvSpPr>
      <xdr:spPr>
        <a:xfrm>
          <a:off x="1397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45314</xdr:rowOff>
    </xdr:from>
    <xdr:ext cx="762000" cy="259045"/>
    <xdr:sp macro="" textlink="">
      <xdr:nvSpPr>
        <xdr:cNvPr id="144" name="テキスト ボックス 143"/>
        <xdr:cNvSpPr txBox="1"/>
      </xdr:nvSpPr>
      <xdr:spPr>
        <a:xfrm>
          <a:off x="1066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124883</xdr:rowOff>
    </xdr:from>
    <xdr:to>
      <xdr:col>7</xdr:col>
      <xdr:colOff>203200</xdr:colOff>
      <xdr:row>62</xdr:row>
      <xdr:rowOff>55033</xdr:rowOff>
    </xdr:to>
    <xdr:sp macro="" textlink="">
      <xdr:nvSpPr>
        <xdr:cNvPr id="150" name="円/楕円 149"/>
        <xdr:cNvSpPr/>
      </xdr:nvSpPr>
      <xdr:spPr>
        <a:xfrm>
          <a:off x="4902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141410</xdr:rowOff>
    </xdr:from>
    <xdr:ext cx="762000" cy="259045"/>
    <xdr:sp macro="" textlink="">
      <xdr:nvSpPr>
        <xdr:cNvPr id="151" name="財政構造の弾力性該当値テキスト"/>
        <xdr:cNvSpPr txBox="1"/>
      </xdr:nvSpPr>
      <xdr:spPr>
        <a:xfrm>
          <a:off x="50419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5</xdr:col>
      <xdr:colOff>635000</xdr:colOff>
      <xdr:row>58</xdr:row>
      <xdr:rowOff>148590</xdr:rowOff>
    </xdr:from>
    <xdr:to>
      <xdr:col>6</xdr:col>
      <xdr:colOff>50800</xdr:colOff>
      <xdr:row>59</xdr:row>
      <xdr:rowOff>78740</xdr:rowOff>
    </xdr:to>
    <xdr:sp macro="" textlink="">
      <xdr:nvSpPr>
        <xdr:cNvPr id="152" name="円/楕円 151"/>
        <xdr:cNvSpPr/>
      </xdr:nvSpPr>
      <xdr:spPr>
        <a:xfrm>
          <a:off x="4064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88917</xdr:rowOff>
    </xdr:from>
    <xdr:ext cx="736600" cy="259045"/>
    <xdr:sp macro="" textlink="">
      <xdr:nvSpPr>
        <xdr:cNvPr id="153" name="テキスト ボックス 152"/>
        <xdr:cNvSpPr txBox="1"/>
      </xdr:nvSpPr>
      <xdr:spPr>
        <a:xfrm>
          <a:off x="3733800" y="9861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81.9</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95250</xdr:rowOff>
    </xdr:from>
    <xdr:to>
      <xdr:col>4</xdr:col>
      <xdr:colOff>533400</xdr:colOff>
      <xdr:row>61</xdr:row>
      <xdr:rowOff>25400</xdr:rowOff>
    </xdr:to>
    <xdr:sp macro="" textlink="">
      <xdr:nvSpPr>
        <xdr:cNvPr id="154" name="円/楕円 153"/>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35577</xdr:rowOff>
    </xdr:from>
    <xdr:ext cx="762000" cy="259045"/>
    <xdr:sp macro="" textlink="">
      <xdr:nvSpPr>
        <xdr:cNvPr id="155" name="テキスト ボックス 154"/>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68580</xdr:rowOff>
    </xdr:from>
    <xdr:to>
      <xdr:col>3</xdr:col>
      <xdr:colOff>330200</xdr:colOff>
      <xdr:row>61</xdr:row>
      <xdr:rowOff>170180</xdr:rowOff>
    </xdr:to>
    <xdr:sp macro="" textlink="">
      <xdr:nvSpPr>
        <xdr:cNvPr id="156" name="円/楕円 155"/>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8907</xdr:rowOff>
    </xdr:from>
    <xdr:ext cx="762000" cy="259045"/>
    <xdr:sp macro="" textlink="">
      <xdr:nvSpPr>
        <xdr:cNvPr id="157" name="テキスト ボックス 156"/>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28363</xdr:rowOff>
    </xdr:from>
    <xdr:to>
      <xdr:col>2</xdr:col>
      <xdr:colOff>127000</xdr:colOff>
      <xdr:row>61</xdr:row>
      <xdr:rowOff>129963</xdr:rowOff>
    </xdr:to>
    <xdr:sp macro="" textlink="">
      <xdr:nvSpPr>
        <xdr:cNvPr id="158" name="円/楕円 157"/>
        <xdr:cNvSpPr/>
      </xdr:nvSpPr>
      <xdr:spPr>
        <a:xfrm>
          <a:off x="1397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140140</xdr:rowOff>
    </xdr:from>
    <xdr:ext cx="762000" cy="259045"/>
    <xdr:sp macro="" textlink="">
      <xdr:nvSpPr>
        <xdr:cNvPr id="159" name="テキスト ボックス 158"/>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[114,453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年度については、人件費</a:t>
          </a:r>
          <a:r>
            <a:rPr kumimoji="1" lang="ja-JP" altLang="en-US" sz="1300">
              <a:solidFill>
                <a:schemeClr val="dk1"/>
              </a:solidFill>
              <a:effectLst/>
              <a:latin typeface="+mn-lt"/>
              <a:ea typeface="+mn-ea"/>
              <a:cs typeface="+mn-cs"/>
            </a:rPr>
            <a:t>は新陳代謝等による減があるものの</a:t>
          </a:r>
          <a:r>
            <a:rPr kumimoji="1" lang="ja-JP" altLang="ja-JP" sz="1300">
              <a:solidFill>
                <a:schemeClr val="dk1"/>
              </a:solidFill>
              <a:effectLst/>
              <a:latin typeface="+mn-lt"/>
              <a:ea typeface="+mn-ea"/>
              <a:cs typeface="+mn-cs"/>
            </a:rPr>
            <a:t>、ふるさと納税に係る物件費の増等により前年を上回った</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類似団体平均については下回った状態を維持している。</a:t>
          </a:r>
          <a:endParaRPr lang="ja-JP" altLang="ja-JP" sz="1300">
            <a:effectLst/>
          </a:endParaRPr>
        </a:p>
        <a:p>
          <a:r>
            <a:rPr kumimoji="1" lang="ja-JP" altLang="ja-JP" sz="1300">
              <a:solidFill>
                <a:schemeClr val="dk1"/>
              </a:solidFill>
              <a:effectLst/>
              <a:latin typeface="+mn-lt"/>
              <a:ea typeface="+mn-ea"/>
              <a:cs typeface="+mn-cs"/>
            </a:rPr>
            <a:t>　今後も、定員適正化やコスト削減に取り組み、人件費・物件費等の削減を図る。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158128</xdr:rowOff>
    </xdr:from>
    <xdr:to>
      <xdr:col>7</xdr:col>
      <xdr:colOff>152400</xdr:colOff>
      <xdr:row>88</xdr:row>
      <xdr:rowOff>165122</xdr:rowOff>
    </xdr:to>
    <xdr:cxnSp macro="">
      <xdr:nvCxnSpPr>
        <xdr:cNvPr id="189" name="直線コネクタ 188"/>
        <xdr:cNvCxnSpPr/>
      </xdr:nvCxnSpPr>
      <xdr:spPr>
        <a:xfrm flipV="1">
          <a:off x="4953000" y="14045578"/>
          <a:ext cx="0" cy="12071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137199</xdr:rowOff>
    </xdr:from>
    <xdr:ext cx="762000" cy="259045"/>
    <xdr:sp macro="" textlink="">
      <xdr:nvSpPr>
        <xdr:cNvPr id="190" name="人件費・物件費等の状況最小値テキスト"/>
        <xdr:cNvSpPr txBox="1"/>
      </xdr:nvSpPr>
      <xdr:spPr>
        <a:xfrm>
          <a:off x="5041900" y="1522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230,529</a:t>
          </a:r>
          <a:endParaRPr kumimoji="1" lang="ja-JP" altLang="en-US" sz="1000" b="1">
            <a:latin typeface="ＭＳ Ｐゴシック"/>
          </a:endParaRPr>
        </a:p>
      </xdr:txBody>
    </xdr:sp>
    <xdr:clientData/>
  </xdr:oneCellAnchor>
  <xdr:twoCellAnchor>
    <xdr:from>
      <xdr:col>7</xdr:col>
      <xdr:colOff>63500</xdr:colOff>
      <xdr:row>88</xdr:row>
      <xdr:rowOff>165122</xdr:rowOff>
    </xdr:from>
    <xdr:to>
      <xdr:col>7</xdr:col>
      <xdr:colOff>241300</xdr:colOff>
      <xdr:row>88</xdr:row>
      <xdr:rowOff>165122</xdr:rowOff>
    </xdr:to>
    <xdr:cxnSp macro="">
      <xdr:nvCxnSpPr>
        <xdr:cNvPr id="191" name="直線コネクタ 190"/>
        <xdr:cNvCxnSpPr/>
      </xdr:nvCxnSpPr>
      <xdr:spPr>
        <a:xfrm>
          <a:off x="4864100" y="1525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73055</xdr:rowOff>
    </xdr:from>
    <xdr:ext cx="762000" cy="259045"/>
    <xdr:sp macro="" textlink="">
      <xdr:nvSpPr>
        <xdr:cNvPr id="192" name="人件費・物件費等の状況最大値テキスト"/>
        <xdr:cNvSpPr txBox="1"/>
      </xdr:nvSpPr>
      <xdr:spPr>
        <a:xfrm>
          <a:off x="5041900" y="1378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80,449</a:t>
          </a:r>
          <a:endParaRPr kumimoji="1" lang="ja-JP" altLang="en-US" sz="1000" b="1">
            <a:latin typeface="ＭＳ Ｐゴシック"/>
          </a:endParaRPr>
        </a:p>
      </xdr:txBody>
    </xdr:sp>
    <xdr:clientData/>
  </xdr:oneCellAnchor>
  <xdr:twoCellAnchor>
    <xdr:from>
      <xdr:col>7</xdr:col>
      <xdr:colOff>63500</xdr:colOff>
      <xdr:row>81</xdr:row>
      <xdr:rowOff>158128</xdr:rowOff>
    </xdr:from>
    <xdr:to>
      <xdr:col>7</xdr:col>
      <xdr:colOff>241300</xdr:colOff>
      <xdr:row>81</xdr:row>
      <xdr:rowOff>158128</xdr:rowOff>
    </xdr:to>
    <xdr:cxnSp macro="">
      <xdr:nvCxnSpPr>
        <xdr:cNvPr id="193" name="直線コネクタ 192"/>
        <xdr:cNvCxnSpPr/>
      </xdr:nvCxnSpPr>
      <xdr:spPr>
        <a:xfrm>
          <a:off x="4864100" y="1404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58434</xdr:rowOff>
    </xdr:from>
    <xdr:to>
      <xdr:col>7</xdr:col>
      <xdr:colOff>152400</xdr:colOff>
      <xdr:row>83</xdr:row>
      <xdr:rowOff>88734</xdr:rowOff>
    </xdr:to>
    <xdr:cxnSp macro="">
      <xdr:nvCxnSpPr>
        <xdr:cNvPr id="194" name="直線コネクタ 193"/>
        <xdr:cNvCxnSpPr/>
      </xdr:nvCxnSpPr>
      <xdr:spPr>
        <a:xfrm>
          <a:off x="4114800" y="14288784"/>
          <a:ext cx="838200" cy="3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164378</xdr:rowOff>
    </xdr:from>
    <xdr:ext cx="762000" cy="259045"/>
    <xdr:sp macro="" textlink="">
      <xdr:nvSpPr>
        <xdr:cNvPr id="195" name="人件費・物件費等の状況平均値テキスト"/>
        <xdr:cNvSpPr txBox="1"/>
      </xdr:nvSpPr>
      <xdr:spPr>
        <a:xfrm>
          <a:off x="5041900" y="143947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133,645</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20851</xdr:rowOff>
    </xdr:from>
    <xdr:to>
      <xdr:col>7</xdr:col>
      <xdr:colOff>203200</xdr:colOff>
      <xdr:row>84</xdr:row>
      <xdr:rowOff>122451</xdr:rowOff>
    </xdr:to>
    <xdr:sp macro="" textlink="">
      <xdr:nvSpPr>
        <xdr:cNvPr id="196" name="フローチャート : 判断 195"/>
        <xdr:cNvSpPr/>
      </xdr:nvSpPr>
      <xdr:spPr>
        <a:xfrm>
          <a:off x="4902200" y="14422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13126</xdr:rowOff>
    </xdr:from>
    <xdr:to>
      <xdr:col>6</xdr:col>
      <xdr:colOff>0</xdr:colOff>
      <xdr:row>83</xdr:row>
      <xdr:rowOff>58434</xdr:rowOff>
    </xdr:to>
    <xdr:cxnSp macro="">
      <xdr:nvCxnSpPr>
        <xdr:cNvPr id="197" name="直線コネクタ 196"/>
        <xdr:cNvCxnSpPr/>
      </xdr:nvCxnSpPr>
      <xdr:spPr>
        <a:xfrm>
          <a:off x="3225800" y="14243476"/>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112545</xdr:rowOff>
    </xdr:from>
    <xdr:to>
      <xdr:col>6</xdr:col>
      <xdr:colOff>50800</xdr:colOff>
      <xdr:row>85</xdr:row>
      <xdr:rowOff>42695</xdr:rowOff>
    </xdr:to>
    <xdr:sp macro="" textlink="">
      <xdr:nvSpPr>
        <xdr:cNvPr id="198" name="フローチャート : 判断 197"/>
        <xdr:cNvSpPr/>
      </xdr:nvSpPr>
      <xdr:spPr>
        <a:xfrm>
          <a:off x="4064000" y="1451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27472</xdr:rowOff>
    </xdr:from>
    <xdr:ext cx="736600" cy="259045"/>
    <xdr:sp macro="" textlink="">
      <xdr:nvSpPr>
        <xdr:cNvPr id="199" name="テキスト ボックス 198"/>
        <xdr:cNvSpPr txBox="1"/>
      </xdr:nvSpPr>
      <xdr:spPr>
        <a:xfrm>
          <a:off x="3733800" y="14600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145,045</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133767</xdr:rowOff>
    </xdr:from>
    <xdr:to>
      <xdr:col>4</xdr:col>
      <xdr:colOff>482600</xdr:colOff>
      <xdr:row>83</xdr:row>
      <xdr:rowOff>13126</xdr:rowOff>
    </xdr:to>
    <xdr:cxnSp macro="">
      <xdr:nvCxnSpPr>
        <xdr:cNvPr id="200" name="直線コネクタ 199"/>
        <xdr:cNvCxnSpPr/>
      </xdr:nvCxnSpPr>
      <xdr:spPr>
        <a:xfrm>
          <a:off x="2336800" y="14192667"/>
          <a:ext cx="889000" cy="5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93103</xdr:rowOff>
    </xdr:from>
    <xdr:to>
      <xdr:col>4</xdr:col>
      <xdr:colOff>533400</xdr:colOff>
      <xdr:row>84</xdr:row>
      <xdr:rowOff>23253</xdr:rowOff>
    </xdr:to>
    <xdr:sp macro="" textlink="">
      <xdr:nvSpPr>
        <xdr:cNvPr id="201" name="フローチャート : 判断 200"/>
        <xdr:cNvSpPr/>
      </xdr:nvSpPr>
      <xdr:spPr>
        <a:xfrm>
          <a:off x="3175000" y="1432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8030</xdr:rowOff>
    </xdr:from>
    <xdr:ext cx="762000" cy="259045"/>
    <xdr:sp macro="" textlink="">
      <xdr:nvSpPr>
        <xdr:cNvPr id="202" name="テキスト ボックス 201"/>
        <xdr:cNvSpPr txBox="1"/>
      </xdr:nvSpPr>
      <xdr:spPr>
        <a:xfrm>
          <a:off x="2844800" y="14409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133767</xdr:rowOff>
    </xdr:from>
    <xdr:to>
      <xdr:col>3</xdr:col>
      <xdr:colOff>279400</xdr:colOff>
      <xdr:row>82</xdr:row>
      <xdr:rowOff>152476</xdr:rowOff>
    </xdr:to>
    <xdr:cxnSp macro="">
      <xdr:nvCxnSpPr>
        <xdr:cNvPr id="203" name="直線コネクタ 202"/>
        <xdr:cNvCxnSpPr/>
      </xdr:nvCxnSpPr>
      <xdr:spPr>
        <a:xfrm flipV="1">
          <a:off x="1447800" y="14192667"/>
          <a:ext cx="889000"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85181</xdr:rowOff>
    </xdr:from>
    <xdr:to>
      <xdr:col>3</xdr:col>
      <xdr:colOff>330200</xdr:colOff>
      <xdr:row>84</xdr:row>
      <xdr:rowOff>15331</xdr:rowOff>
    </xdr:to>
    <xdr:sp macro="" textlink="">
      <xdr:nvSpPr>
        <xdr:cNvPr id="204" name="フローチャート : 判断 203"/>
        <xdr:cNvSpPr/>
      </xdr:nvSpPr>
      <xdr:spPr>
        <a:xfrm>
          <a:off x="2286000" y="1431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108</xdr:rowOff>
    </xdr:from>
    <xdr:ext cx="762000" cy="259045"/>
    <xdr:sp macro="" textlink="">
      <xdr:nvSpPr>
        <xdr:cNvPr id="205" name="テキスト ボックス 204"/>
        <xdr:cNvSpPr txBox="1"/>
      </xdr:nvSpPr>
      <xdr:spPr>
        <a:xfrm>
          <a:off x="1955800" y="1440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73051</xdr:rowOff>
    </xdr:from>
    <xdr:to>
      <xdr:col>2</xdr:col>
      <xdr:colOff>127000</xdr:colOff>
      <xdr:row>84</xdr:row>
      <xdr:rowOff>3201</xdr:rowOff>
    </xdr:to>
    <xdr:sp macro="" textlink="">
      <xdr:nvSpPr>
        <xdr:cNvPr id="206" name="フローチャート : 判断 205"/>
        <xdr:cNvSpPr/>
      </xdr:nvSpPr>
      <xdr:spPr>
        <a:xfrm>
          <a:off x="1397000" y="1430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159428</xdr:rowOff>
    </xdr:from>
    <xdr:ext cx="762000" cy="259045"/>
    <xdr:sp macro="" textlink="">
      <xdr:nvSpPr>
        <xdr:cNvPr id="207" name="テキスト ボックス 206"/>
        <xdr:cNvSpPr txBox="1"/>
      </xdr:nvSpPr>
      <xdr:spPr>
        <a:xfrm>
          <a:off x="1066800" y="1438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37934</xdr:rowOff>
    </xdr:from>
    <xdr:to>
      <xdr:col>7</xdr:col>
      <xdr:colOff>203200</xdr:colOff>
      <xdr:row>83</xdr:row>
      <xdr:rowOff>139534</xdr:rowOff>
    </xdr:to>
    <xdr:sp macro="" textlink="">
      <xdr:nvSpPr>
        <xdr:cNvPr id="213" name="円/楕円 212"/>
        <xdr:cNvSpPr/>
      </xdr:nvSpPr>
      <xdr:spPr>
        <a:xfrm>
          <a:off x="4902200" y="1426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54461</xdr:rowOff>
    </xdr:from>
    <xdr:ext cx="762000" cy="259045"/>
    <xdr:sp macro="" textlink="">
      <xdr:nvSpPr>
        <xdr:cNvPr id="214" name="人件費・物件費等の状況該当値テキスト"/>
        <xdr:cNvSpPr txBox="1"/>
      </xdr:nvSpPr>
      <xdr:spPr>
        <a:xfrm>
          <a:off x="5041900" y="1411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114,453</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7634</xdr:rowOff>
    </xdr:from>
    <xdr:to>
      <xdr:col>6</xdr:col>
      <xdr:colOff>50800</xdr:colOff>
      <xdr:row>83</xdr:row>
      <xdr:rowOff>109234</xdr:rowOff>
    </xdr:to>
    <xdr:sp macro="" textlink="">
      <xdr:nvSpPr>
        <xdr:cNvPr id="215" name="円/楕円 214"/>
        <xdr:cNvSpPr/>
      </xdr:nvSpPr>
      <xdr:spPr>
        <a:xfrm>
          <a:off x="4064000" y="1423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119411</xdr:rowOff>
    </xdr:from>
    <xdr:ext cx="736600" cy="259045"/>
    <xdr:sp macro="" textlink="">
      <xdr:nvSpPr>
        <xdr:cNvPr id="216" name="テキスト ボックス 215"/>
        <xdr:cNvSpPr txBox="1"/>
      </xdr:nvSpPr>
      <xdr:spPr>
        <a:xfrm>
          <a:off x="3733800" y="14006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110,686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133776</xdr:rowOff>
    </xdr:from>
    <xdr:to>
      <xdr:col>4</xdr:col>
      <xdr:colOff>533400</xdr:colOff>
      <xdr:row>83</xdr:row>
      <xdr:rowOff>63926</xdr:rowOff>
    </xdr:to>
    <xdr:sp macro="" textlink="">
      <xdr:nvSpPr>
        <xdr:cNvPr id="217" name="円/楕円 216"/>
        <xdr:cNvSpPr/>
      </xdr:nvSpPr>
      <xdr:spPr>
        <a:xfrm>
          <a:off x="3175000" y="1419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74103</xdr:rowOff>
    </xdr:from>
    <xdr:ext cx="762000" cy="259045"/>
    <xdr:sp macro="" textlink="">
      <xdr:nvSpPr>
        <xdr:cNvPr id="218" name="テキスト ボックス 217"/>
        <xdr:cNvSpPr txBox="1"/>
      </xdr:nvSpPr>
      <xdr:spPr>
        <a:xfrm>
          <a:off x="2844800" y="1396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105,053</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82967</xdr:rowOff>
    </xdr:from>
    <xdr:to>
      <xdr:col>3</xdr:col>
      <xdr:colOff>330200</xdr:colOff>
      <xdr:row>83</xdr:row>
      <xdr:rowOff>13117</xdr:rowOff>
    </xdr:to>
    <xdr:sp macro="" textlink="">
      <xdr:nvSpPr>
        <xdr:cNvPr id="219" name="円/楕円 218"/>
        <xdr:cNvSpPr/>
      </xdr:nvSpPr>
      <xdr:spPr>
        <a:xfrm>
          <a:off x="2286000" y="1414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23294</xdr:rowOff>
    </xdr:from>
    <xdr:ext cx="762000" cy="259045"/>
    <xdr:sp macro="" textlink="">
      <xdr:nvSpPr>
        <xdr:cNvPr id="220" name="テキスト ボックス 219"/>
        <xdr:cNvSpPr txBox="1"/>
      </xdr:nvSpPr>
      <xdr:spPr>
        <a:xfrm>
          <a:off x="1955800" y="13910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98,736</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101676</xdr:rowOff>
    </xdr:from>
    <xdr:to>
      <xdr:col>2</xdr:col>
      <xdr:colOff>127000</xdr:colOff>
      <xdr:row>83</xdr:row>
      <xdr:rowOff>31826</xdr:rowOff>
    </xdr:to>
    <xdr:sp macro="" textlink="">
      <xdr:nvSpPr>
        <xdr:cNvPr id="221" name="円/楕円 220"/>
        <xdr:cNvSpPr/>
      </xdr:nvSpPr>
      <xdr:spPr>
        <a:xfrm>
          <a:off x="1397000" y="1416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42003</xdr:rowOff>
    </xdr:from>
    <xdr:ext cx="762000" cy="259045"/>
    <xdr:sp macro="" textlink="">
      <xdr:nvSpPr>
        <xdr:cNvPr id="222" name="テキスト ボックス 221"/>
        <xdr:cNvSpPr txBox="1"/>
      </xdr:nvSpPr>
      <xdr:spPr>
        <a:xfrm>
          <a:off x="1066800" y="1392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101,062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平成</a:t>
          </a:r>
          <a:r>
            <a:rPr lang="en-US" altLang="ja-JP" sz="1300" b="0" i="0" baseline="0">
              <a:solidFill>
                <a:schemeClr val="dk1"/>
              </a:solidFill>
              <a:effectLst/>
              <a:latin typeface="+mn-lt"/>
              <a:ea typeface="+mn-ea"/>
              <a:cs typeface="+mn-cs"/>
            </a:rPr>
            <a:t>28</a:t>
          </a:r>
          <a:r>
            <a:rPr lang="ja-JP" altLang="ja-JP" sz="1300" b="0" i="0" baseline="0">
              <a:solidFill>
                <a:schemeClr val="dk1"/>
              </a:solidFill>
              <a:effectLst/>
              <a:latin typeface="+mn-lt"/>
              <a:ea typeface="+mn-ea"/>
              <a:cs typeface="+mn-cs"/>
            </a:rPr>
            <a:t>年度は、</a:t>
          </a:r>
          <a:r>
            <a:rPr lang="ja-JP" altLang="ja-JP" sz="1300">
              <a:solidFill>
                <a:schemeClr val="dk1"/>
              </a:solidFill>
              <a:effectLst/>
              <a:latin typeface="+mn-lt"/>
              <a:ea typeface="+mn-ea"/>
              <a:cs typeface="+mn-cs"/>
            </a:rPr>
            <a:t>人事院勧告に基づく県人事委員会勧告に準拠した給料表の引き上げを行い</a:t>
          </a:r>
          <a:r>
            <a:rPr lang="ja-JP" altLang="ja-JP" sz="1300" b="0" i="0" baseline="0">
              <a:solidFill>
                <a:schemeClr val="dk1"/>
              </a:solidFill>
              <a:effectLst/>
              <a:latin typeface="+mn-lt"/>
              <a:ea typeface="+mn-ea"/>
              <a:cs typeface="+mn-cs"/>
            </a:rPr>
            <a:t>、昨年度と比較して</a:t>
          </a:r>
          <a:r>
            <a:rPr lang="en-US" altLang="ja-JP" sz="1300" b="0" i="0" baseline="0">
              <a:solidFill>
                <a:schemeClr val="dk1"/>
              </a:solidFill>
              <a:effectLst/>
              <a:latin typeface="+mn-lt"/>
              <a:ea typeface="+mn-ea"/>
              <a:cs typeface="+mn-cs"/>
            </a:rPr>
            <a:t>0.2</a:t>
          </a:r>
          <a:r>
            <a:rPr lang="ja-JP" altLang="ja-JP" sz="1300" b="0" i="0" baseline="0">
              <a:solidFill>
                <a:schemeClr val="dk1"/>
              </a:solidFill>
              <a:effectLst/>
              <a:latin typeface="+mn-lt"/>
              <a:ea typeface="+mn-ea"/>
              <a:cs typeface="+mn-cs"/>
            </a:rPr>
            <a:t>ポイント</a:t>
          </a:r>
          <a:r>
            <a:rPr lang="ja-JP" altLang="en-US" sz="1300" b="0" i="0" baseline="0">
              <a:solidFill>
                <a:schemeClr val="dk1"/>
              </a:solidFill>
              <a:effectLst/>
              <a:latin typeface="+mn-lt"/>
              <a:ea typeface="+mn-ea"/>
              <a:cs typeface="+mn-cs"/>
            </a:rPr>
            <a:t>減少</a:t>
          </a:r>
          <a:r>
            <a:rPr lang="ja-JP" altLang="ja-JP" sz="1300" b="0" i="0" baseline="0">
              <a:solidFill>
                <a:schemeClr val="dk1"/>
              </a:solidFill>
              <a:effectLst/>
              <a:latin typeface="+mn-lt"/>
              <a:ea typeface="+mn-ea"/>
              <a:cs typeface="+mn-cs"/>
            </a:rPr>
            <a:t>した。</a:t>
          </a:r>
          <a:endParaRPr lang="ja-JP" altLang="ja-JP" sz="1300">
            <a:effectLst/>
          </a:endParaRPr>
        </a:p>
        <a:p>
          <a:pPr rtl="0"/>
          <a:r>
            <a:rPr lang="ja-JP" altLang="ja-JP" sz="1300" b="0" i="0" baseline="0">
              <a:solidFill>
                <a:schemeClr val="dk1"/>
              </a:solidFill>
              <a:effectLst/>
              <a:latin typeface="+mn-lt"/>
              <a:ea typeface="+mn-ea"/>
              <a:cs typeface="+mn-cs"/>
            </a:rPr>
            <a:t>　</a:t>
          </a:r>
          <a:r>
            <a:rPr lang="ja-JP" altLang="ja-JP" sz="1300">
              <a:solidFill>
                <a:schemeClr val="dk1"/>
              </a:solidFill>
              <a:effectLst/>
              <a:latin typeface="+mn-lt"/>
              <a:ea typeface="+mn-ea"/>
              <a:cs typeface="+mn-cs"/>
            </a:rPr>
            <a:t>今後も国及び県の勧告並びに他市等の状況を参考にしながら給与水準の適正化に努める。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95250</xdr:rowOff>
    </xdr:from>
    <xdr:to>
      <xdr:col>24</xdr:col>
      <xdr:colOff>558800</xdr:colOff>
      <xdr:row>86</xdr:row>
      <xdr:rowOff>159052</xdr:rowOff>
    </xdr:to>
    <xdr:cxnSp macro="">
      <xdr:nvCxnSpPr>
        <xdr:cNvPr id="253" name="直線コネクタ 252"/>
        <xdr:cNvCxnSpPr/>
      </xdr:nvCxnSpPr>
      <xdr:spPr>
        <a:xfrm flipV="1">
          <a:off x="17018000" y="13639800"/>
          <a:ext cx="0" cy="12639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131129</xdr:rowOff>
    </xdr:from>
    <xdr:ext cx="762000" cy="259045"/>
    <xdr:sp macro="" textlink="">
      <xdr:nvSpPr>
        <xdr:cNvPr id="254" name="給与水準   （国との比較）最小値テキスト"/>
        <xdr:cNvSpPr txBox="1"/>
      </xdr:nvSpPr>
      <xdr:spPr>
        <a:xfrm>
          <a:off x="17106900" y="14875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86</xdr:row>
      <xdr:rowOff>159052</xdr:rowOff>
    </xdr:from>
    <xdr:to>
      <xdr:col>24</xdr:col>
      <xdr:colOff>647700</xdr:colOff>
      <xdr:row>86</xdr:row>
      <xdr:rowOff>159052</xdr:rowOff>
    </xdr:to>
    <xdr:cxnSp macro="">
      <xdr:nvCxnSpPr>
        <xdr:cNvPr id="255" name="直線コネクタ 254"/>
        <xdr:cNvCxnSpPr/>
      </xdr:nvCxnSpPr>
      <xdr:spPr>
        <a:xfrm>
          <a:off x="16929100" y="14903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10177</xdr:rowOff>
    </xdr:from>
    <xdr:ext cx="762000" cy="259045"/>
    <xdr:sp macro="" textlink="">
      <xdr:nvSpPr>
        <xdr:cNvPr id="256" name="給与水準   （国との比較）最大値テキスト"/>
        <xdr:cNvSpPr txBox="1"/>
      </xdr:nvSpPr>
      <xdr:spPr>
        <a:xfrm>
          <a:off x="17106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92.1</a:t>
          </a:r>
          <a:endParaRPr kumimoji="1" lang="ja-JP" altLang="en-US" sz="1000" b="1">
            <a:latin typeface="ＭＳ Ｐゴシック"/>
          </a:endParaRPr>
        </a:p>
      </xdr:txBody>
    </xdr:sp>
    <xdr:clientData/>
  </xdr:oneCellAnchor>
  <xdr:twoCellAnchor>
    <xdr:from>
      <xdr:col>24</xdr:col>
      <xdr:colOff>469900</xdr:colOff>
      <xdr:row>79</xdr:row>
      <xdr:rowOff>95250</xdr:rowOff>
    </xdr:from>
    <xdr:to>
      <xdr:col>24</xdr:col>
      <xdr:colOff>647700</xdr:colOff>
      <xdr:row>79</xdr:row>
      <xdr:rowOff>95250</xdr:rowOff>
    </xdr:to>
    <xdr:cxnSp macro="">
      <xdr:nvCxnSpPr>
        <xdr:cNvPr id="257" name="直線コネクタ 256"/>
        <xdr:cNvCxnSpPr/>
      </xdr:nvCxnSpPr>
      <xdr:spPr>
        <a:xfrm>
          <a:off x="16929100" y="1363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145748</xdr:rowOff>
    </xdr:from>
    <xdr:to>
      <xdr:col>24</xdr:col>
      <xdr:colOff>558800</xdr:colOff>
      <xdr:row>84</xdr:row>
      <xdr:rowOff>168729</xdr:rowOff>
    </xdr:to>
    <xdr:cxnSp macro="">
      <xdr:nvCxnSpPr>
        <xdr:cNvPr id="258" name="直線コネクタ 257"/>
        <xdr:cNvCxnSpPr/>
      </xdr:nvCxnSpPr>
      <xdr:spPr>
        <a:xfrm flipV="1">
          <a:off x="16179800" y="1454754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64606</xdr:rowOff>
    </xdr:from>
    <xdr:ext cx="762000" cy="259045"/>
    <xdr:sp macro="" textlink="">
      <xdr:nvSpPr>
        <xdr:cNvPr id="259" name="給与水準   （国との比較）平均値テキスト"/>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48079</xdr:rowOff>
    </xdr:from>
    <xdr:to>
      <xdr:col>24</xdr:col>
      <xdr:colOff>609600</xdr:colOff>
      <xdr:row>83</xdr:row>
      <xdr:rowOff>149679</xdr:rowOff>
    </xdr:to>
    <xdr:sp macro="" textlink="">
      <xdr:nvSpPr>
        <xdr:cNvPr id="260" name="フローチャート : 判断 259"/>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7862</xdr:rowOff>
    </xdr:from>
    <xdr:to>
      <xdr:col>23</xdr:col>
      <xdr:colOff>406400</xdr:colOff>
      <xdr:row>84</xdr:row>
      <xdr:rowOff>168729</xdr:rowOff>
    </xdr:to>
    <xdr:cxnSp macro="">
      <xdr:nvCxnSpPr>
        <xdr:cNvPr id="261" name="直線コネクタ 260"/>
        <xdr:cNvCxnSpPr/>
      </xdr:nvCxnSpPr>
      <xdr:spPr>
        <a:xfrm>
          <a:off x="15290800" y="14409662"/>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71059</xdr:rowOff>
    </xdr:from>
    <xdr:to>
      <xdr:col>23</xdr:col>
      <xdr:colOff>457200</xdr:colOff>
      <xdr:row>84</xdr:row>
      <xdr:rowOff>1209</xdr:rowOff>
    </xdr:to>
    <xdr:sp macro="" textlink="">
      <xdr:nvSpPr>
        <xdr:cNvPr id="262" name="フローチャート : 判断 261"/>
        <xdr:cNvSpPr/>
      </xdr:nvSpPr>
      <xdr:spPr>
        <a:xfrm>
          <a:off x="16129000" y="1430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11386</xdr:rowOff>
    </xdr:from>
    <xdr:ext cx="736600" cy="259045"/>
    <xdr:sp macro="" textlink="">
      <xdr:nvSpPr>
        <xdr:cNvPr id="263" name="テキスト ボックス 262"/>
        <xdr:cNvSpPr txBox="1"/>
      </xdr:nvSpPr>
      <xdr:spPr>
        <a:xfrm>
          <a:off x="15798800" y="1407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98.3</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64407</xdr:rowOff>
    </xdr:from>
    <xdr:to>
      <xdr:col>22</xdr:col>
      <xdr:colOff>203200</xdr:colOff>
      <xdr:row>84</xdr:row>
      <xdr:rowOff>7862</xdr:rowOff>
    </xdr:to>
    <xdr:cxnSp macro="">
      <xdr:nvCxnSpPr>
        <xdr:cNvPr id="264" name="直線コネクタ 263"/>
        <xdr:cNvCxnSpPr/>
      </xdr:nvCxnSpPr>
      <xdr:spPr>
        <a:xfrm>
          <a:off x="14401800" y="14294757"/>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5" name="フローチャート : 判断 264"/>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159856</xdr:rowOff>
    </xdr:from>
    <xdr:ext cx="762000" cy="259045"/>
    <xdr:sp macro="" textlink="">
      <xdr:nvSpPr>
        <xdr:cNvPr id="266" name="テキスト ボックス 265"/>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64407</xdr:rowOff>
    </xdr:from>
    <xdr:to>
      <xdr:col>21</xdr:col>
      <xdr:colOff>0</xdr:colOff>
      <xdr:row>88</xdr:row>
      <xdr:rowOff>57452</xdr:rowOff>
    </xdr:to>
    <xdr:cxnSp macro="">
      <xdr:nvCxnSpPr>
        <xdr:cNvPr id="267" name="直線コネクタ 266"/>
        <xdr:cNvCxnSpPr/>
      </xdr:nvCxnSpPr>
      <xdr:spPr>
        <a:xfrm flipV="1">
          <a:off x="13512800" y="14294757"/>
          <a:ext cx="889000" cy="85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48079</xdr:rowOff>
    </xdr:from>
    <xdr:to>
      <xdr:col>21</xdr:col>
      <xdr:colOff>50800</xdr:colOff>
      <xdr:row>83</xdr:row>
      <xdr:rowOff>149679</xdr:rowOff>
    </xdr:to>
    <xdr:sp macro="" textlink="">
      <xdr:nvSpPr>
        <xdr:cNvPr id="268" name="フローチャート : 判断 267"/>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134456</xdr:rowOff>
    </xdr:from>
    <xdr:ext cx="762000" cy="259045"/>
    <xdr:sp macro="" textlink="">
      <xdr:nvSpPr>
        <xdr:cNvPr id="269" name="テキスト ボックス 268"/>
        <xdr:cNvSpPr txBox="1"/>
      </xdr:nvSpPr>
      <xdr:spPr>
        <a:xfrm>
          <a:off x="14020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70" name="フローチャート : 判断 269"/>
        <xdr:cNvSpPr/>
      </xdr:nvSpPr>
      <xdr:spPr>
        <a:xfrm>
          <a:off x="13462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71" name="テキスト ボックス 270"/>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94948</xdr:rowOff>
    </xdr:from>
    <xdr:to>
      <xdr:col>24</xdr:col>
      <xdr:colOff>609600</xdr:colOff>
      <xdr:row>85</xdr:row>
      <xdr:rowOff>25098</xdr:rowOff>
    </xdr:to>
    <xdr:sp macro="" textlink="">
      <xdr:nvSpPr>
        <xdr:cNvPr id="277" name="円/楕円 276"/>
        <xdr:cNvSpPr/>
      </xdr:nvSpPr>
      <xdr:spPr>
        <a:xfrm>
          <a:off x="169672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67025</xdr:rowOff>
    </xdr:from>
    <xdr:ext cx="762000" cy="259045"/>
    <xdr:sp macro="" textlink="">
      <xdr:nvSpPr>
        <xdr:cNvPr id="278" name="給与水準   （国との比較）該当値テキスト"/>
        <xdr:cNvSpPr txBox="1"/>
      </xdr:nvSpPr>
      <xdr:spPr>
        <a:xfrm>
          <a:off x="17106900" y="1446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117929</xdr:rowOff>
    </xdr:from>
    <xdr:to>
      <xdr:col>23</xdr:col>
      <xdr:colOff>457200</xdr:colOff>
      <xdr:row>85</xdr:row>
      <xdr:rowOff>48079</xdr:rowOff>
    </xdr:to>
    <xdr:sp macro="" textlink="">
      <xdr:nvSpPr>
        <xdr:cNvPr id="279" name="円/楕円 278"/>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32856</xdr:rowOff>
    </xdr:from>
    <xdr:ext cx="736600" cy="259045"/>
    <xdr:sp macro="" textlink="">
      <xdr:nvSpPr>
        <xdr:cNvPr id="280" name="テキスト ボックス 279"/>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128512</xdr:rowOff>
    </xdr:from>
    <xdr:to>
      <xdr:col>22</xdr:col>
      <xdr:colOff>254000</xdr:colOff>
      <xdr:row>84</xdr:row>
      <xdr:rowOff>58662</xdr:rowOff>
    </xdr:to>
    <xdr:sp macro="" textlink="">
      <xdr:nvSpPr>
        <xdr:cNvPr id="281" name="円/楕円 280"/>
        <xdr:cNvSpPr/>
      </xdr:nvSpPr>
      <xdr:spPr>
        <a:xfrm>
          <a:off x="15240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43439</xdr:rowOff>
    </xdr:from>
    <xdr:ext cx="762000" cy="259045"/>
    <xdr:sp macro="" textlink="">
      <xdr:nvSpPr>
        <xdr:cNvPr id="282" name="テキスト ボックス 281"/>
        <xdr:cNvSpPr txBox="1"/>
      </xdr:nvSpPr>
      <xdr:spPr>
        <a:xfrm>
          <a:off x="14909800" y="1444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13607</xdr:rowOff>
    </xdr:from>
    <xdr:to>
      <xdr:col>21</xdr:col>
      <xdr:colOff>50800</xdr:colOff>
      <xdr:row>83</xdr:row>
      <xdr:rowOff>115207</xdr:rowOff>
    </xdr:to>
    <xdr:sp macro="" textlink="">
      <xdr:nvSpPr>
        <xdr:cNvPr id="283" name="円/楕円 282"/>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125384</xdr:rowOff>
    </xdr:from>
    <xdr:ext cx="762000" cy="259045"/>
    <xdr:sp macro="" textlink="">
      <xdr:nvSpPr>
        <xdr:cNvPr id="284" name="テキスト ボックス 283"/>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6652</xdr:rowOff>
    </xdr:from>
    <xdr:to>
      <xdr:col>19</xdr:col>
      <xdr:colOff>533400</xdr:colOff>
      <xdr:row>88</xdr:row>
      <xdr:rowOff>108252</xdr:rowOff>
    </xdr:to>
    <xdr:sp macro="" textlink="">
      <xdr:nvSpPr>
        <xdr:cNvPr id="285" name="円/楕円 284"/>
        <xdr:cNvSpPr/>
      </xdr:nvSpPr>
      <xdr:spPr>
        <a:xfrm>
          <a:off x="13462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118429</xdr:rowOff>
    </xdr:from>
    <xdr:ext cx="762000" cy="259045"/>
    <xdr:sp macro="" textlink="">
      <xdr:nvSpPr>
        <xdr:cNvPr id="286" name="テキスト ボックス 285"/>
        <xdr:cNvSpPr txBox="1"/>
      </xdr:nvSpPr>
      <xdr:spPr>
        <a:xfrm>
          <a:off x="13131800" y="1486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[6.29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これまで同様類似団体と比較して少ない職員で運営している。平成</a:t>
          </a:r>
          <a:r>
            <a:rPr lang="en-US" altLang="ja-JP" sz="1300" b="0" i="0" baseline="0">
              <a:solidFill>
                <a:schemeClr val="dk1"/>
              </a:solidFill>
              <a:effectLst/>
              <a:latin typeface="+mn-lt"/>
              <a:ea typeface="+mn-ea"/>
              <a:cs typeface="+mn-cs"/>
            </a:rPr>
            <a:t>25</a:t>
          </a:r>
          <a:r>
            <a:rPr lang="ja-JP" altLang="ja-JP" sz="1300" b="0" i="0" baseline="0">
              <a:solidFill>
                <a:schemeClr val="dk1"/>
              </a:solidFill>
              <a:effectLst/>
              <a:latin typeface="+mn-lt"/>
              <a:ea typeface="+mn-ea"/>
              <a:cs typeface="+mn-cs"/>
            </a:rPr>
            <a:t>年度から、現在の庁舎建設時に採用した職員の大量退職期を迎えているが、平成</a:t>
          </a:r>
          <a:r>
            <a:rPr lang="en-US" altLang="ja-JP" sz="1300" b="0" i="0" baseline="0">
              <a:solidFill>
                <a:schemeClr val="dk1"/>
              </a:solidFill>
              <a:effectLst/>
              <a:latin typeface="+mn-lt"/>
              <a:ea typeface="+mn-ea"/>
              <a:cs typeface="+mn-cs"/>
            </a:rPr>
            <a:t>23</a:t>
          </a:r>
          <a:r>
            <a:rPr lang="ja-JP" altLang="ja-JP" sz="1300" b="0" i="0" baseline="0">
              <a:solidFill>
                <a:schemeClr val="dk1"/>
              </a:solidFill>
              <a:effectLst/>
              <a:latin typeface="+mn-lt"/>
              <a:ea typeface="+mn-ea"/>
              <a:cs typeface="+mn-cs"/>
            </a:rPr>
            <a:t>年度から、前倒しで採用を行っているため、職員数としてはここ数年ほぼ横ばいで推移している。</a:t>
          </a:r>
          <a:endParaRPr lang="ja-JP" altLang="ja-JP" sz="1300">
            <a:effectLst/>
          </a:endParaRPr>
        </a:p>
        <a:p>
          <a:r>
            <a:rPr lang="ja-JP" altLang="ja-JP" sz="1300" b="0" i="0" baseline="0">
              <a:solidFill>
                <a:schemeClr val="dk1"/>
              </a:solidFill>
              <a:effectLst/>
              <a:latin typeface="+mn-lt"/>
              <a:ea typeface="+mn-ea"/>
              <a:cs typeface="+mn-cs"/>
            </a:rPr>
            <a:t>　今後は、社会情勢の変化や住民ニーズに即して、事務事業の見直しや効率的な組織運営を行い、適切な定員管理に努める。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1512</xdr:rowOff>
    </xdr:from>
    <xdr:to>
      <xdr:col>24</xdr:col>
      <xdr:colOff>558800</xdr:colOff>
      <xdr:row>66</xdr:row>
      <xdr:rowOff>94041</xdr:rowOff>
    </xdr:to>
    <xdr:cxnSp macro="">
      <xdr:nvCxnSpPr>
        <xdr:cNvPr id="318" name="直線コネクタ 317"/>
        <xdr:cNvCxnSpPr/>
      </xdr:nvCxnSpPr>
      <xdr:spPr>
        <a:xfrm flipV="1">
          <a:off x="17018000" y="10117062"/>
          <a:ext cx="0" cy="12926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66118</xdr:rowOff>
    </xdr:from>
    <xdr:ext cx="762000" cy="259045"/>
    <xdr:sp macro="" textlink="">
      <xdr:nvSpPr>
        <xdr:cNvPr id="319" name="定員管理の状況最小値テキスト"/>
        <xdr:cNvSpPr txBox="1"/>
      </xdr:nvSpPr>
      <xdr:spPr>
        <a:xfrm>
          <a:off x="17106900" y="11381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15.85</a:t>
          </a:r>
          <a:endParaRPr kumimoji="1" lang="ja-JP" altLang="en-US" sz="1000" b="1">
            <a:latin typeface="ＭＳ Ｐゴシック"/>
          </a:endParaRPr>
        </a:p>
      </xdr:txBody>
    </xdr:sp>
    <xdr:clientData/>
  </xdr:oneCellAnchor>
  <xdr:twoCellAnchor>
    <xdr:from>
      <xdr:col>24</xdr:col>
      <xdr:colOff>469900</xdr:colOff>
      <xdr:row>66</xdr:row>
      <xdr:rowOff>94041</xdr:rowOff>
    </xdr:from>
    <xdr:to>
      <xdr:col>24</xdr:col>
      <xdr:colOff>647700</xdr:colOff>
      <xdr:row>66</xdr:row>
      <xdr:rowOff>94041</xdr:rowOff>
    </xdr:to>
    <xdr:cxnSp macro="">
      <xdr:nvCxnSpPr>
        <xdr:cNvPr id="320" name="直線コネクタ 319"/>
        <xdr:cNvCxnSpPr/>
      </xdr:nvCxnSpPr>
      <xdr:spPr>
        <a:xfrm>
          <a:off x="16929100" y="11409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87889</xdr:rowOff>
    </xdr:from>
    <xdr:ext cx="762000" cy="259045"/>
    <xdr:sp macro="" textlink="">
      <xdr:nvSpPr>
        <xdr:cNvPr id="321" name="定員管理の状況最大値テキスト"/>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4.60</a:t>
          </a:r>
          <a:endParaRPr kumimoji="1" lang="ja-JP" altLang="en-US" sz="1000" b="1">
            <a:latin typeface="ＭＳ Ｐゴシック"/>
          </a:endParaRPr>
        </a:p>
      </xdr:txBody>
    </xdr:sp>
    <xdr:clientData/>
  </xdr:oneCellAnchor>
  <xdr:twoCellAnchor>
    <xdr:from>
      <xdr:col>24</xdr:col>
      <xdr:colOff>469900</xdr:colOff>
      <xdr:row>59</xdr:row>
      <xdr:rowOff>1512</xdr:rowOff>
    </xdr:from>
    <xdr:to>
      <xdr:col>24</xdr:col>
      <xdr:colOff>647700</xdr:colOff>
      <xdr:row>59</xdr:row>
      <xdr:rowOff>1512</xdr:rowOff>
    </xdr:to>
    <xdr:cxnSp macro="">
      <xdr:nvCxnSpPr>
        <xdr:cNvPr id="322" name="直線コネクタ 321"/>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24251</xdr:rowOff>
    </xdr:from>
    <xdr:to>
      <xdr:col>24</xdr:col>
      <xdr:colOff>558800</xdr:colOff>
      <xdr:row>60</xdr:row>
      <xdr:rowOff>24251</xdr:rowOff>
    </xdr:to>
    <xdr:cxnSp macro="">
      <xdr:nvCxnSpPr>
        <xdr:cNvPr id="323" name="直線コネクタ 322"/>
        <xdr:cNvCxnSpPr/>
      </xdr:nvCxnSpPr>
      <xdr:spPr>
        <a:xfrm>
          <a:off x="16179800" y="103112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166145</xdr:rowOff>
    </xdr:from>
    <xdr:ext cx="762000" cy="259045"/>
    <xdr:sp macro="" textlink="">
      <xdr:nvSpPr>
        <xdr:cNvPr id="324" name="定員管理の状況平均値テキスト"/>
        <xdr:cNvSpPr txBox="1"/>
      </xdr:nvSpPr>
      <xdr:spPr>
        <a:xfrm>
          <a:off x="17106900" y="10453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22618</xdr:rowOff>
    </xdr:from>
    <xdr:to>
      <xdr:col>24</xdr:col>
      <xdr:colOff>609600</xdr:colOff>
      <xdr:row>61</xdr:row>
      <xdr:rowOff>124218</xdr:rowOff>
    </xdr:to>
    <xdr:sp macro="" textlink="">
      <xdr:nvSpPr>
        <xdr:cNvPr id="325" name="フローチャート : 判断 324"/>
        <xdr:cNvSpPr/>
      </xdr:nvSpPr>
      <xdr:spPr>
        <a:xfrm>
          <a:off x="169672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24251</xdr:rowOff>
    </xdr:from>
    <xdr:to>
      <xdr:col>23</xdr:col>
      <xdr:colOff>406400</xdr:colOff>
      <xdr:row>60</xdr:row>
      <xdr:rowOff>24251</xdr:rowOff>
    </xdr:to>
    <xdr:cxnSp macro="">
      <xdr:nvCxnSpPr>
        <xdr:cNvPr id="326" name="直線コネクタ 325"/>
        <xdr:cNvCxnSpPr/>
      </xdr:nvCxnSpPr>
      <xdr:spPr>
        <a:xfrm>
          <a:off x="15290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165342</xdr:rowOff>
    </xdr:from>
    <xdr:to>
      <xdr:col>23</xdr:col>
      <xdr:colOff>457200</xdr:colOff>
      <xdr:row>61</xdr:row>
      <xdr:rowOff>95492</xdr:rowOff>
    </xdr:to>
    <xdr:sp macro="" textlink="">
      <xdr:nvSpPr>
        <xdr:cNvPr id="327" name="フローチャート : 判断 326"/>
        <xdr:cNvSpPr/>
      </xdr:nvSpPr>
      <xdr:spPr>
        <a:xfrm>
          <a:off x="161290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80269</xdr:rowOff>
    </xdr:from>
    <xdr:ext cx="736600" cy="259045"/>
    <xdr:sp macro="" textlink="">
      <xdr:nvSpPr>
        <xdr:cNvPr id="328" name="テキスト ボックス 327"/>
        <xdr:cNvSpPr txBox="1"/>
      </xdr:nvSpPr>
      <xdr:spPr>
        <a:xfrm>
          <a:off x="15798800" y="10538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7.96</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21953</xdr:rowOff>
    </xdr:from>
    <xdr:to>
      <xdr:col>22</xdr:col>
      <xdr:colOff>203200</xdr:colOff>
      <xdr:row>60</xdr:row>
      <xdr:rowOff>24251</xdr:rowOff>
    </xdr:to>
    <xdr:cxnSp macro="">
      <xdr:nvCxnSpPr>
        <xdr:cNvPr id="329" name="直線コネクタ 328"/>
        <xdr:cNvCxnSpPr/>
      </xdr:nvCxnSpPr>
      <xdr:spPr>
        <a:xfrm>
          <a:off x="14401800" y="10308953"/>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69971</xdr:rowOff>
    </xdr:from>
    <xdr:to>
      <xdr:col>22</xdr:col>
      <xdr:colOff>254000</xdr:colOff>
      <xdr:row>61</xdr:row>
      <xdr:rowOff>121</xdr:rowOff>
    </xdr:to>
    <xdr:sp macro="" textlink="">
      <xdr:nvSpPr>
        <xdr:cNvPr id="330" name="フローチャート : 判断 329"/>
        <xdr:cNvSpPr/>
      </xdr:nvSpPr>
      <xdr:spPr>
        <a:xfrm>
          <a:off x="15240000" y="1035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156348</xdr:rowOff>
    </xdr:from>
    <xdr:ext cx="762000" cy="259045"/>
    <xdr:sp macro="" textlink="">
      <xdr:nvSpPr>
        <xdr:cNvPr id="331" name="テキスト ボックス 330"/>
        <xdr:cNvSpPr txBox="1"/>
      </xdr:nvSpPr>
      <xdr:spPr>
        <a:xfrm>
          <a:off x="14909800" y="104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21953</xdr:rowOff>
    </xdr:from>
    <xdr:to>
      <xdr:col>21</xdr:col>
      <xdr:colOff>0</xdr:colOff>
      <xdr:row>60</xdr:row>
      <xdr:rowOff>28847</xdr:rowOff>
    </xdr:to>
    <xdr:cxnSp macro="">
      <xdr:nvCxnSpPr>
        <xdr:cNvPr id="332" name="直線コネクタ 331"/>
        <xdr:cNvCxnSpPr/>
      </xdr:nvCxnSpPr>
      <xdr:spPr>
        <a:xfrm flipV="1">
          <a:off x="13512800" y="1030895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74567</xdr:rowOff>
    </xdr:from>
    <xdr:to>
      <xdr:col>21</xdr:col>
      <xdr:colOff>50800</xdr:colOff>
      <xdr:row>61</xdr:row>
      <xdr:rowOff>4717</xdr:rowOff>
    </xdr:to>
    <xdr:sp macro="" textlink="">
      <xdr:nvSpPr>
        <xdr:cNvPr id="333" name="フローチャート : 判断 332"/>
        <xdr:cNvSpPr/>
      </xdr:nvSpPr>
      <xdr:spPr>
        <a:xfrm>
          <a:off x="14351000" y="1036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160944</xdr:rowOff>
    </xdr:from>
    <xdr:ext cx="762000" cy="259045"/>
    <xdr:sp macro="" textlink="">
      <xdr:nvSpPr>
        <xdr:cNvPr id="334" name="テキスト ボックス 333"/>
        <xdr:cNvSpPr txBox="1"/>
      </xdr:nvSpPr>
      <xdr:spPr>
        <a:xfrm>
          <a:off x="14020800" y="104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83759</xdr:rowOff>
    </xdr:from>
    <xdr:to>
      <xdr:col>19</xdr:col>
      <xdr:colOff>533400</xdr:colOff>
      <xdr:row>61</xdr:row>
      <xdr:rowOff>13909</xdr:rowOff>
    </xdr:to>
    <xdr:sp macro="" textlink="">
      <xdr:nvSpPr>
        <xdr:cNvPr id="335" name="フローチャート : 判断 334"/>
        <xdr:cNvSpPr/>
      </xdr:nvSpPr>
      <xdr:spPr>
        <a:xfrm>
          <a:off x="13462000" y="103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170136</xdr:rowOff>
    </xdr:from>
    <xdr:ext cx="762000" cy="259045"/>
    <xdr:sp macro="" textlink="">
      <xdr:nvSpPr>
        <xdr:cNvPr id="336" name="テキスト ボックス 335"/>
        <xdr:cNvSpPr txBox="1"/>
      </xdr:nvSpPr>
      <xdr:spPr>
        <a:xfrm>
          <a:off x="13131800" y="1045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144901</xdr:rowOff>
    </xdr:from>
    <xdr:to>
      <xdr:col>24</xdr:col>
      <xdr:colOff>609600</xdr:colOff>
      <xdr:row>60</xdr:row>
      <xdr:rowOff>75051</xdr:rowOff>
    </xdr:to>
    <xdr:sp macro="" textlink="">
      <xdr:nvSpPr>
        <xdr:cNvPr id="342" name="円/楕円 341"/>
        <xdr:cNvSpPr/>
      </xdr:nvSpPr>
      <xdr:spPr>
        <a:xfrm>
          <a:off x="169672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161428</xdr:rowOff>
    </xdr:from>
    <xdr:ext cx="762000" cy="259045"/>
    <xdr:sp macro="" textlink="">
      <xdr:nvSpPr>
        <xdr:cNvPr id="343" name="定員管理の状況該当値テキスト"/>
        <xdr:cNvSpPr txBox="1"/>
      </xdr:nvSpPr>
      <xdr:spPr>
        <a:xfrm>
          <a:off x="17106900" y="101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144901</xdr:rowOff>
    </xdr:from>
    <xdr:to>
      <xdr:col>23</xdr:col>
      <xdr:colOff>457200</xdr:colOff>
      <xdr:row>60</xdr:row>
      <xdr:rowOff>75051</xdr:rowOff>
    </xdr:to>
    <xdr:sp macro="" textlink="">
      <xdr:nvSpPr>
        <xdr:cNvPr id="344" name="円/楕円 343"/>
        <xdr:cNvSpPr/>
      </xdr:nvSpPr>
      <xdr:spPr>
        <a:xfrm>
          <a:off x="16129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85228</xdr:rowOff>
    </xdr:from>
    <xdr:ext cx="736600" cy="259045"/>
    <xdr:sp macro="" textlink="">
      <xdr:nvSpPr>
        <xdr:cNvPr id="345" name="テキスト ボックス 344"/>
        <xdr:cNvSpPr txBox="1"/>
      </xdr:nvSpPr>
      <xdr:spPr>
        <a:xfrm>
          <a:off x="15798800" y="1002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144901</xdr:rowOff>
    </xdr:from>
    <xdr:to>
      <xdr:col>22</xdr:col>
      <xdr:colOff>254000</xdr:colOff>
      <xdr:row>60</xdr:row>
      <xdr:rowOff>75051</xdr:rowOff>
    </xdr:to>
    <xdr:sp macro="" textlink="">
      <xdr:nvSpPr>
        <xdr:cNvPr id="346" name="円/楕円 345"/>
        <xdr:cNvSpPr/>
      </xdr:nvSpPr>
      <xdr:spPr>
        <a:xfrm>
          <a:off x="15240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85228</xdr:rowOff>
    </xdr:from>
    <xdr:ext cx="762000" cy="259045"/>
    <xdr:sp macro="" textlink="">
      <xdr:nvSpPr>
        <xdr:cNvPr id="347" name="テキスト ボックス 346"/>
        <xdr:cNvSpPr txBox="1"/>
      </xdr:nvSpPr>
      <xdr:spPr>
        <a:xfrm>
          <a:off x="14909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142603</xdr:rowOff>
    </xdr:from>
    <xdr:to>
      <xdr:col>21</xdr:col>
      <xdr:colOff>50800</xdr:colOff>
      <xdr:row>60</xdr:row>
      <xdr:rowOff>72753</xdr:rowOff>
    </xdr:to>
    <xdr:sp macro="" textlink="">
      <xdr:nvSpPr>
        <xdr:cNvPr id="348" name="円/楕円 347"/>
        <xdr:cNvSpPr/>
      </xdr:nvSpPr>
      <xdr:spPr>
        <a:xfrm>
          <a:off x="14351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82930</xdr:rowOff>
    </xdr:from>
    <xdr:ext cx="762000" cy="259045"/>
    <xdr:sp macro="" textlink="">
      <xdr:nvSpPr>
        <xdr:cNvPr id="349" name="テキスト ボックス 348"/>
        <xdr:cNvSpPr txBox="1"/>
      </xdr:nvSpPr>
      <xdr:spPr>
        <a:xfrm>
          <a:off x="14020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149497</xdr:rowOff>
    </xdr:from>
    <xdr:to>
      <xdr:col>19</xdr:col>
      <xdr:colOff>533400</xdr:colOff>
      <xdr:row>60</xdr:row>
      <xdr:rowOff>79647</xdr:rowOff>
    </xdr:to>
    <xdr:sp macro="" textlink="">
      <xdr:nvSpPr>
        <xdr:cNvPr id="350" name="円/楕円 349"/>
        <xdr:cNvSpPr/>
      </xdr:nvSpPr>
      <xdr:spPr>
        <a:xfrm>
          <a:off x="13462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89824</xdr:rowOff>
    </xdr:from>
    <xdr:ext cx="762000" cy="259045"/>
    <xdr:sp macro="" textlink="">
      <xdr:nvSpPr>
        <xdr:cNvPr id="351" name="テキスト ボックス 350"/>
        <xdr:cNvSpPr txBox="1"/>
      </xdr:nvSpPr>
      <xdr:spPr>
        <a:xfrm>
          <a:off x="13131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年度においては、平成</a:t>
          </a:r>
          <a:r>
            <a:rPr kumimoji="1" lang="en-US" altLang="ja-JP" sz="1300">
              <a:solidFill>
                <a:schemeClr val="dk1"/>
              </a:solidFill>
              <a:effectLst/>
              <a:latin typeface="+mn-lt"/>
              <a:ea typeface="+mn-ea"/>
              <a:cs typeface="+mn-cs"/>
            </a:rPr>
            <a:t>24</a:t>
          </a:r>
          <a:r>
            <a:rPr kumimoji="1" lang="ja-JP" altLang="ja-JP" sz="1300">
              <a:solidFill>
                <a:schemeClr val="dk1"/>
              </a:solidFill>
              <a:effectLst/>
              <a:latin typeface="+mn-lt"/>
              <a:ea typeface="+mn-ea"/>
              <a:cs typeface="+mn-cs"/>
            </a:rPr>
            <a:t>年度からの起債の増加による長期債元利償還金等の増により、</a:t>
          </a:r>
          <a:r>
            <a:rPr kumimoji="1" lang="en-US" altLang="ja-JP" sz="1300">
              <a:solidFill>
                <a:schemeClr val="dk1"/>
              </a:solidFill>
              <a:effectLst/>
              <a:latin typeface="+mn-lt"/>
              <a:ea typeface="+mn-ea"/>
              <a:cs typeface="+mn-cs"/>
            </a:rPr>
            <a:t>0.2</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悪化</a:t>
          </a:r>
          <a:r>
            <a:rPr kumimoji="1" lang="ja-JP" altLang="ja-JP" sz="1300">
              <a:solidFill>
                <a:schemeClr val="dk1"/>
              </a:solidFill>
              <a:effectLst/>
              <a:latin typeface="+mn-lt"/>
              <a:ea typeface="+mn-ea"/>
              <a:cs typeface="+mn-cs"/>
            </a:rPr>
            <a:t>し</a:t>
          </a:r>
          <a:r>
            <a:rPr kumimoji="1" lang="en-US" altLang="ja-JP" sz="1300">
              <a:solidFill>
                <a:schemeClr val="dk1"/>
              </a:solidFill>
              <a:effectLst/>
              <a:latin typeface="+mn-lt"/>
              <a:ea typeface="+mn-ea"/>
              <a:cs typeface="+mn-cs"/>
            </a:rPr>
            <a:t>3.7</a:t>
          </a:r>
          <a:r>
            <a:rPr kumimoji="1" lang="ja-JP" altLang="ja-JP" sz="1300">
              <a:solidFill>
                <a:schemeClr val="dk1"/>
              </a:solidFill>
              <a:effectLst/>
              <a:latin typeface="+mn-lt"/>
              <a:ea typeface="+mn-ea"/>
              <a:cs typeface="+mn-cs"/>
            </a:rPr>
            <a:t>％となった。</a:t>
          </a:r>
          <a:endParaRPr lang="ja-JP" altLang="ja-JP" sz="1300">
            <a:effectLst/>
          </a:endParaRPr>
        </a:p>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年度までの起債抑制策</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により類似団体平均を下回っているが、今後も、据置期間が終わった起債の元利償還の増加が見込まれるため、普通建設事業の厳選と計画的な実施とともに、起債発行及び公債費の抑制に努めていく。</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8" name="直線コネクタ 367"/>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9" name="テキスト ボックス 368"/>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70" name="直線コネクタ 369"/>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71" name="テキスト ボックス 370"/>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2" name="直線コネクタ 371"/>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3" name="テキスト ボックス 372"/>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4" name="直線コネクタ 373"/>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5" name="テキスト ボックス 374"/>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21336</xdr:rowOff>
    </xdr:from>
    <xdr:to>
      <xdr:col>24</xdr:col>
      <xdr:colOff>558800</xdr:colOff>
      <xdr:row>45</xdr:row>
      <xdr:rowOff>61214</xdr:rowOff>
    </xdr:to>
    <xdr:cxnSp macro="">
      <xdr:nvCxnSpPr>
        <xdr:cNvPr id="378" name="直線コネクタ 377"/>
        <xdr:cNvCxnSpPr/>
      </xdr:nvCxnSpPr>
      <xdr:spPr>
        <a:xfrm flipV="1">
          <a:off x="17018000" y="619353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33291</xdr:rowOff>
    </xdr:from>
    <xdr:ext cx="762000" cy="259045"/>
    <xdr:sp macro="" textlink="">
      <xdr:nvSpPr>
        <xdr:cNvPr id="379" name="公債費負担の状況最小値テキスト"/>
        <xdr:cNvSpPr txBox="1"/>
      </xdr:nvSpPr>
      <xdr:spPr>
        <a:xfrm>
          <a:off x="17106900" y="774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24</xdr:col>
      <xdr:colOff>469900</xdr:colOff>
      <xdr:row>45</xdr:row>
      <xdr:rowOff>61214</xdr:rowOff>
    </xdr:from>
    <xdr:to>
      <xdr:col>24</xdr:col>
      <xdr:colOff>647700</xdr:colOff>
      <xdr:row>45</xdr:row>
      <xdr:rowOff>61214</xdr:rowOff>
    </xdr:to>
    <xdr:cxnSp macro="">
      <xdr:nvCxnSpPr>
        <xdr:cNvPr id="380" name="直線コネクタ 379"/>
        <xdr:cNvCxnSpPr/>
      </xdr:nvCxnSpPr>
      <xdr:spPr>
        <a:xfrm>
          <a:off x="16929100" y="777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107713</xdr:rowOff>
    </xdr:from>
    <xdr:ext cx="762000" cy="259045"/>
    <xdr:sp macro="" textlink="">
      <xdr:nvSpPr>
        <xdr:cNvPr id="381" name="公債費負担の状況最大値テキスト"/>
        <xdr:cNvSpPr txBox="1"/>
      </xdr:nvSpPr>
      <xdr:spPr>
        <a:xfrm>
          <a:off x="17106900" y="593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21336</xdr:rowOff>
    </xdr:from>
    <xdr:to>
      <xdr:col>24</xdr:col>
      <xdr:colOff>647700</xdr:colOff>
      <xdr:row>36</xdr:row>
      <xdr:rowOff>21336</xdr:rowOff>
    </xdr:to>
    <xdr:cxnSp macro="">
      <xdr:nvCxnSpPr>
        <xdr:cNvPr id="382" name="直線コネクタ 381"/>
        <xdr:cNvCxnSpPr/>
      </xdr:nvCxnSpPr>
      <xdr:spPr>
        <a:xfrm>
          <a:off x="16929100" y="619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38</xdr:row>
      <xdr:rowOff>83820</xdr:rowOff>
    </xdr:from>
    <xdr:to>
      <xdr:col>24</xdr:col>
      <xdr:colOff>558800</xdr:colOff>
      <xdr:row>38</xdr:row>
      <xdr:rowOff>103124</xdr:rowOff>
    </xdr:to>
    <xdr:cxnSp macro="">
      <xdr:nvCxnSpPr>
        <xdr:cNvPr id="383" name="直線コネクタ 382"/>
        <xdr:cNvCxnSpPr/>
      </xdr:nvCxnSpPr>
      <xdr:spPr>
        <a:xfrm>
          <a:off x="16179800" y="659892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115841</xdr:rowOff>
    </xdr:from>
    <xdr:ext cx="762000" cy="259045"/>
    <xdr:sp macro="" textlink="">
      <xdr:nvSpPr>
        <xdr:cNvPr id="384" name="公債費負担の状況平均値テキスト"/>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143764</xdr:rowOff>
    </xdr:from>
    <xdr:to>
      <xdr:col>24</xdr:col>
      <xdr:colOff>609600</xdr:colOff>
      <xdr:row>41</xdr:row>
      <xdr:rowOff>73914</xdr:rowOff>
    </xdr:to>
    <xdr:sp macro="" textlink="">
      <xdr:nvSpPr>
        <xdr:cNvPr id="385" name="フローチャート : 判断 384"/>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38</xdr:row>
      <xdr:rowOff>83820</xdr:rowOff>
    </xdr:from>
    <xdr:to>
      <xdr:col>23</xdr:col>
      <xdr:colOff>406400</xdr:colOff>
      <xdr:row>38</xdr:row>
      <xdr:rowOff>170688</xdr:rowOff>
    </xdr:to>
    <xdr:cxnSp macro="">
      <xdr:nvCxnSpPr>
        <xdr:cNvPr id="386" name="直線コネクタ 385"/>
        <xdr:cNvCxnSpPr/>
      </xdr:nvCxnSpPr>
      <xdr:spPr>
        <a:xfrm flipV="1">
          <a:off x="15290800" y="65989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49530</xdr:rowOff>
    </xdr:from>
    <xdr:to>
      <xdr:col>23</xdr:col>
      <xdr:colOff>457200</xdr:colOff>
      <xdr:row>41</xdr:row>
      <xdr:rowOff>151130</xdr:rowOff>
    </xdr:to>
    <xdr:sp macro="" textlink="">
      <xdr:nvSpPr>
        <xdr:cNvPr id="387" name="フローチャート : 判断 386"/>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135907</xdr:rowOff>
    </xdr:from>
    <xdr:ext cx="736600" cy="259045"/>
    <xdr:sp macro="" textlink="">
      <xdr:nvSpPr>
        <xdr:cNvPr id="388" name="テキスト ボックス 387"/>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21</xdr:col>
      <xdr:colOff>0</xdr:colOff>
      <xdr:row>38</xdr:row>
      <xdr:rowOff>170688</xdr:rowOff>
    </xdr:from>
    <xdr:to>
      <xdr:col>22</xdr:col>
      <xdr:colOff>203200</xdr:colOff>
      <xdr:row>39</xdr:row>
      <xdr:rowOff>163322</xdr:rowOff>
    </xdr:to>
    <xdr:cxnSp macro="">
      <xdr:nvCxnSpPr>
        <xdr:cNvPr id="389" name="直線コネクタ 388"/>
        <xdr:cNvCxnSpPr/>
      </xdr:nvCxnSpPr>
      <xdr:spPr>
        <a:xfrm flipV="1">
          <a:off x="14401800" y="668578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30226</xdr:rowOff>
    </xdr:from>
    <xdr:to>
      <xdr:col>22</xdr:col>
      <xdr:colOff>254000</xdr:colOff>
      <xdr:row>41</xdr:row>
      <xdr:rowOff>131826</xdr:rowOff>
    </xdr:to>
    <xdr:sp macro="" textlink="">
      <xdr:nvSpPr>
        <xdr:cNvPr id="390" name="フローチャート : 判断 389"/>
        <xdr:cNvSpPr/>
      </xdr:nvSpPr>
      <xdr:spPr>
        <a:xfrm>
          <a:off x="15240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116603</xdr:rowOff>
    </xdr:from>
    <xdr:ext cx="762000" cy="259045"/>
    <xdr:sp macro="" textlink="">
      <xdr:nvSpPr>
        <xdr:cNvPr id="391" name="テキスト ボックス 390"/>
        <xdr:cNvSpPr txBox="1"/>
      </xdr:nvSpPr>
      <xdr:spPr>
        <a:xfrm>
          <a:off x="14909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19</xdr:col>
      <xdr:colOff>482600</xdr:colOff>
      <xdr:row>39</xdr:row>
      <xdr:rowOff>163322</xdr:rowOff>
    </xdr:from>
    <xdr:to>
      <xdr:col>21</xdr:col>
      <xdr:colOff>0</xdr:colOff>
      <xdr:row>40</xdr:row>
      <xdr:rowOff>88392</xdr:rowOff>
    </xdr:to>
    <xdr:cxnSp macro="">
      <xdr:nvCxnSpPr>
        <xdr:cNvPr id="392" name="直線コネクタ 391"/>
        <xdr:cNvCxnSpPr/>
      </xdr:nvCxnSpPr>
      <xdr:spPr>
        <a:xfrm flipV="1">
          <a:off x="13512800" y="684987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107442</xdr:rowOff>
    </xdr:from>
    <xdr:to>
      <xdr:col>21</xdr:col>
      <xdr:colOff>50800</xdr:colOff>
      <xdr:row>42</xdr:row>
      <xdr:rowOff>37592</xdr:rowOff>
    </xdr:to>
    <xdr:sp macro="" textlink="">
      <xdr:nvSpPr>
        <xdr:cNvPr id="393" name="フローチャート : 判断 392"/>
        <xdr:cNvSpPr/>
      </xdr:nvSpPr>
      <xdr:spPr>
        <a:xfrm>
          <a:off x="14351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22369</xdr:rowOff>
    </xdr:from>
    <xdr:ext cx="762000" cy="259045"/>
    <xdr:sp macro="" textlink="">
      <xdr:nvSpPr>
        <xdr:cNvPr id="394" name="テキスト ボックス 393"/>
        <xdr:cNvSpPr txBox="1"/>
      </xdr:nvSpPr>
      <xdr:spPr>
        <a:xfrm>
          <a:off x="14020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3556</xdr:rowOff>
    </xdr:from>
    <xdr:to>
      <xdr:col>19</xdr:col>
      <xdr:colOff>533400</xdr:colOff>
      <xdr:row>42</xdr:row>
      <xdr:rowOff>105156</xdr:rowOff>
    </xdr:to>
    <xdr:sp macro="" textlink="">
      <xdr:nvSpPr>
        <xdr:cNvPr id="395" name="フローチャート : 判断 394"/>
        <xdr:cNvSpPr/>
      </xdr:nvSpPr>
      <xdr:spPr>
        <a:xfrm>
          <a:off x="13462000" y="720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89933</xdr:rowOff>
    </xdr:from>
    <xdr:ext cx="762000" cy="259045"/>
    <xdr:sp macro="" textlink="">
      <xdr:nvSpPr>
        <xdr:cNvPr id="396" name="テキスト ボックス 395"/>
        <xdr:cNvSpPr txBox="1"/>
      </xdr:nvSpPr>
      <xdr:spPr>
        <a:xfrm>
          <a:off x="13131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38</xdr:row>
      <xdr:rowOff>52324</xdr:rowOff>
    </xdr:from>
    <xdr:to>
      <xdr:col>24</xdr:col>
      <xdr:colOff>609600</xdr:colOff>
      <xdr:row>38</xdr:row>
      <xdr:rowOff>153924</xdr:rowOff>
    </xdr:to>
    <xdr:sp macro="" textlink="">
      <xdr:nvSpPr>
        <xdr:cNvPr id="402" name="円/楕円 401"/>
        <xdr:cNvSpPr/>
      </xdr:nvSpPr>
      <xdr:spPr>
        <a:xfrm>
          <a:off x="169672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68851</xdr:rowOff>
    </xdr:from>
    <xdr:ext cx="762000" cy="259045"/>
    <xdr:sp macro="" textlink="">
      <xdr:nvSpPr>
        <xdr:cNvPr id="403" name="公債費負担の状況該当値テキスト"/>
        <xdr:cNvSpPr txBox="1"/>
      </xdr:nvSpPr>
      <xdr:spPr>
        <a:xfrm>
          <a:off x="17106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23</xdr:col>
      <xdr:colOff>355600</xdr:colOff>
      <xdr:row>38</xdr:row>
      <xdr:rowOff>33020</xdr:rowOff>
    </xdr:from>
    <xdr:to>
      <xdr:col>23</xdr:col>
      <xdr:colOff>457200</xdr:colOff>
      <xdr:row>38</xdr:row>
      <xdr:rowOff>134620</xdr:rowOff>
    </xdr:to>
    <xdr:sp macro="" textlink="">
      <xdr:nvSpPr>
        <xdr:cNvPr id="404" name="円/楕円 403"/>
        <xdr:cNvSpPr/>
      </xdr:nvSpPr>
      <xdr:spPr>
        <a:xfrm>
          <a:off x="16129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36</xdr:row>
      <xdr:rowOff>144797</xdr:rowOff>
    </xdr:from>
    <xdr:ext cx="736600" cy="259045"/>
    <xdr:sp macro="" textlink="">
      <xdr:nvSpPr>
        <xdr:cNvPr id="405" name="テキスト ボックス 404"/>
        <xdr:cNvSpPr txBox="1"/>
      </xdr:nvSpPr>
      <xdr:spPr>
        <a:xfrm>
          <a:off x="15798800" y="631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22</xdr:col>
      <xdr:colOff>152400</xdr:colOff>
      <xdr:row>38</xdr:row>
      <xdr:rowOff>119888</xdr:rowOff>
    </xdr:from>
    <xdr:to>
      <xdr:col>22</xdr:col>
      <xdr:colOff>254000</xdr:colOff>
      <xdr:row>39</xdr:row>
      <xdr:rowOff>50038</xdr:rowOff>
    </xdr:to>
    <xdr:sp macro="" textlink="">
      <xdr:nvSpPr>
        <xdr:cNvPr id="406" name="円/楕円 405"/>
        <xdr:cNvSpPr/>
      </xdr:nvSpPr>
      <xdr:spPr>
        <a:xfrm>
          <a:off x="15240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60215</xdr:rowOff>
    </xdr:from>
    <xdr:ext cx="762000" cy="259045"/>
    <xdr:sp macro="" textlink="">
      <xdr:nvSpPr>
        <xdr:cNvPr id="407" name="テキスト ボックス 406"/>
        <xdr:cNvSpPr txBox="1"/>
      </xdr:nvSpPr>
      <xdr:spPr>
        <a:xfrm>
          <a:off x="14909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112522</xdr:rowOff>
    </xdr:from>
    <xdr:to>
      <xdr:col>21</xdr:col>
      <xdr:colOff>50800</xdr:colOff>
      <xdr:row>40</xdr:row>
      <xdr:rowOff>42672</xdr:rowOff>
    </xdr:to>
    <xdr:sp macro="" textlink="">
      <xdr:nvSpPr>
        <xdr:cNvPr id="408" name="円/楕円 407"/>
        <xdr:cNvSpPr/>
      </xdr:nvSpPr>
      <xdr:spPr>
        <a:xfrm>
          <a:off x="14351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52849</xdr:rowOff>
    </xdr:from>
    <xdr:ext cx="762000" cy="259045"/>
    <xdr:sp macro="" textlink="">
      <xdr:nvSpPr>
        <xdr:cNvPr id="409" name="テキスト ボックス 408"/>
        <xdr:cNvSpPr txBox="1"/>
      </xdr:nvSpPr>
      <xdr:spPr>
        <a:xfrm>
          <a:off x="14020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37592</xdr:rowOff>
    </xdr:from>
    <xdr:to>
      <xdr:col>19</xdr:col>
      <xdr:colOff>533400</xdr:colOff>
      <xdr:row>40</xdr:row>
      <xdr:rowOff>139192</xdr:rowOff>
    </xdr:to>
    <xdr:sp macro="" textlink="">
      <xdr:nvSpPr>
        <xdr:cNvPr id="410" name="円/楕円 409"/>
        <xdr:cNvSpPr/>
      </xdr:nvSpPr>
      <xdr:spPr>
        <a:xfrm>
          <a:off x="13462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149369</xdr:rowOff>
    </xdr:from>
    <xdr:ext cx="762000" cy="259045"/>
    <xdr:sp macro="" textlink="">
      <xdr:nvSpPr>
        <xdr:cNvPr id="411" name="テキスト ボックス 410"/>
        <xdr:cNvSpPr txBox="1"/>
      </xdr:nvSpPr>
      <xdr:spPr>
        <a:xfrm>
          <a:off x="13131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[35.5%]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普通建設事業の実施による地方債発行により、一般会計では地方債現在高が増加したものの、公営企業においては償還額が新規借入を上回るため、繰入見込額が減少している。また、充当可能基金が増加し、結果として</a:t>
          </a:r>
          <a:r>
            <a:rPr kumimoji="1" lang="en-US" altLang="ja-JP" sz="1300">
              <a:solidFill>
                <a:schemeClr val="dk1"/>
              </a:solidFill>
              <a:effectLst/>
              <a:latin typeface="+mn-lt"/>
              <a:ea typeface="+mn-ea"/>
              <a:cs typeface="+mn-cs"/>
            </a:rPr>
            <a:t>5.5</a:t>
          </a:r>
          <a:r>
            <a:rPr kumimoji="1" lang="ja-JP" altLang="ja-JP" sz="1300">
              <a:solidFill>
                <a:schemeClr val="dk1"/>
              </a:solidFill>
              <a:effectLst/>
              <a:latin typeface="+mn-lt"/>
              <a:ea typeface="+mn-ea"/>
              <a:cs typeface="+mn-cs"/>
            </a:rPr>
            <a:t>ポイント減少した</a:t>
          </a:r>
          <a:r>
            <a:rPr kumimoji="1" lang="ja-JP" altLang="en-US" sz="1300">
              <a:solidFill>
                <a:schemeClr val="dk1"/>
              </a:solidFill>
              <a:effectLst/>
              <a:latin typeface="+mn-lt"/>
              <a:ea typeface="+mn-ea"/>
              <a:cs typeface="+mn-cs"/>
            </a:rPr>
            <a:t>が</a:t>
          </a:r>
          <a:r>
            <a:rPr kumimoji="1" lang="ja-JP" altLang="ja-JP" sz="1300">
              <a:solidFill>
                <a:schemeClr val="dk1"/>
              </a:solidFill>
              <a:effectLst/>
              <a:latin typeface="+mn-lt"/>
              <a:ea typeface="+mn-ea"/>
              <a:cs typeface="+mn-cs"/>
            </a:rPr>
            <a:t>、類似団体平均を上回った。</a:t>
          </a:r>
          <a:endParaRPr lang="ja-JP" altLang="ja-JP" sz="1300">
            <a:effectLst/>
          </a:endParaRPr>
        </a:p>
        <a:p>
          <a:r>
            <a:rPr kumimoji="1" lang="ja-JP" altLang="ja-JP" sz="1300">
              <a:solidFill>
                <a:schemeClr val="dk1"/>
              </a:solidFill>
              <a:effectLst/>
              <a:latin typeface="+mn-lt"/>
              <a:ea typeface="+mn-ea"/>
              <a:cs typeface="+mn-cs"/>
            </a:rPr>
            <a:t>　今後は、地方債発行の抑制等将来負担の縮減を念頭に置きながら、財政の健全化に努めていく。</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114258</xdr:rowOff>
    </xdr:to>
    <xdr:cxnSp macro="">
      <xdr:nvCxnSpPr>
        <xdr:cNvPr id="440" name="直線コネクタ 439"/>
        <xdr:cNvCxnSpPr/>
      </xdr:nvCxnSpPr>
      <xdr:spPr>
        <a:xfrm flipV="1">
          <a:off x="17018000" y="2370667"/>
          <a:ext cx="0" cy="13440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86335</xdr:rowOff>
    </xdr:from>
    <xdr:ext cx="762000" cy="259045"/>
    <xdr:sp macro="" textlink="">
      <xdr:nvSpPr>
        <xdr:cNvPr id="441" name="将来負担の状況最小値テキスト"/>
        <xdr:cNvSpPr txBox="1"/>
      </xdr:nvSpPr>
      <xdr:spPr>
        <a:xfrm>
          <a:off x="17106900" y="368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167.1</a:t>
          </a:r>
          <a:endParaRPr kumimoji="1" lang="ja-JP" altLang="en-US" sz="1000" b="1">
            <a:latin typeface="ＭＳ Ｐゴシック"/>
          </a:endParaRPr>
        </a:p>
      </xdr:txBody>
    </xdr:sp>
    <xdr:clientData/>
  </xdr:oneCellAnchor>
  <xdr:twoCellAnchor>
    <xdr:from>
      <xdr:col>24</xdr:col>
      <xdr:colOff>469900</xdr:colOff>
      <xdr:row>21</xdr:row>
      <xdr:rowOff>114258</xdr:rowOff>
    </xdr:from>
    <xdr:to>
      <xdr:col>24</xdr:col>
      <xdr:colOff>647700</xdr:colOff>
      <xdr:row>21</xdr:row>
      <xdr:rowOff>114258</xdr:rowOff>
    </xdr:to>
    <xdr:cxnSp macro="">
      <xdr:nvCxnSpPr>
        <xdr:cNvPr id="442" name="直線コネクタ 441"/>
        <xdr:cNvCxnSpPr/>
      </xdr:nvCxnSpPr>
      <xdr:spPr>
        <a:xfrm>
          <a:off x="16929100" y="371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84455</xdr:rowOff>
    </xdr:from>
    <xdr:to>
      <xdr:col>24</xdr:col>
      <xdr:colOff>558800</xdr:colOff>
      <xdr:row>15</xdr:row>
      <xdr:rowOff>128693</xdr:rowOff>
    </xdr:to>
    <xdr:cxnSp macro="">
      <xdr:nvCxnSpPr>
        <xdr:cNvPr id="445" name="直線コネクタ 444"/>
        <xdr:cNvCxnSpPr/>
      </xdr:nvCxnSpPr>
      <xdr:spPr>
        <a:xfrm flipV="1">
          <a:off x="16179800" y="2656205"/>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26052</xdr:rowOff>
    </xdr:from>
    <xdr:ext cx="762000" cy="259045"/>
    <xdr:sp macro="" textlink="">
      <xdr:nvSpPr>
        <xdr:cNvPr id="446" name="将来負担の状況平均値テキスト"/>
        <xdr:cNvSpPr txBox="1"/>
      </xdr:nvSpPr>
      <xdr:spPr>
        <a:xfrm>
          <a:off x="17106900" y="2426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9525</xdr:rowOff>
    </xdr:from>
    <xdr:to>
      <xdr:col>24</xdr:col>
      <xdr:colOff>609600</xdr:colOff>
      <xdr:row>15</xdr:row>
      <xdr:rowOff>111125</xdr:rowOff>
    </xdr:to>
    <xdr:sp macro="" textlink="">
      <xdr:nvSpPr>
        <xdr:cNvPr id="447" name="フローチャート : 判断 446"/>
        <xdr:cNvSpPr/>
      </xdr:nvSpPr>
      <xdr:spPr>
        <a:xfrm>
          <a:off x="16967200" y="258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128693</xdr:rowOff>
    </xdr:from>
    <xdr:to>
      <xdr:col>23</xdr:col>
      <xdr:colOff>406400</xdr:colOff>
      <xdr:row>16</xdr:row>
      <xdr:rowOff>9525</xdr:rowOff>
    </xdr:to>
    <xdr:cxnSp macro="">
      <xdr:nvCxnSpPr>
        <xdr:cNvPr id="448" name="直線コネクタ 447"/>
        <xdr:cNvCxnSpPr/>
      </xdr:nvCxnSpPr>
      <xdr:spPr>
        <a:xfrm flipV="1">
          <a:off x="15290800" y="2700443"/>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61807</xdr:rowOff>
    </xdr:from>
    <xdr:to>
      <xdr:col>23</xdr:col>
      <xdr:colOff>457200</xdr:colOff>
      <xdr:row>15</xdr:row>
      <xdr:rowOff>163407</xdr:rowOff>
    </xdr:to>
    <xdr:sp macro="" textlink="">
      <xdr:nvSpPr>
        <xdr:cNvPr id="449" name="フローチャート : 判断 448"/>
        <xdr:cNvSpPr/>
      </xdr:nvSpPr>
      <xdr:spPr>
        <a:xfrm>
          <a:off x="16129000" y="263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2134</xdr:rowOff>
    </xdr:from>
    <xdr:ext cx="736600" cy="259045"/>
    <xdr:sp macro="" textlink="">
      <xdr:nvSpPr>
        <xdr:cNvPr id="450" name="テキスト ボックス 449"/>
        <xdr:cNvSpPr txBox="1"/>
      </xdr:nvSpPr>
      <xdr:spPr>
        <a:xfrm>
          <a:off x="15798800" y="2402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110194</xdr:rowOff>
    </xdr:from>
    <xdr:to>
      <xdr:col>22</xdr:col>
      <xdr:colOff>203200</xdr:colOff>
      <xdr:row>16</xdr:row>
      <xdr:rowOff>9525</xdr:rowOff>
    </xdr:to>
    <xdr:cxnSp macro="">
      <xdr:nvCxnSpPr>
        <xdr:cNvPr id="451" name="直線コネクタ 450"/>
        <xdr:cNvCxnSpPr/>
      </xdr:nvCxnSpPr>
      <xdr:spPr>
        <a:xfrm>
          <a:off x="14401800" y="2681944"/>
          <a:ext cx="889000" cy="7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117306</xdr:rowOff>
    </xdr:from>
    <xdr:to>
      <xdr:col>22</xdr:col>
      <xdr:colOff>254000</xdr:colOff>
      <xdr:row>16</xdr:row>
      <xdr:rowOff>47456</xdr:rowOff>
    </xdr:to>
    <xdr:sp macro="" textlink="">
      <xdr:nvSpPr>
        <xdr:cNvPr id="452" name="フローチャート : 判断 451"/>
        <xdr:cNvSpPr/>
      </xdr:nvSpPr>
      <xdr:spPr>
        <a:xfrm>
          <a:off x="15240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57633</xdr:rowOff>
    </xdr:from>
    <xdr:ext cx="762000" cy="259045"/>
    <xdr:sp macro="" textlink="">
      <xdr:nvSpPr>
        <xdr:cNvPr id="453" name="テキスト ボックス 452"/>
        <xdr:cNvSpPr txBox="1"/>
      </xdr:nvSpPr>
      <xdr:spPr>
        <a:xfrm>
          <a:off x="14909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110194</xdr:rowOff>
    </xdr:from>
    <xdr:to>
      <xdr:col>21</xdr:col>
      <xdr:colOff>0</xdr:colOff>
      <xdr:row>15</xdr:row>
      <xdr:rowOff>167301</xdr:rowOff>
    </xdr:to>
    <xdr:cxnSp macro="">
      <xdr:nvCxnSpPr>
        <xdr:cNvPr id="454" name="直線コネクタ 453"/>
        <xdr:cNvCxnSpPr/>
      </xdr:nvCxnSpPr>
      <xdr:spPr>
        <a:xfrm flipV="1">
          <a:off x="13512800" y="2681944"/>
          <a:ext cx="889000" cy="5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152696</xdr:rowOff>
    </xdr:from>
    <xdr:to>
      <xdr:col>21</xdr:col>
      <xdr:colOff>50800</xdr:colOff>
      <xdr:row>16</xdr:row>
      <xdr:rowOff>82846</xdr:rowOff>
    </xdr:to>
    <xdr:sp macro="" textlink="">
      <xdr:nvSpPr>
        <xdr:cNvPr id="455" name="フローチャート : 判断 454"/>
        <xdr:cNvSpPr/>
      </xdr:nvSpPr>
      <xdr:spPr>
        <a:xfrm>
          <a:off x="14351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67623</xdr:rowOff>
    </xdr:from>
    <xdr:ext cx="762000" cy="259045"/>
    <xdr:sp macro="" textlink="">
      <xdr:nvSpPr>
        <xdr:cNvPr id="456" name="テキスト ボックス 455"/>
        <xdr:cNvSpPr txBox="1"/>
      </xdr:nvSpPr>
      <xdr:spPr>
        <a:xfrm>
          <a:off x="14020800" y="281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44789</xdr:rowOff>
    </xdr:from>
    <xdr:to>
      <xdr:col>19</xdr:col>
      <xdr:colOff>533400</xdr:colOff>
      <xdr:row>16</xdr:row>
      <xdr:rowOff>146389</xdr:rowOff>
    </xdr:to>
    <xdr:sp macro="" textlink="">
      <xdr:nvSpPr>
        <xdr:cNvPr id="457" name="フローチャート : 判断 456"/>
        <xdr:cNvSpPr/>
      </xdr:nvSpPr>
      <xdr:spPr>
        <a:xfrm>
          <a:off x="13462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131166</xdr:rowOff>
    </xdr:from>
    <xdr:ext cx="762000" cy="259045"/>
    <xdr:sp macro="" textlink="">
      <xdr:nvSpPr>
        <xdr:cNvPr id="458" name="テキスト ボックス 457"/>
        <xdr:cNvSpPr txBox="1"/>
      </xdr:nvSpPr>
      <xdr:spPr>
        <a:xfrm>
          <a:off x="13131800" y="2874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33655</xdr:rowOff>
    </xdr:from>
    <xdr:to>
      <xdr:col>24</xdr:col>
      <xdr:colOff>609600</xdr:colOff>
      <xdr:row>15</xdr:row>
      <xdr:rowOff>135255</xdr:rowOff>
    </xdr:to>
    <xdr:sp macro="" textlink="">
      <xdr:nvSpPr>
        <xdr:cNvPr id="464" name="円/楕円 463"/>
        <xdr:cNvSpPr/>
      </xdr:nvSpPr>
      <xdr:spPr>
        <a:xfrm>
          <a:off x="169672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5732</xdr:rowOff>
    </xdr:from>
    <xdr:ext cx="762000" cy="259045"/>
    <xdr:sp macro="" textlink="">
      <xdr:nvSpPr>
        <xdr:cNvPr id="465" name="将来負担の状況該当値テキスト"/>
        <xdr:cNvSpPr txBox="1"/>
      </xdr:nvSpPr>
      <xdr:spPr>
        <a:xfrm>
          <a:off x="17106900" y="2577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35.5</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77893</xdr:rowOff>
    </xdr:from>
    <xdr:to>
      <xdr:col>23</xdr:col>
      <xdr:colOff>457200</xdr:colOff>
      <xdr:row>16</xdr:row>
      <xdr:rowOff>8043</xdr:rowOff>
    </xdr:to>
    <xdr:sp macro="" textlink="">
      <xdr:nvSpPr>
        <xdr:cNvPr id="466" name="円/楕円 465"/>
        <xdr:cNvSpPr/>
      </xdr:nvSpPr>
      <xdr:spPr>
        <a:xfrm>
          <a:off x="16129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164270</xdr:rowOff>
    </xdr:from>
    <xdr:ext cx="736600" cy="259045"/>
    <xdr:sp macro="" textlink="">
      <xdr:nvSpPr>
        <xdr:cNvPr id="467" name="テキスト ボックス 466"/>
        <xdr:cNvSpPr txBox="1"/>
      </xdr:nvSpPr>
      <xdr:spPr>
        <a:xfrm>
          <a:off x="15798800" y="273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41.0</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130175</xdr:rowOff>
    </xdr:from>
    <xdr:to>
      <xdr:col>22</xdr:col>
      <xdr:colOff>254000</xdr:colOff>
      <xdr:row>16</xdr:row>
      <xdr:rowOff>60325</xdr:rowOff>
    </xdr:to>
    <xdr:sp macro="" textlink="">
      <xdr:nvSpPr>
        <xdr:cNvPr id="468" name="円/楕円 467"/>
        <xdr:cNvSpPr/>
      </xdr:nvSpPr>
      <xdr:spPr>
        <a:xfrm>
          <a:off x="15240000" y="270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45102</xdr:rowOff>
    </xdr:from>
    <xdr:ext cx="762000" cy="259045"/>
    <xdr:sp macro="" textlink="">
      <xdr:nvSpPr>
        <xdr:cNvPr id="469" name="テキスト ボックス 468"/>
        <xdr:cNvSpPr txBox="1"/>
      </xdr:nvSpPr>
      <xdr:spPr>
        <a:xfrm>
          <a:off x="14909800" y="278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59394</xdr:rowOff>
    </xdr:from>
    <xdr:to>
      <xdr:col>21</xdr:col>
      <xdr:colOff>50800</xdr:colOff>
      <xdr:row>15</xdr:row>
      <xdr:rowOff>160994</xdr:rowOff>
    </xdr:to>
    <xdr:sp macro="" textlink="">
      <xdr:nvSpPr>
        <xdr:cNvPr id="470" name="円/楕円 469"/>
        <xdr:cNvSpPr/>
      </xdr:nvSpPr>
      <xdr:spPr>
        <a:xfrm>
          <a:off x="14351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171171</xdr:rowOff>
    </xdr:from>
    <xdr:ext cx="762000" cy="259045"/>
    <xdr:sp macro="" textlink="">
      <xdr:nvSpPr>
        <xdr:cNvPr id="471" name="テキスト ボックス 470"/>
        <xdr:cNvSpPr txBox="1"/>
      </xdr:nvSpPr>
      <xdr:spPr>
        <a:xfrm>
          <a:off x="14020800" y="240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38.7</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116501</xdr:rowOff>
    </xdr:from>
    <xdr:to>
      <xdr:col>19</xdr:col>
      <xdr:colOff>533400</xdr:colOff>
      <xdr:row>16</xdr:row>
      <xdr:rowOff>46651</xdr:rowOff>
    </xdr:to>
    <xdr:sp macro="" textlink="">
      <xdr:nvSpPr>
        <xdr:cNvPr id="472" name="円/楕円 471"/>
        <xdr:cNvSpPr/>
      </xdr:nvSpPr>
      <xdr:spPr>
        <a:xfrm>
          <a:off x="13462000" y="268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56828</xdr:rowOff>
    </xdr:from>
    <xdr:ext cx="762000" cy="259045"/>
    <xdr:sp macro="" textlink="">
      <xdr:nvSpPr>
        <xdr:cNvPr id="473" name="テキスト ボックス 472"/>
        <xdr:cNvSpPr txBox="1"/>
      </xdr:nvSpPr>
      <xdr:spPr>
        <a:xfrm>
          <a:off x="13131800" y="245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年度については、</a:t>
          </a:r>
          <a:r>
            <a:rPr kumimoji="1" lang="ja-JP" altLang="en-US" sz="1300">
              <a:solidFill>
                <a:schemeClr val="dk1"/>
              </a:solidFill>
              <a:effectLst/>
              <a:latin typeface="+mn-lt"/>
              <a:ea typeface="+mn-ea"/>
              <a:cs typeface="+mn-cs"/>
            </a:rPr>
            <a:t>職員の新陳代謝</a:t>
          </a:r>
          <a:r>
            <a:rPr kumimoji="1" lang="ja-JP" altLang="ja-JP" sz="1300">
              <a:solidFill>
                <a:schemeClr val="dk1"/>
              </a:solidFill>
              <a:effectLst/>
              <a:latin typeface="+mn-lt"/>
              <a:ea typeface="+mn-ea"/>
              <a:cs typeface="+mn-cs"/>
            </a:rPr>
            <a:t>等により、人件費総額は</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したものの、</a:t>
          </a:r>
          <a:r>
            <a:rPr kumimoji="1" lang="ja-JP" altLang="en-US" sz="1300">
              <a:solidFill>
                <a:schemeClr val="dk1"/>
              </a:solidFill>
              <a:effectLst/>
              <a:latin typeface="+mn-lt"/>
              <a:ea typeface="+mn-ea"/>
              <a:cs typeface="+mn-cs"/>
            </a:rPr>
            <a:t>地方交付税</a:t>
          </a:r>
          <a:r>
            <a:rPr kumimoji="1" lang="ja-JP" altLang="ja-JP" sz="1300">
              <a:solidFill>
                <a:schemeClr val="dk1"/>
              </a:solidFill>
              <a:effectLst/>
              <a:latin typeface="+mn-lt"/>
              <a:ea typeface="+mn-ea"/>
              <a:cs typeface="+mn-cs"/>
            </a:rPr>
            <a:t>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等の歳入の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により、前年より</a:t>
          </a:r>
          <a:r>
            <a:rPr kumimoji="1" lang="en-US" altLang="ja-JP" sz="1300">
              <a:solidFill>
                <a:schemeClr val="dk1"/>
              </a:solidFill>
              <a:effectLst/>
              <a:latin typeface="+mn-lt"/>
              <a:ea typeface="+mn-ea"/>
              <a:cs typeface="+mn-cs"/>
            </a:rPr>
            <a:t>0.2</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となった。また、昨年度に引き続き、類似団体平均を下回っている。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115570</xdr:rowOff>
    </xdr:from>
    <xdr:to>
      <xdr:col>7</xdr:col>
      <xdr:colOff>15875</xdr:colOff>
      <xdr:row>41</xdr:row>
      <xdr:rowOff>39370</xdr:rowOff>
    </xdr:to>
    <xdr:cxnSp macro="">
      <xdr:nvCxnSpPr>
        <xdr:cNvPr id="61" name="直線コネクタ 60"/>
        <xdr:cNvCxnSpPr/>
      </xdr:nvCxnSpPr>
      <xdr:spPr>
        <a:xfrm flipV="1">
          <a:off x="4826000" y="577342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11447</xdr:rowOff>
    </xdr:from>
    <xdr:ext cx="762000" cy="259045"/>
    <xdr:sp macro="" textlink="">
      <xdr:nvSpPr>
        <xdr:cNvPr id="62" name="人件費最小値テキスト"/>
        <xdr:cNvSpPr txBox="1"/>
      </xdr:nvSpPr>
      <xdr:spPr>
        <a:xfrm>
          <a:off x="49149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33.6</a:t>
          </a:r>
          <a:endParaRPr kumimoji="1" lang="ja-JP" altLang="en-US" sz="1000" b="1">
            <a:latin typeface="ＭＳ Ｐゴシック"/>
          </a:endParaRPr>
        </a:p>
      </xdr:txBody>
    </xdr:sp>
    <xdr:clientData/>
  </xdr:oneCellAnchor>
  <xdr:twoCellAnchor>
    <xdr:from>
      <xdr:col>6</xdr:col>
      <xdr:colOff>612775</xdr:colOff>
      <xdr:row>41</xdr:row>
      <xdr:rowOff>39370</xdr:rowOff>
    </xdr:from>
    <xdr:to>
      <xdr:col>7</xdr:col>
      <xdr:colOff>104775</xdr:colOff>
      <xdr:row>41</xdr:row>
      <xdr:rowOff>39370</xdr:rowOff>
    </xdr:to>
    <xdr:cxnSp macro="">
      <xdr:nvCxnSpPr>
        <xdr:cNvPr id="63" name="直線コネクタ 62"/>
        <xdr:cNvCxnSpPr/>
      </xdr:nvCxnSpPr>
      <xdr:spPr>
        <a:xfrm>
          <a:off x="4737100" y="706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30497</xdr:rowOff>
    </xdr:from>
    <xdr:ext cx="762000" cy="259045"/>
    <xdr:sp macro="" textlink="">
      <xdr:nvSpPr>
        <xdr:cNvPr id="64" name="人件費最大値テキスト"/>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16.6</a:t>
          </a:r>
          <a:endParaRPr kumimoji="1" lang="ja-JP" altLang="en-US" sz="1000" b="1">
            <a:latin typeface="ＭＳ Ｐゴシック"/>
          </a:endParaRPr>
        </a:p>
      </xdr:txBody>
    </xdr:sp>
    <xdr:clientData/>
  </xdr:oneCellAnchor>
  <xdr:twoCellAnchor>
    <xdr:from>
      <xdr:col>6</xdr:col>
      <xdr:colOff>612775</xdr:colOff>
      <xdr:row>33</xdr:row>
      <xdr:rowOff>115570</xdr:rowOff>
    </xdr:from>
    <xdr:to>
      <xdr:col>7</xdr:col>
      <xdr:colOff>104775</xdr:colOff>
      <xdr:row>33</xdr:row>
      <xdr:rowOff>115570</xdr:rowOff>
    </xdr:to>
    <xdr:cxnSp macro="">
      <xdr:nvCxnSpPr>
        <xdr:cNvPr id="65" name="直線コネクタ 64"/>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27940</xdr:rowOff>
    </xdr:from>
    <xdr:to>
      <xdr:col>7</xdr:col>
      <xdr:colOff>15875</xdr:colOff>
      <xdr:row>36</xdr:row>
      <xdr:rowOff>43180</xdr:rowOff>
    </xdr:to>
    <xdr:cxnSp macro="">
      <xdr:nvCxnSpPr>
        <xdr:cNvPr id="66" name="直線コネクタ 65"/>
        <xdr:cNvCxnSpPr/>
      </xdr:nvCxnSpPr>
      <xdr:spPr>
        <a:xfrm>
          <a:off x="3987800" y="6200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33037</xdr:rowOff>
    </xdr:from>
    <xdr:ext cx="762000" cy="259045"/>
    <xdr:sp macro="" textlink="">
      <xdr:nvSpPr>
        <xdr:cNvPr id="67" name="人件費平均値テキスト"/>
        <xdr:cNvSpPr txBox="1"/>
      </xdr:nvSpPr>
      <xdr:spPr>
        <a:xfrm>
          <a:off x="4914900" y="6205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60960</xdr:rowOff>
    </xdr:from>
    <xdr:to>
      <xdr:col>7</xdr:col>
      <xdr:colOff>66675</xdr:colOff>
      <xdr:row>36</xdr:row>
      <xdr:rowOff>162560</xdr:rowOff>
    </xdr:to>
    <xdr:sp macro="" textlink="">
      <xdr:nvSpPr>
        <xdr:cNvPr id="68" name="フローチャート : 判断 67"/>
        <xdr:cNvSpPr/>
      </xdr:nvSpPr>
      <xdr:spPr>
        <a:xfrm>
          <a:off x="47752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27940</xdr:rowOff>
    </xdr:from>
    <xdr:to>
      <xdr:col>5</xdr:col>
      <xdr:colOff>549275</xdr:colOff>
      <xdr:row>36</xdr:row>
      <xdr:rowOff>96520</xdr:rowOff>
    </xdr:to>
    <xdr:cxnSp macro="">
      <xdr:nvCxnSpPr>
        <xdr:cNvPr id="69" name="直線コネクタ 68"/>
        <xdr:cNvCxnSpPr/>
      </xdr:nvCxnSpPr>
      <xdr:spPr>
        <a:xfrm flipV="1">
          <a:off x="3098800" y="6200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60960</xdr:rowOff>
    </xdr:from>
    <xdr:to>
      <xdr:col>5</xdr:col>
      <xdr:colOff>600075</xdr:colOff>
      <xdr:row>36</xdr:row>
      <xdr:rowOff>162560</xdr:rowOff>
    </xdr:to>
    <xdr:sp macro="" textlink="">
      <xdr:nvSpPr>
        <xdr:cNvPr id="70" name="フローチャート : 判断 69"/>
        <xdr:cNvSpPr/>
      </xdr:nvSpPr>
      <xdr:spPr>
        <a:xfrm>
          <a:off x="3937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147337</xdr:rowOff>
    </xdr:from>
    <xdr:ext cx="736600" cy="259045"/>
    <xdr:sp macro="" textlink="">
      <xdr:nvSpPr>
        <xdr:cNvPr id="71" name="テキスト ボックス 70"/>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96520</xdr:rowOff>
    </xdr:from>
    <xdr:to>
      <xdr:col>4</xdr:col>
      <xdr:colOff>346075</xdr:colOff>
      <xdr:row>36</xdr:row>
      <xdr:rowOff>165100</xdr:rowOff>
    </xdr:to>
    <xdr:cxnSp macro="">
      <xdr:nvCxnSpPr>
        <xdr:cNvPr id="72" name="直線コネクタ 71"/>
        <xdr:cNvCxnSpPr/>
      </xdr:nvCxnSpPr>
      <xdr:spPr>
        <a:xfrm flipV="1">
          <a:off x="2209800" y="626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129540</xdr:rowOff>
    </xdr:from>
    <xdr:to>
      <xdr:col>4</xdr:col>
      <xdr:colOff>396875</xdr:colOff>
      <xdr:row>37</xdr:row>
      <xdr:rowOff>59690</xdr:rowOff>
    </xdr:to>
    <xdr:sp macro="" textlink="">
      <xdr:nvSpPr>
        <xdr:cNvPr id="73" name="フローチャート :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44467</xdr:rowOff>
    </xdr:from>
    <xdr:ext cx="762000" cy="259045"/>
    <xdr:sp macro="" textlink="">
      <xdr:nvSpPr>
        <xdr:cNvPr id="74" name="テキスト ボックス 73"/>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165100</xdr:rowOff>
    </xdr:from>
    <xdr:to>
      <xdr:col>3</xdr:col>
      <xdr:colOff>142875</xdr:colOff>
      <xdr:row>37</xdr:row>
      <xdr:rowOff>31750</xdr:rowOff>
    </xdr:to>
    <xdr:cxnSp macro="">
      <xdr:nvCxnSpPr>
        <xdr:cNvPr id="75" name="直線コネクタ 74"/>
        <xdr:cNvCxnSpPr/>
      </xdr:nvCxnSpPr>
      <xdr:spPr>
        <a:xfrm flipV="1">
          <a:off x="1320800" y="633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8" name="フローチャート :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105427</xdr:rowOff>
    </xdr:from>
    <xdr:ext cx="762000" cy="259045"/>
    <xdr:sp macro="" textlink="">
      <xdr:nvSpPr>
        <xdr:cNvPr id="79" name="テキスト ボックス 78"/>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163830</xdr:rowOff>
    </xdr:from>
    <xdr:to>
      <xdr:col>7</xdr:col>
      <xdr:colOff>66675</xdr:colOff>
      <xdr:row>36</xdr:row>
      <xdr:rowOff>93980</xdr:rowOff>
    </xdr:to>
    <xdr:sp macro="" textlink="">
      <xdr:nvSpPr>
        <xdr:cNvPr id="85" name="円/楕円 84"/>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8907</xdr:rowOff>
    </xdr:from>
    <xdr:ext cx="762000" cy="259045"/>
    <xdr:sp macro="" textlink="">
      <xdr:nvSpPr>
        <xdr:cNvPr id="86" name="人件費該当値テキスト"/>
        <xdr:cNvSpPr txBox="1"/>
      </xdr:nvSpPr>
      <xdr:spPr>
        <a:xfrm>
          <a:off x="49149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148590</xdr:rowOff>
    </xdr:from>
    <xdr:to>
      <xdr:col>5</xdr:col>
      <xdr:colOff>600075</xdr:colOff>
      <xdr:row>36</xdr:row>
      <xdr:rowOff>78740</xdr:rowOff>
    </xdr:to>
    <xdr:sp macro="" textlink="">
      <xdr:nvSpPr>
        <xdr:cNvPr id="87" name="円/楕円 86"/>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88917</xdr:rowOff>
    </xdr:from>
    <xdr:ext cx="736600" cy="259045"/>
    <xdr:sp macro="" textlink="">
      <xdr:nvSpPr>
        <xdr:cNvPr id="88" name="テキスト ボックス 87"/>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45720</xdr:rowOff>
    </xdr:from>
    <xdr:to>
      <xdr:col>4</xdr:col>
      <xdr:colOff>396875</xdr:colOff>
      <xdr:row>36</xdr:row>
      <xdr:rowOff>147320</xdr:rowOff>
    </xdr:to>
    <xdr:sp macro="" textlink="">
      <xdr:nvSpPr>
        <xdr:cNvPr id="89" name="円/楕円 88"/>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157497</xdr:rowOff>
    </xdr:from>
    <xdr:ext cx="762000" cy="259045"/>
    <xdr:sp macro="" textlink="">
      <xdr:nvSpPr>
        <xdr:cNvPr id="90" name="テキスト ボックス 89"/>
        <xdr:cNvSpPr txBox="1"/>
      </xdr:nvSpPr>
      <xdr:spPr>
        <a:xfrm>
          <a:off x="2717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114300</xdr:rowOff>
    </xdr:from>
    <xdr:to>
      <xdr:col>3</xdr:col>
      <xdr:colOff>193675</xdr:colOff>
      <xdr:row>37</xdr:row>
      <xdr:rowOff>44450</xdr:rowOff>
    </xdr:to>
    <xdr:sp macro="" textlink="">
      <xdr:nvSpPr>
        <xdr:cNvPr id="91" name="円/楕円 90"/>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54627</xdr:rowOff>
    </xdr:from>
    <xdr:ext cx="762000" cy="259045"/>
    <xdr:sp macro="" textlink="">
      <xdr:nvSpPr>
        <xdr:cNvPr id="92" name="テキスト ボックス 91"/>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93" name="円/楕円 92"/>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92727</xdr:rowOff>
    </xdr:from>
    <xdr:ext cx="762000" cy="259045"/>
    <xdr:sp macro="" textlink="">
      <xdr:nvSpPr>
        <xdr:cNvPr id="94" name="テキスト ボックス 93"/>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a:t>
          </a:r>
          <a:r>
            <a:rPr kumimoji="1" lang="ja-JP" altLang="en-US" sz="1300">
              <a:solidFill>
                <a:schemeClr val="dk1"/>
              </a:solidFill>
              <a:effectLst/>
              <a:latin typeface="+mn-lt"/>
              <a:ea typeface="+mn-ea"/>
              <a:cs typeface="+mn-cs"/>
            </a:rPr>
            <a:t>委託料や借上料</a:t>
          </a:r>
          <a:r>
            <a:rPr kumimoji="1" lang="ja-JP" altLang="ja-JP" sz="1300">
              <a:solidFill>
                <a:schemeClr val="dk1"/>
              </a:solidFill>
              <a:effectLst/>
              <a:latin typeface="+mn-lt"/>
              <a:ea typeface="+mn-ea"/>
              <a:cs typeface="+mn-cs"/>
            </a:rPr>
            <a:t>等の歳出の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及び</a:t>
          </a:r>
          <a:r>
            <a:rPr kumimoji="1" lang="ja-JP" altLang="en-US" sz="1300">
              <a:solidFill>
                <a:schemeClr val="dk1"/>
              </a:solidFill>
              <a:effectLst/>
              <a:latin typeface="+mn-lt"/>
              <a:ea typeface="+mn-ea"/>
              <a:cs typeface="+mn-cs"/>
            </a:rPr>
            <a:t>地方交付税</a:t>
          </a:r>
          <a:r>
            <a:rPr kumimoji="1" lang="ja-JP" altLang="ja-JP" sz="1300">
              <a:solidFill>
                <a:schemeClr val="dk1"/>
              </a:solidFill>
              <a:effectLst/>
              <a:latin typeface="+mn-lt"/>
              <a:ea typeface="+mn-ea"/>
              <a:cs typeface="+mn-cs"/>
            </a:rPr>
            <a:t>等の歳入の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等により、</a:t>
          </a:r>
          <a:r>
            <a:rPr kumimoji="1" lang="en-US" altLang="ja-JP" sz="1300">
              <a:solidFill>
                <a:schemeClr val="dk1"/>
              </a:solidFill>
              <a:effectLst/>
              <a:latin typeface="+mn-lt"/>
              <a:ea typeface="+mn-ea"/>
              <a:cs typeface="+mn-cs"/>
            </a:rPr>
            <a:t>1.9</a:t>
          </a:r>
          <a:r>
            <a:rPr kumimoji="1" lang="ja-JP" altLang="ja-JP" sz="1300">
              <a:solidFill>
                <a:schemeClr val="dk1"/>
              </a:solidFill>
              <a:effectLst/>
              <a:latin typeface="+mn-lt"/>
              <a:ea typeface="+mn-ea"/>
              <a:cs typeface="+mn-cs"/>
            </a:rPr>
            <a:t>ポイントの減少となり、類似団体平均より</a:t>
          </a:r>
          <a:r>
            <a:rPr kumimoji="1" lang="en-US" altLang="ja-JP" sz="1300">
              <a:solidFill>
                <a:schemeClr val="dk1"/>
              </a:solidFill>
              <a:effectLst/>
              <a:latin typeface="+mn-lt"/>
              <a:ea typeface="+mn-ea"/>
              <a:cs typeface="+mn-cs"/>
            </a:rPr>
            <a:t>0.7</a:t>
          </a:r>
          <a:r>
            <a:rPr kumimoji="1" lang="ja-JP" altLang="ja-JP" sz="1300">
              <a:solidFill>
                <a:schemeClr val="dk1"/>
              </a:solidFill>
              <a:effectLst/>
              <a:latin typeface="+mn-lt"/>
              <a:ea typeface="+mn-ea"/>
              <a:cs typeface="+mn-cs"/>
            </a:rPr>
            <a:t>ポイント低い値となった。</a:t>
          </a:r>
          <a:endParaRPr lang="ja-JP" altLang="ja-JP" sz="1300">
            <a:effectLst/>
          </a:endParaRPr>
        </a:p>
        <a:p>
          <a:r>
            <a:rPr kumimoji="1" lang="ja-JP" altLang="ja-JP" sz="1300">
              <a:solidFill>
                <a:schemeClr val="dk1"/>
              </a:solidFill>
              <a:effectLst/>
              <a:latin typeface="+mn-lt"/>
              <a:ea typeface="+mn-ea"/>
              <a:cs typeface="+mn-cs"/>
            </a:rPr>
            <a:t>　引き続き経常経費の見直しに努め、可能な限りコストの削減を図っていく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161290</xdr:rowOff>
    </xdr:from>
    <xdr:to>
      <xdr:col>24</xdr:col>
      <xdr:colOff>31750</xdr:colOff>
      <xdr:row>20</xdr:row>
      <xdr:rowOff>143328</xdr:rowOff>
    </xdr:to>
    <xdr:cxnSp macro="">
      <xdr:nvCxnSpPr>
        <xdr:cNvPr id="124" name="直線コネクタ 123"/>
        <xdr:cNvCxnSpPr/>
      </xdr:nvCxnSpPr>
      <xdr:spPr>
        <a:xfrm flipV="1">
          <a:off x="16510000" y="2390140"/>
          <a:ext cx="0" cy="1182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115405</xdr:rowOff>
    </xdr:from>
    <xdr:ext cx="762000" cy="259045"/>
    <xdr:sp macro="" textlink="">
      <xdr:nvSpPr>
        <xdr:cNvPr id="125" name="物件費最小値テキスト"/>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23</xdr:col>
      <xdr:colOff>628650</xdr:colOff>
      <xdr:row>20</xdr:row>
      <xdr:rowOff>143328</xdr:rowOff>
    </xdr:from>
    <xdr:to>
      <xdr:col>24</xdr:col>
      <xdr:colOff>120650</xdr:colOff>
      <xdr:row>20</xdr:row>
      <xdr:rowOff>143328</xdr:rowOff>
    </xdr:to>
    <xdr:cxnSp macro="">
      <xdr:nvCxnSpPr>
        <xdr:cNvPr id="126" name="直線コネクタ 125"/>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76217</xdr:rowOff>
    </xdr:from>
    <xdr:ext cx="762000" cy="259045"/>
    <xdr:sp macro="" textlink="">
      <xdr:nvSpPr>
        <xdr:cNvPr id="127"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13</xdr:row>
      <xdr:rowOff>161290</xdr:rowOff>
    </xdr:from>
    <xdr:to>
      <xdr:col>24</xdr:col>
      <xdr:colOff>120650</xdr:colOff>
      <xdr:row>13</xdr:row>
      <xdr:rowOff>161290</xdr:rowOff>
    </xdr:to>
    <xdr:cxnSp macro="">
      <xdr:nvCxnSpPr>
        <xdr:cNvPr id="128" name="直線コネクタ 127"/>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105773</xdr:rowOff>
    </xdr:from>
    <xdr:to>
      <xdr:col>24</xdr:col>
      <xdr:colOff>31750</xdr:colOff>
      <xdr:row>16</xdr:row>
      <xdr:rowOff>38826</xdr:rowOff>
    </xdr:to>
    <xdr:cxnSp macro="">
      <xdr:nvCxnSpPr>
        <xdr:cNvPr id="129" name="直線コネクタ 128"/>
        <xdr:cNvCxnSpPr/>
      </xdr:nvCxnSpPr>
      <xdr:spPr>
        <a:xfrm>
          <a:off x="15671800" y="2677523"/>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143346</xdr:rowOff>
    </xdr:from>
    <xdr:ext cx="762000" cy="259045"/>
    <xdr:sp macro="" textlink="">
      <xdr:nvSpPr>
        <xdr:cNvPr id="130" name="物件費平均値テキスト"/>
        <xdr:cNvSpPr txBox="1"/>
      </xdr:nvSpPr>
      <xdr:spPr>
        <a:xfrm>
          <a:off x="16598900" y="2543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105773</xdr:rowOff>
    </xdr:from>
    <xdr:to>
      <xdr:col>22</xdr:col>
      <xdr:colOff>565150</xdr:colOff>
      <xdr:row>16</xdr:row>
      <xdr:rowOff>58420</xdr:rowOff>
    </xdr:to>
    <xdr:cxnSp macro="">
      <xdr:nvCxnSpPr>
        <xdr:cNvPr id="132" name="直線コネクタ 131"/>
        <xdr:cNvCxnSpPr/>
      </xdr:nvCxnSpPr>
      <xdr:spPr>
        <a:xfrm flipV="1">
          <a:off x="14782800" y="2677523"/>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100693</xdr:rowOff>
    </xdr:from>
    <xdr:to>
      <xdr:col>22</xdr:col>
      <xdr:colOff>615950</xdr:colOff>
      <xdr:row>16</xdr:row>
      <xdr:rowOff>30843</xdr:rowOff>
    </xdr:to>
    <xdr:sp macro="" textlink="">
      <xdr:nvSpPr>
        <xdr:cNvPr id="133" name="フローチャート : 判断 132"/>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15620</xdr:rowOff>
    </xdr:from>
    <xdr:ext cx="736600" cy="259045"/>
    <xdr:sp macro="" textlink="">
      <xdr:nvSpPr>
        <xdr:cNvPr id="134" name="テキスト ボックス 133"/>
        <xdr:cNvSpPr txBox="1"/>
      </xdr:nvSpPr>
      <xdr:spPr>
        <a:xfrm>
          <a:off x="15290800" y="275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32294</xdr:rowOff>
    </xdr:from>
    <xdr:to>
      <xdr:col>21</xdr:col>
      <xdr:colOff>361950</xdr:colOff>
      <xdr:row>16</xdr:row>
      <xdr:rowOff>58420</xdr:rowOff>
    </xdr:to>
    <xdr:cxnSp macro="">
      <xdr:nvCxnSpPr>
        <xdr:cNvPr id="135" name="直線コネクタ 134"/>
        <xdr:cNvCxnSpPr/>
      </xdr:nvCxnSpPr>
      <xdr:spPr>
        <a:xfrm>
          <a:off x="13893800" y="27754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1088</xdr:rowOff>
    </xdr:from>
    <xdr:to>
      <xdr:col>21</xdr:col>
      <xdr:colOff>412750</xdr:colOff>
      <xdr:row>16</xdr:row>
      <xdr:rowOff>102688</xdr:rowOff>
    </xdr:to>
    <xdr:sp macro="" textlink="">
      <xdr:nvSpPr>
        <xdr:cNvPr id="136" name="フローチャート : 判断 135"/>
        <xdr:cNvSpPr/>
      </xdr:nvSpPr>
      <xdr:spPr>
        <a:xfrm>
          <a:off x="14732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112865</xdr:rowOff>
    </xdr:from>
    <xdr:ext cx="762000" cy="259045"/>
    <xdr:sp macro="" textlink="">
      <xdr:nvSpPr>
        <xdr:cNvPr id="137" name="テキスト ボックス 136"/>
        <xdr:cNvSpPr txBox="1"/>
      </xdr:nvSpPr>
      <xdr:spPr>
        <a:xfrm>
          <a:off x="14401800" y="251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164556</xdr:rowOff>
    </xdr:from>
    <xdr:to>
      <xdr:col>20</xdr:col>
      <xdr:colOff>158750</xdr:colOff>
      <xdr:row>16</xdr:row>
      <xdr:rowOff>32294</xdr:rowOff>
    </xdr:to>
    <xdr:cxnSp macro="">
      <xdr:nvCxnSpPr>
        <xdr:cNvPr id="138" name="直線コネクタ 137"/>
        <xdr:cNvCxnSpPr/>
      </xdr:nvCxnSpPr>
      <xdr:spPr>
        <a:xfrm>
          <a:off x="13004800" y="27363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126819</xdr:rowOff>
    </xdr:from>
    <xdr:to>
      <xdr:col>20</xdr:col>
      <xdr:colOff>209550</xdr:colOff>
      <xdr:row>16</xdr:row>
      <xdr:rowOff>56969</xdr:rowOff>
    </xdr:to>
    <xdr:sp macro="" textlink="">
      <xdr:nvSpPr>
        <xdr:cNvPr id="139" name="フローチャート : 判断 138"/>
        <xdr:cNvSpPr/>
      </xdr:nvSpPr>
      <xdr:spPr>
        <a:xfrm>
          <a:off x="13843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67146</xdr:rowOff>
    </xdr:from>
    <xdr:ext cx="762000" cy="259045"/>
    <xdr:sp macro="" textlink="">
      <xdr:nvSpPr>
        <xdr:cNvPr id="140" name="テキスト ボックス 139"/>
        <xdr:cNvSpPr txBox="1"/>
      </xdr:nvSpPr>
      <xdr:spPr>
        <a:xfrm>
          <a:off x="13512800" y="246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100693</xdr:rowOff>
    </xdr:from>
    <xdr:to>
      <xdr:col>19</xdr:col>
      <xdr:colOff>6350</xdr:colOff>
      <xdr:row>16</xdr:row>
      <xdr:rowOff>30843</xdr:rowOff>
    </xdr:to>
    <xdr:sp macro="" textlink="">
      <xdr:nvSpPr>
        <xdr:cNvPr id="141" name="フローチャート : 判断 140"/>
        <xdr:cNvSpPr/>
      </xdr:nvSpPr>
      <xdr:spPr>
        <a:xfrm>
          <a:off x="12954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41020</xdr:rowOff>
    </xdr:from>
    <xdr:ext cx="762000" cy="259045"/>
    <xdr:sp macro="" textlink="">
      <xdr:nvSpPr>
        <xdr:cNvPr id="142" name="テキスト ボックス 141"/>
        <xdr:cNvSpPr txBox="1"/>
      </xdr:nvSpPr>
      <xdr:spPr>
        <a:xfrm>
          <a:off x="12623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159476</xdr:rowOff>
    </xdr:from>
    <xdr:to>
      <xdr:col>24</xdr:col>
      <xdr:colOff>82550</xdr:colOff>
      <xdr:row>16</xdr:row>
      <xdr:rowOff>89626</xdr:rowOff>
    </xdr:to>
    <xdr:sp macro="" textlink="">
      <xdr:nvSpPr>
        <xdr:cNvPr id="148" name="円/楕円 147"/>
        <xdr:cNvSpPr/>
      </xdr:nvSpPr>
      <xdr:spPr>
        <a:xfrm>
          <a:off x="16459200" y="2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131553</xdr:rowOff>
    </xdr:from>
    <xdr:ext cx="762000" cy="259045"/>
    <xdr:sp macro="" textlink="">
      <xdr:nvSpPr>
        <xdr:cNvPr id="149" name="物件費該当値テキスト"/>
        <xdr:cNvSpPr txBox="1"/>
      </xdr:nvSpPr>
      <xdr:spPr>
        <a:xfrm>
          <a:off x="16598900" y="270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54973</xdr:rowOff>
    </xdr:from>
    <xdr:to>
      <xdr:col>22</xdr:col>
      <xdr:colOff>615950</xdr:colOff>
      <xdr:row>15</xdr:row>
      <xdr:rowOff>156573</xdr:rowOff>
    </xdr:to>
    <xdr:sp macro="" textlink="">
      <xdr:nvSpPr>
        <xdr:cNvPr id="150" name="円/楕円 149"/>
        <xdr:cNvSpPr/>
      </xdr:nvSpPr>
      <xdr:spPr>
        <a:xfrm>
          <a:off x="15621000" y="262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166750</xdr:rowOff>
    </xdr:from>
    <xdr:ext cx="736600" cy="259045"/>
    <xdr:sp macro="" textlink="">
      <xdr:nvSpPr>
        <xdr:cNvPr id="151" name="テキスト ボックス 150"/>
        <xdr:cNvSpPr txBox="1"/>
      </xdr:nvSpPr>
      <xdr:spPr>
        <a:xfrm>
          <a:off x="15290800" y="2395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7620</xdr:rowOff>
    </xdr:from>
    <xdr:to>
      <xdr:col>21</xdr:col>
      <xdr:colOff>412750</xdr:colOff>
      <xdr:row>16</xdr:row>
      <xdr:rowOff>109220</xdr:rowOff>
    </xdr:to>
    <xdr:sp macro="" textlink="">
      <xdr:nvSpPr>
        <xdr:cNvPr id="152" name="円/楕円 151"/>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93997</xdr:rowOff>
    </xdr:from>
    <xdr:ext cx="762000" cy="259045"/>
    <xdr:sp macro="" textlink="">
      <xdr:nvSpPr>
        <xdr:cNvPr id="153" name="テキスト ボックス 152"/>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152944</xdr:rowOff>
    </xdr:from>
    <xdr:to>
      <xdr:col>20</xdr:col>
      <xdr:colOff>209550</xdr:colOff>
      <xdr:row>16</xdr:row>
      <xdr:rowOff>83094</xdr:rowOff>
    </xdr:to>
    <xdr:sp macro="" textlink="">
      <xdr:nvSpPr>
        <xdr:cNvPr id="154" name="円/楕円 153"/>
        <xdr:cNvSpPr/>
      </xdr:nvSpPr>
      <xdr:spPr>
        <a:xfrm>
          <a:off x="13843000" y="27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67871</xdr:rowOff>
    </xdr:from>
    <xdr:ext cx="762000" cy="259045"/>
    <xdr:sp macro="" textlink="">
      <xdr:nvSpPr>
        <xdr:cNvPr id="155" name="テキスト ボックス 154"/>
        <xdr:cNvSpPr txBox="1"/>
      </xdr:nvSpPr>
      <xdr:spPr>
        <a:xfrm>
          <a:off x="13512800" y="281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113756</xdr:rowOff>
    </xdr:from>
    <xdr:to>
      <xdr:col>19</xdr:col>
      <xdr:colOff>6350</xdr:colOff>
      <xdr:row>16</xdr:row>
      <xdr:rowOff>43906</xdr:rowOff>
    </xdr:to>
    <xdr:sp macro="" textlink="">
      <xdr:nvSpPr>
        <xdr:cNvPr id="156" name="円/楕円 155"/>
        <xdr:cNvSpPr/>
      </xdr:nvSpPr>
      <xdr:spPr>
        <a:xfrm>
          <a:off x="12954000" y="268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28683</xdr:rowOff>
    </xdr:from>
    <xdr:ext cx="762000" cy="259045"/>
    <xdr:sp macro="" textlink="">
      <xdr:nvSpPr>
        <xdr:cNvPr id="157" name="テキスト ボックス 156"/>
        <xdr:cNvSpPr txBox="1"/>
      </xdr:nvSpPr>
      <xdr:spPr>
        <a:xfrm>
          <a:off x="12623800" y="277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年度については、</a:t>
          </a:r>
          <a:r>
            <a:rPr kumimoji="1" lang="ja-JP" altLang="en-US" sz="1300">
              <a:solidFill>
                <a:schemeClr val="dk1"/>
              </a:solidFill>
              <a:effectLst/>
              <a:latin typeface="+mn-lt"/>
              <a:ea typeface="+mn-ea"/>
              <a:cs typeface="+mn-cs"/>
            </a:rPr>
            <a:t>施設型給付費、生活保護費</a:t>
          </a:r>
          <a:r>
            <a:rPr kumimoji="1" lang="ja-JP" altLang="ja-JP" sz="1300">
              <a:solidFill>
                <a:schemeClr val="dk1"/>
              </a:solidFill>
              <a:effectLst/>
              <a:latin typeface="+mn-lt"/>
              <a:ea typeface="+mn-ea"/>
              <a:cs typeface="+mn-cs"/>
            </a:rPr>
            <a:t>等の増により、前年より</a:t>
          </a:r>
          <a:r>
            <a:rPr kumimoji="1" lang="en-US" altLang="ja-JP" sz="1300">
              <a:solidFill>
                <a:schemeClr val="dk1"/>
              </a:solidFill>
              <a:effectLst/>
              <a:latin typeface="+mn-lt"/>
              <a:ea typeface="+mn-ea"/>
              <a:cs typeface="+mn-cs"/>
            </a:rPr>
            <a:t>0.7</a:t>
          </a:r>
          <a:r>
            <a:rPr kumimoji="1" lang="ja-JP" altLang="ja-JP" sz="1300">
              <a:solidFill>
                <a:schemeClr val="dk1"/>
              </a:solidFill>
              <a:effectLst/>
              <a:latin typeface="+mn-lt"/>
              <a:ea typeface="+mn-ea"/>
              <a:cs typeface="+mn-cs"/>
            </a:rPr>
            <a:t>ポイント増加しており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今後も</a:t>
          </a:r>
          <a:r>
            <a:rPr kumimoji="1" lang="ja-JP" altLang="en-US" sz="1300">
              <a:solidFill>
                <a:schemeClr val="dk1"/>
              </a:solidFill>
              <a:effectLst/>
              <a:latin typeface="+mn-lt"/>
              <a:ea typeface="+mn-ea"/>
              <a:cs typeface="+mn-cs"/>
            </a:rPr>
            <a:t>保育需要の増加や障がい児等への支援給付</a:t>
          </a:r>
          <a:r>
            <a:rPr kumimoji="1" lang="ja-JP" altLang="ja-JP" sz="1300">
              <a:solidFill>
                <a:schemeClr val="dk1"/>
              </a:solidFill>
              <a:effectLst/>
              <a:latin typeface="+mn-lt"/>
              <a:ea typeface="+mn-ea"/>
              <a:cs typeface="+mn-cs"/>
            </a:rPr>
            <a:t>の増加</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高齢化が進むことによ</a:t>
          </a:r>
          <a:r>
            <a:rPr kumimoji="1" lang="ja-JP" altLang="en-US" sz="1300">
              <a:solidFill>
                <a:schemeClr val="dk1"/>
              </a:solidFill>
              <a:effectLst/>
              <a:latin typeface="+mn-lt"/>
              <a:ea typeface="+mn-ea"/>
              <a:cs typeface="+mn-cs"/>
            </a:rPr>
            <a:t>る</a:t>
          </a:r>
          <a:r>
            <a:rPr kumimoji="1" lang="ja-JP" altLang="ja-JP" sz="1300">
              <a:solidFill>
                <a:schemeClr val="dk1"/>
              </a:solidFill>
              <a:effectLst/>
              <a:latin typeface="+mn-lt"/>
              <a:ea typeface="+mn-ea"/>
              <a:cs typeface="+mn-cs"/>
            </a:rPr>
            <a:t>扶助費の増加が見込まれる。また、昨年度に引き続き、類似団体平均を下回っている。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77470</xdr:rowOff>
    </xdr:from>
    <xdr:to>
      <xdr:col>7</xdr:col>
      <xdr:colOff>15875</xdr:colOff>
      <xdr:row>61</xdr:row>
      <xdr:rowOff>8890</xdr:rowOff>
    </xdr:to>
    <xdr:cxnSp macro="">
      <xdr:nvCxnSpPr>
        <xdr:cNvPr id="185" name="直線コネクタ 184"/>
        <xdr:cNvCxnSpPr/>
      </xdr:nvCxnSpPr>
      <xdr:spPr>
        <a:xfrm flipV="1">
          <a:off x="4826000" y="9164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152417</xdr:rowOff>
    </xdr:from>
    <xdr:ext cx="762000" cy="259045"/>
    <xdr:sp macro="" textlink="">
      <xdr:nvSpPr>
        <xdr:cNvPr id="186" name="扶助費最小値テキスト"/>
        <xdr:cNvSpPr txBox="1"/>
      </xdr:nvSpPr>
      <xdr:spPr>
        <a:xfrm>
          <a:off x="4914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61</xdr:row>
      <xdr:rowOff>8890</xdr:rowOff>
    </xdr:from>
    <xdr:to>
      <xdr:col>7</xdr:col>
      <xdr:colOff>104775</xdr:colOff>
      <xdr:row>61</xdr:row>
      <xdr:rowOff>8890</xdr:rowOff>
    </xdr:to>
    <xdr:cxnSp macro="">
      <xdr:nvCxnSpPr>
        <xdr:cNvPr id="187" name="直線コネクタ 186"/>
        <xdr:cNvCxnSpPr/>
      </xdr:nvCxnSpPr>
      <xdr:spPr>
        <a:xfrm>
          <a:off x="4737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163847</xdr:rowOff>
    </xdr:from>
    <xdr:ext cx="762000" cy="259045"/>
    <xdr:sp macro="" textlink="">
      <xdr:nvSpPr>
        <xdr:cNvPr id="188" name="扶助費最大値テキスト"/>
        <xdr:cNvSpPr txBox="1"/>
      </xdr:nvSpPr>
      <xdr:spPr>
        <a:xfrm>
          <a:off x="4914900" y="890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6</xdr:col>
      <xdr:colOff>612775</xdr:colOff>
      <xdr:row>53</xdr:row>
      <xdr:rowOff>77470</xdr:rowOff>
    </xdr:from>
    <xdr:to>
      <xdr:col>7</xdr:col>
      <xdr:colOff>104775</xdr:colOff>
      <xdr:row>53</xdr:row>
      <xdr:rowOff>77470</xdr:rowOff>
    </xdr:to>
    <xdr:cxnSp macro="">
      <xdr:nvCxnSpPr>
        <xdr:cNvPr id="189" name="直線コネクタ 188"/>
        <xdr:cNvCxnSpPr/>
      </xdr:nvCxnSpPr>
      <xdr:spPr>
        <a:xfrm>
          <a:off x="4737100" y="91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20320</xdr:rowOff>
    </xdr:from>
    <xdr:to>
      <xdr:col>7</xdr:col>
      <xdr:colOff>15875</xdr:colOff>
      <xdr:row>54</xdr:row>
      <xdr:rowOff>73660</xdr:rowOff>
    </xdr:to>
    <xdr:cxnSp macro="">
      <xdr:nvCxnSpPr>
        <xdr:cNvPr id="190" name="直線コネクタ 189"/>
        <xdr:cNvCxnSpPr/>
      </xdr:nvCxnSpPr>
      <xdr:spPr>
        <a:xfrm>
          <a:off x="3987800" y="92786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132097</xdr:rowOff>
    </xdr:from>
    <xdr:ext cx="762000" cy="259045"/>
    <xdr:sp macro="" textlink="">
      <xdr:nvSpPr>
        <xdr:cNvPr id="191" name="扶助費平均値テキスト"/>
        <xdr:cNvSpPr txBox="1"/>
      </xdr:nvSpPr>
      <xdr:spPr>
        <a:xfrm>
          <a:off x="4914900" y="9390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6</xdr:col>
      <xdr:colOff>650875</xdr:colOff>
      <xdr:row>54</xdr:row>
      <xdr:rowOff>160020</xdr:rowOff>
    </xdr:from>
    <xdr:to>
      <xdr:col>7</xdr:col>
      <xdr:colOff>66675</xdr:colOff>
      <xdr:row>55</xdr:row>
      <xdr:rowOff>90170</xdr:rowOff>
    </xdr:to>
    <xdr:sp macro="" textlink="">
      <xdr:nvSpPr>
        <xdr:cNvPr id="192" name="フローチャート : 判断 191"/>
        <xdr:cNvSpPr/>
      </xdr:nvSpPr>
      <xdr:spPr>
        <a:xfrm>
          <a:off x="47752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20320</xdr:rowOff>
    </xdr:from>
    <xdr:to>
      <xdr:col>5</xdr:col>
      <xdr:colOff>549275</xdr:colOff>
      <xdr:row>54</xdr:row>
      <xdr:rowOff>43180</xdr:rowOff>
    </xdr:to>
    <xdr:cxnSp macro="">
      <xdr:nvCxnSpPr>
        <xdr:cNvPr id="193" name="直線コネクタ 192"/>
        <xdr:cNvCxnSpPr/>
      </xdr:nvCxnSpPr>
      <xdr:spPr>
        <a:xfrm flipV="1">
          <a:off x="3098800" y="9278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129540</xdr:rowOff>
    </xdr:from>
    <xdr:to>
      <xdr:col>5</xdr:col>
      <xdr:colOff>600075</xdr:colOff>
      <xdr:row>55</xdr:row>
      <xdr:rowOff>59690</xdr:rowOff>
    </xdr:to>
    <xdr:sp macro="" textlink="">
      <xdr:nvSpPr>
        <xdr:cNvPr id="194" name="フローチャート : 判断 193"/>
        <xdr:cNvSpPr/>
      </xdr:nvSpPr>
      <xdr:spPr>
        <a:xfrm>
          <a:off x="3937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44467</xdr:rowOff>
    </xdr:from>
    <xdr:ext cx="736600" cy="259045"/>
    <xdr:sp macro="" textlink="">
      <xdr:nvSpPr>
        <xdr:cNvPr id="195" name="テキスト ボックス 194"/>
        <xdr:cNvSpPr txBox="1"/>
      </xdr:nvSpPr>
      <xdr:spPr>
        <a:xfrm>
          <a:off x="3606800" y="9474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43180</xdr:rowOff>
    </xdr:from>
    <xdr:to>
      <xdr:col>4</xdr:col>
      <xdr:colOff>346075</xdr:colOff>
      <xdr:row>54</xdr:row>
      <xdr:rowOff>66040</xdr:rowOff>
    </xdr:to>
    <xdr:cxnSp macro="">
      <xdr:nvCxnSpPr>
        <xdr:cNvPr id="196" name="直線コネクタ 195"/>
        <xdr:cNvCxnSpPr/>
      </xdr:nvCxnSpPr>
      <xdr:spPr>
        <a:xfrm flipV="1">
          <a:off x="2209800" y="9301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160020</xdr:rowOff>
    </xdr:from>
    <xdr:to>
      <xdr:col>4</xdr:col>
      <xdr:colOff>396875</xdr:colOff>
      <xdr:row>55</xdr:row>
      <xdr:rowOff>90170</xdr:rowOff>
    </xdr:to>
    <xdr:sp macro="" textlink="">
      <xdr:nvSpPr>
        <xdr:cNvPr id="197" name="フローチャート : 判断 196"/>
        <xdr:cNvSpPr/>
      </xdr:nvSpPr>
      <xdr:spPr>
        <a:xfrm>
          <a:off x="3048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74947</xdr:rowOff>
    </xdr:from>
    <xdr:ext cx="762000" cy="259045"/>
    <xdr:sp macro="" textlink="">
      <xdr:nvSpPr>
        <xdr:cNvPr id="198" name="テキスト ボックス 197"/>
        <xdr:cNvSpPr txBox="1"/>
      </xdr:nvSpPr>
      <xdr:spPr>
        <a:xfrm>
          <a:off x="2717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58420</xdr:rowOff>
    </xdr:from>
    <xdr:to>
      <xdr:col>3</xdr:col>
      <xdr:colOff>142875</xdr:colOff>
      <xdr:row>54</xdr:row>
      <xdr:rowOff>66040</xdr:rowOff>
    </xdr:to>
    <xdr:cxnSp macro="">
      <xdr:nvCxnSpPr>
        <xdr:cNvPr id="199" name="直線コネクタ 198"/>
        <xdr:cNvCxnSpPr/>
      </xdr:nvCxnSpPr>
      <xdr:spPr>
        <a:xfrm>
          <a:off x="1320800" y="9316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129540</xdr:rowOff>
    </xdr:from>
    <xdr:to>
      <xdr:col>3</xdr:col>
      <xdr:colOff>193675</xdr:colOff>
      <xdr:row>55</xdr:row>
      <xdr:rowOff>59690</xdr:rowOff>
    </xdr:to>
    <xdr:sp macro="" textlink="">
      <xdr:nvSpPr>
        <xdr:cNvPr id="200" name="フローチャート : 判断 199"/>
        <xdr:cNvSpPr/>
      </xdr:nvSpPr>
      <xdr:spPr>
        <a:xfrm>
          <a:off x="2159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44467</xdr:rowOff>
    </xdr:from>
    <xdr:ext cx="762000" cy="259045"/>
    <xdr:sp macro="" textlink="">
      <xdr:nvSpPr>
        <xdr:cNvPr id="201" name="テキスト ボックス 200"/>
        <xdr:cNvSpPr txBox="1"/>
      </xdr:nvSpPr>
      <xdr:spPr>
        <a:xfrm>
          <a:off x="1828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114300</xdr:rowOff>
    </xdr:from>
    <xdr:to>
      <xdr:col>1</xdr:col>
      <xdr:colOff>676275</xdr:colOff>
      <xdr:row>55</xdr:row>
      <xdr:rowOff>44450</xdr:rowOff>
    </xdr:to>
    <xdr:sp macro="" textlink="">
      <xdr:nvSpPr>
        <xdr:cNvPr id="202" name="フローチャート : 判断 201"/>
        <xdr:cNvSpPr/>
      </xdr:nvSpPr>
      <xdr:spPr>
        <a:xfrm>
          <a:off x="1270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29227</xdr:rowOff>
    </xdr:from>
    <xdr:ext cx="762000" cy="259045"/>
    <xdr:sp macro="" textlink="">
      <xdr:nvSpPr>
        <xdr:cNvPr id="203" name="テキスト ボックス 202"/>
        <xdr:cNvSpPr txBox="1"/>
      </xdr:nvSpPr>
      <xdr:spPr>
        <a:xfrm>
          <a:off x="939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22860</xdr:rowOff>
    </xdr:from>
    <xdr:to>
      <xdr:col>7</xdr:col>
      <xdr:colOff>66675</xdr:colOff>
      <xdr:row>54</xdr:row>
      <xdr:rowOff>124460</xdr:rowOff>
    </xdr:to>
    <xdr:sp macro="" textlink="">
      <xdr:nvSpPr>
        <xdr:cNvPr id="209" name="円/楕円 208"/>
        <xdr:cNvSpPr/>
      </xdr:nvSpPr>
      <xdr:spPr>
        <a:xfrm>
          <a:off x="47752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39387</xdr:rowOff>
    </xdr:from>
    <xdr:ext cx="762000" cy="259045"/>
    <xdr:sp macro="" textlink="">
      <xdr:nvSpPr>
        <xdr:cNvPr id="210" name="扶助費該当値テキスト"/>
        <xdr:cNvSpPr txBox="1"/>
      </xdr:nvSpPr>
      <xdr:spPr>
        <a:xfrm>
          <a:off x="49149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140970</xdr:rowOff>
    </xdr:from>
    <xdr:to>
      <xdr:col>5</xdr:col>
      <xdr:colOff>600075</xdr:colOff>
      <xdr:row>54</xdr:row>
      <xdr:rowOff>71120</xdr:rowOff>
    </xdr:to>
    <xdr:sp macro="" textlink="">
      <xdr:nvSpPr>
        <xdr:cNvPr id="211" name="円/楕円 210"/>
        <xdr:cNvSpPr/>
      </xdr:nvSpPr>
      <xdr:spPr>
        <a:xfrm>
          <a:off x="3937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81297</xdr:rowOff>
    </xdr:from>
    <xdr:ext cx="736600" cy="259045"/>
    <xdr:sp macro="" textlink="">
      <xdr:nvSpPr>
        <xdr:cNvPr id="212" name="テキスト ボックス 211"/>
        <xdr:cNvSpPr txBox="1"/>
      </xdr:nvSpPr>
      <xdr:spPr>
        <a:xfrm>
          <a:off x="3606800" y="899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163830</xdr:rowOff>
    </xdr:from>
    <xdr:to>
      <xdr:col>4</xdr:col>
      <xdr:colOff>396875</xdr:colOff>
      <xdr:row>54</xdr:row>
      <xdr:rowOff>93980</xdr:rowOff>
    </xdr:to>
    <xdr:sp macro="" textlink="">
      <xdr:nvSpPr>
        <xdr:cNvPr id="213" name="円/楕円 212"/>
        <xdr:cNvSpPr/>
      </xdr:nvSpPr>
      <xdr:spPr>
        <a:xfrm>
          <a:off x="30480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104157</xdr:rowOff>
    </xdr:from>
    <xdr:ext cx="762000" cy="259045"/>
    <xdr:sp macro="" textlink="">
      <xdr:nvSpPr>
        <xdr:cNvPr id="214" name="テキスト ボックス 213"/>
        <xdr:cNvSpPr txBox="1"/>
      </xdr:nvSpPr>
      <xdr:spPr>
        <a:xfrm>
          <a:off x="2717800" y="901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15240</xdr:rowOff>
    </xdr:from>
    <xdr:to>
      <xdr:col>3</xdr:col>
      <xdr:colOff>193675</xdr:colOff>
      <xdr:row>54</xdr:row>
      <xdr:rowOff>116840</xdr:rowOff>
    </xdr:to>
    <xdr:sp macro="" textlink="">
      <xdr:nvSpPr>
        <xdr:cNvPr id="215" name="円/楕円 214"/>
        <xdr:cNvSpPr/>
      </xdr:nvSpPr>
      <xdr:spPr>
        <a:xfrm>
          <a:off x="2159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127017</xdr:rowOff>
    </xdr:from>
    <xdr:ext cx="762000" cy="259045"/>
    <xdr:sp macro="" textlink="">
      <xdr:nvSpPr>
        <xdr:cNvPr id="216" name="テキスト ボックス 215"/>
        <xdr:cNvSpPr txBox="1"/>
      </xdr:nvSpPr>
      <xdr:spPr>
        <a:xfrm>
          <a:off x="1828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7620</xdr:rowOff>
    </xdr:from>
    <xdr:to>
      <xdr:col>1</xdr:col>
      <xdr:colOff>676275</xdr:colOff>
      <xdr:row>54</xdr:row>
      <xdr:rowOff>109220</xdr:rowOff>
    </xdr:to>
    <xdr:sp macro="" textlink="">
      <xdr:nvSpPr>
        <xdr:cNvPr id="217" name="円/楕円 216"/>
        <xdr:cNvSpPr/>
      </xdr:nvSpPr>
      <xdr:spPr>
        <a:xfrm>
          <a:off x="12700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119397</xdr:rowOff>
    </xdr:from>
    <xdr:ext cx="762000" cy="259045"/>
    <xdr:sp macro="" textlink="">
      <xdr:nvSpPr>
        <xdr:cNvPr id="218" name="テキスト ボックス 217"/>
        <xdr:cNvSpPr txBox="1"/>
      </xdr:nvSpPr>
      <xdr:spPr>
        <a:xfrm>
          <a:off x="939800" y="903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介護保険特別会計等社会保障関連の特別会計への繰出が増加傾向にあ</a:t>
          </a:r>
          <a:r>
            <a:rPr kumimoji="1" lang="ja-JP" altLang="en-US" sz="1300">
              <a:solidFill>
                <a:schemeClr val="dk1"/>
              </a:solidFill>
              <a:effectLst/>
              <a:latin typeface="+mn-lt"/>
              <a:ea typeface="+mn-ea"/>
              <a:cs typeface="+mn-cs"/>
            </a:rPr>
            <a:t>ることと</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地方交付税</a:t>
          </a:r>
          <a:r>
            <a:rPr kumimoji="1" lang="ja-JP" altLang="ja-JP" sz="1300">
              <a:solidFill>
                <a:schemeClr val="dk1"/>
              </a:solidFill>
              <a:effectLst/>
              <a:latin typeface="+mn-lt"/>
              <a:ea typeface="+mn-ea"/>
              <a:cs typeface="+mn-cs"/>
            </a:rPr>
            <a:t>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等により、前年対比で</a:t>
          </a:r>
          <a:r>
            <a:rPr kumimoji="1" lang="en-US" altLang="ja-JP" sz="1300">
              <a:solidFill>
                <a:schemeClr val="dk1"/>
              </a:solidFill>
              <a:effectLst/>
              <a:latin typeface="+mn-lt"/>
              <a:ea typeface="+mn-ea"/>
              <a:cs typeface="+mn-cs"/>
            </a:rPr>
            <a:t>0.9</a:t>
          </a:r>
          <a:r>
            <a:rPr kumimoji="1" lang="ja-JP" altLang="ja-JP" sz="1300">
              <a:solidFill>
                <a:schemeClr val="dk1"/>
              </a:solidFill>
              <a:effectLst/>
              <a:latin typeface="+mn-lt"/>
              <a:ea typeface="+mn-ea"/>
              <a:cs typeface="+mn-cs"/>
            </a:rPr>
            <a:t>ポイント減少した。類似団体平均と比較して低い水準にある。</a:t>
          </a:r>
          <a:endParaRPr lang="ja-JP" altLang="ja-JP" sz="1300">
            <a:effectLst/>
          </a:endParaRPr>
        </a:p>
        <a:p>
          <a:r>
            <a:rPr kumimoji="1" lang="ja-JP" altLang="ja-JP" sz="1300">
              <a:solidFill>
                <a:schemeClr val="dk1"/>
              </a:solidFill>
              <a:effectLst/>
              <a:latin typeface="+mn-lt"/>
              <a:ea typeface="+mn-ea"/>
              <a:cs typeface="+mn-cs"/>
            </a:rPr>
            <a:t>　今後も、高齢化に伴い、社会保障関連特別会計への繰出金の増加が予想される。</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153670</xdr:rowOff>
    </xdr:from>
    <xdr:to>
      <xdr:col>24</xdr:col>
      <xdr:colOff>31750</xdr:colOff>
      <xdr:row>61</xdr:row>
      <xdr:rowOff>92710</xdr:rowOff>
    </xdr:to>
    <xdr:cxnSp macro="">
      <xdr:nvCxnSpPr>
        <xdr:cNvPr id="246" name="直線コネクタ 245"/>
        <xdr:cNvCxnSpPr/>
      </xdr:nvCxnSpPr>
      <xdr:spPr>
        <a:xfrm flipV="1">
          <a:off x="16510000" y="924052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64787</xdr:rowOff>
    </xdr:from>
    <xdr:ext cx="762000" cy="259045"/>
    <xdr:sp macro="" textlink="">
      <xdr:nvSpPr>
        <xdr:cNvPr id="247" name="その他最小値テキスト"/>
        <xdr:cNvSpPr txBox="1"/>
      </xdr:nvSpPr>
      <xdr:spPr>
        <a:xfrm>
          <a:off x="16598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24.3</a:t>
          </a:r>
          <a:endParaRPr kumimoji="1" lang="ja-JP" altLang="en-US" sz="1000" b="1">
            <a:latin typeface="ＭＳ Ｐゴシック"/>
          </a:endParaRPr>
        </a:p>
      </xdr:txBody>
    </xdr:sp>
    <xdr:clientData/>
  </xdr:oneCellAnchor>
  <xdr:twoCellAnchor>
    <xdr:from>
      <xdr:col>23</xdr:col>
      <xdr:colOff>628650</xdr:colOff>
      <xdr:row>61</xdr:row>
      <xdr:rowOff>92710</xdr:rowOff>
    </xdr:from>
    <xdr:to>
      <xdr:col>24</xdr:col>
      <xdr:colOff>120650</xdr:colOff>
      <xdr:row>61</xdr:row>
      <xdr:rowOff>92710</xdr:rowOff>
    </xdr:to>
    <xdr:cxnSp macro="">
      <xdr:nvCxnSpPr>
        <xdr:cNvPr id="248" name="直線コネクタ 247"/>
        <xdr:cNvCxnSpPr/>
      </xdr:nvCxnSpPr>
      <xdr:spPr>
        <a:xfrm>
          <a:off x="16421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68597</xdr:rowOff>
    </xdr:from>
    <xdr:ext cx="762000" cy="259045"/>
    <xdr:sp macro="" textlink="">
      <xdr:nvSpPr>
        <xdr:cNvPr id="249" name="その他最大値テキスト"/>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a:t>
          </a:r>
          <a:endParaRPr kumimoji="1" lang="ja-JP" altLang="en-US" sz="1000" b="1">
            <a:latin typeface="ＭＳ Ｐゴシック"/>
          </a:endParaRPr>
        </a:p>
      </xdr:txBody>
    </xdr:sp>
    <xdr:clientData/>
  </xdr:oneCellAnchor>
  <xdr:twoCellAnchor>
    <xdr:from>
      <xdr:col>23</xdr:col>
      <xdr:colOff>628650</xdr:colOff>
      <xdr:row>53</xdr:row>
      <xdr:rowOff>153670</xdr:rowOff>
    </xdr:from>
    <xdr:to>
      <xdr:col>24</xdr:col>
      <xdr:colOff>120650</xdr:colOff>
      <xdr:row>53</xdr:row>
      <xdr:rowOff>153670</xdr:rowOff>
    </xdr:to>
    <xdr:cxnSp macro="">
      <xdr:nvCxnSpPr>
        <xdr:cNvPr id="250" name="直線コネクタ 249"/>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62230</xdr:rowOff>
    </xdr:from>
    <xdr:to>
      <xdr:col>24</xdr:col>
      <xdr:colOff>31750</xdr:colOff>
      <xdr:row>57</xdr:row>
      <xdr:rowOff>130810</xdr:rowOff>
    </xdr:to>
    <xdr:cxnSp macro="">
      <xdr:nvCxnSpPr>
        <xdr:cNvPr id="251" name="直線コネクタ 250"/>
        <xdr:cNvCxnSpPr/>
      </xdr:nvCxnSpPr>
      <xdr:spPr>
        <a:xfrm>
          <a:off x="15671800" y="98348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43197</xdr:rowOff>
    </xdr:from>
    <xdr:ext cx="762000" cy="259045"/>
    <xdr:sp macro="" textlink="">
      <xdr:nvSpPr>
        <xdr:cNvPr id="252" name="その他平均値テキスト"/>
        <xdr:cNvSpPr txBox="1"/>
      </xdr:nvSpPr>
      <xdr:spPr>
        <a:xfrm>
          <a:off x="16598900" y="9644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26670</xdr:rowOff>
    </xdr:from>
    <xdr:to>
      <xdr:col>24</xdr:col>
      <xdr:colOff>82550</xdr:colOff>
      <xdr:row>57</xdr:row>
      <xdr:rowOff>128270</xdr:rowOff>
    </xdr:to>
    <xdr:sp macro="" textlink="">
      <xdr:nvSpPr>
        <xdr:cNvPr id="253" name="フローチャート : 判断 252"/>
        <xdr:cNvSpPr/>
      </xdr:nvSpPr>
      <xdr:spPr>
        <a:xfrm>
          <a:off x="164592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62230</xdr:rowOff>
    </xdr:from>
    <xdr:to>
      <xdr:col>22</xdr:col>
      <xdr:colOff>565150</xdr:colOff>
      <xdr:row>57</xdr:row>
      <xdr:rowOff>138430</xdr:rowOff>
    </xdr:to>
    <xdr:cxnSp macro="">
      <xdr:nvCxnSpPr>
        <xdr:cNvPr id="254" name="直線コネクタ 253"/>
        <xdr:cNvCxnSpPr/>
      </xdr:nvCxnSpPr>
      <xdr:spPr>
        <a:xfrm flipV="1">
          <a:off x="14782800" y="9834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34290</xdr:rowOff>
    </xdr:from>
    <xdr:to>
      <xdr:col>22</xdr:col>
      <xdr:colOff>615950</xdr:colOff>
      <xdr:row>57</xdr:row>
      <xdr:rowOff>135890</xdr:rowOff>
    </xdr:to>
    <xdr:sp macro="" textlink="">
      <xdr:nvSpPr>
        <xdr:cNvPr id="255" name="フローチャート : 判断 254"/>
        <xdr:cNvSpPr/>
      </xdr:nvSpPr>
      <xdr:spPr>
        <a:xfrm>
          <a:off x="15621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120667</xdr:rowOff>
    </xdr:from>
    <xdr:ext cx="736600" cy="259045"/>
    <xdr:sp macro="" textlink="">
      <xdr:nvSpPr>
        <xdr:cNvPr id="256" name="テキスト ボックス 255"/>
        <xdr:cNvSpPr txBox="1"/>
      </xdr:nvSpPr>
      <xdr:spPr>
        <a:xfrm>
          <a:off x="15290800" y="989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138430</xdr:rowOff>
    </xdr:from>
    <xdr:to>
      <xdr:col>21</xdr:col>
      <xdr:colOff>361950</xdr:colOff>
      <xdr:row>57</xdr:row>
      <xdr:rowOff>153670</xdr:rowOff>
    </xdr:to>
    <xdr:cxnSp macro="">
      <xdr:nvCxnSpPr>
        <xdr:cNvPr id="257" name="直線コネクタ 256"/>
        <xdr:cNvCxnSpPr/>
      </xdr:nvCxnSpPr>
      <xdr:spPr>
        <a:xfrm flipV="1">
          <a:off x="13893800" y="9911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62230</xdr:rowOff>
    </xdr:from>
    <xdr:to>
      <xdr:col>20</xdr:col>
      <xdr:colOff>158750</xdr:colOff>
      <xdr:row>57</xdr:row>
      <xdr:rowOff>153670</xdr:rowOff>
    </xdr:to>
    <xdr:cxnSp macro="">
      <xdr:nvCxnSpPr>
        <xdr:cNvPr id="260" name="直線コネクタ 259"/>
        <xdr:cNvCxnSpPr/>
      </xdr:nvCxnSpPr>
      <xdr:spPr>
        <a:xfrm>
          <a:off x="13004800" y="9834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61" name="フローチャート : 判断 260"/>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62" name="テキスト ボックス 261"/>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114300</xdr:rowOff>
    </xdr:from>
    <xdr:to>
      <xdr:col>19</xdr:col>
      <xdr:colOff>6350</xdr:colOff>
      <xdr:row>57</xdr:row>
      <xdr:rowOff>44450</xdr:rowOff>
    </xdr:to>
    <xdr:sp macro="" textlink="">
      <xdr:nvSpPr>
        <xdr:cNvPr id="263" name="フローチャート : 判断 262"/>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54627</xdr:rowOff>
    </xdr:from>
    <xdr:ext cx="762000" cy="259045"/>
    <xdr:sp macro="" textlink="">
      <xdr:nvSpPr>
        <xdr:cNvPr id="264" name="テキスト ボックス 263"/>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80010</xdr:rowOff>
    </xdr:from>
    <xdr:to>
      <xdr:col>24</xdr:col>
      <xdr:colOff>82550</xdr:colOff>
      <xdr:row>58</xdr:row>
      <xdr:rowOff>10160</xdr:rowOff>
    </xdr:to>
    <xdr:sp macro="" textlink="">
      <xdr:nvSpPr>
        <xdr:cNvPr id="270" name="円/楕円 269"/>
        <xdr:cNvSpPr/>
      </xdr:nvSpPr>
      <xdr:spPr>
        <a:xfrm>
          <a:off x="164592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52087</xdr:rowOff>
    </xdr:from>
    <xdr:ext cx="762000" cy="259045"/>
    <xdr:sp macro="" textlink="">
      <xdr:nvSpPr>
        <xdr:cNvPr id="271" name="その他該当値テキスト"/>
        <xdr:cNvSpPr txBox="1"/>
      </xdr:nvSpPr>
      <xdr:spPr>
        <a:xfrm>
          <a:off x="165989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11430</xdr:rowOff>
    </xdr:from>
    <xdr:to>
      <xdr:col>22</xdr:col>
      <xdr:colOff>615950</xdr:colOff>
      <xdr:row>57</xdr:row>
      <xdr:rowOff>113030</xdr:rowOff>
    </xdr:to>
    <xdr:sp macro="" textlink="">
      <xdr:nvSpPr>
        <xdr:cNvPr id="272" name="円/楕円 271"/>
        <xdr:cNvSpPr/>
      </xdr:nvSpPr>
      <xdr:spPr>
        <a:xfrm>
          <a:off x="15621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123207</xdr:rowOff>
    </xdr:from>
    <xdr:ext cx="736600" cy="259045"/>
    <xdr:sp macro="" textlink="">
      <xdr:nvSpPr>
        <xdr:cNvPr id="273" name="テキスト ボックス 272"/>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87630</xdr:rowOff>
    </xdr:from>
    <xdr:to>
      <xdr:col>21</xdr:col>
      <xdr:colOff>412750</xdr:colOff>
      <xdr:row>58</xdr:row>
      <xdr:rowOff>17780</xdr:rowOff>
    </xdr:to>
    <xdr:sp macro="" textlink="">
      <xdr:nvSpPr>
        <xdr:cNvPr id="274" name="円/楕円 273"/>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2557</xdr:rowOff>
    </xdr:from>
    <xdr:ext cx="762000" cy="259045"/>
    <xdr:sp macro="" textlink="">
      <xdr:nvSpPr>
        <xdr:cNvPr id="275" name="テキスト ボックス 274"/>
        <xdr:cNvSpPr txBox="1"/>
      </xdr:nvSpPr>
      <xdr:spPr>
        <a:xfrm>
          <a:off x="14401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102870</xdr:rowOff>
    </xdr:from>
    <xdr:to>
      <xdr:col>20</xdr:col>
      <xdr:colOff>209550</xdr:colOff>
      <xdr:row>58</xdr:row>
      <xdr:rowOff>33020</xdr:rowOff>
    </xdr:to>
    <xdr:sp macro="" textlink="">
      <xdr:nvSpPr>
        <xdr:cNvPr id="276" name="円/楕円 275"/>
        <xdr:cNvSpPr/>
      </xdr:nvSpPr>
      <xdr:spPr>
        <a:xfrm>
          <a:off x="13843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17797</xdr:rowOff>
    </xdr:from>
    <xdr:ext cx="762000" cy="259045"/>
    <xdr:sp macro="" textlink="">
      <xdr:nvSpPr>
        <xdr:cNvPr id="277" name="テキスト ボックス 276"/>
        <xdr:cNvSpPr txBox="1"/>
      </xdr:nvSpPr>
      <xdr:spPr>
        <a:xfrm>
          <a:off x="13512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11430</xdr:rowOff>
    </xdr:from>
    <xdr:to>
      <xdr:col>19</xdr:col>
      <xdr:colOff>6350</xdr:colOff>
      <xdr:row>57</xdr:row>
      <xdr:rowOff>113030</xdr:rowOff>
    </xdr:to>
    <xdr:sp macro="" textlink="">
      <xdr:nvSpPr>
        <xdr:cNvPr id="278" name="円/楕円 277"/>
        <xdr:cNvSpPr/>
      </xdr:nvSpPr>
      <xdr:spPr>
        <a:xfrm>
          <a:off x="12954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97807</xdr:rowOff>
    </xdr:from>
    <xdr:ext cx="762000" cy="259045"/>
    <xdr:sp macro="" textlink="">
      <xdr:nvSpPr>
        <xdr:cNvPr id="279" name="テキスト ボックス 278"/>
        <xdr:cNvSpPr txBox="1"/>
      </xdr:nvSpPr>
      <xdr:spPr>
        <a:xfrm>
          <a:off x="12623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a:t>
          </a:r>
          <a:r>
            <a:rPr kumimoji="1" lang="ja-JP" altLang="en-US" sz="1300">
              <a:solidFill>
                <a:schemeClr val="dk1"/>
              </a:solidFill>
              <a:effectLst/>
              <a:latin typeface="+mn-lt"/>
              <a:ea typeface="+mn-ea"/>
              <a:cs typeface="+mn-cs"/>
            </a:rPr>
            <a:t>公営企業への負担金</a:t>
          </a:r>
          <a:r>
            <a:rPr kumimoji="1" lang="ja-JP" altLang="ja-JP" sz="1300">
              <a:solidFill>
                <a:schemeClr val="dk1"/>
              </a:solidFill>
              <a:effectLst/>
              <a:latin typeface="+mn-lt"/>
              <a:ea typeface="+mn-ea"/>
              <a:cs typeface="+mn-cs"/>
            </a:rPr>
            <a:t>等の増により、前年度より</a:t>
          </a:r>
          <a:r>
            <a:rPr kumimoji="1" lang="en-US" altLang="ja-JP" sz="1300">
              <a:solidFill>
                <a:schemeClr val="dk1"/>
              </a:solidFill>
              <a:effectLst/>
              <a:latin typeface="+mn-lt"/>
              <a:ea typeface="+mn-ea"/>
              <a:cs typeface="+mn-cs"/>
            </a:rPr>
            <a:t>1.2</a:t>
          </a:r>
          <a:r>
            <a:rPr kumimoji="1" lang="ja-JP" altLang="ja-JP" sz="1300">
              <a:solidFill>
                <a:schemeClr val="dk1"/>
              </a:solidFill>
              <a:effectLst/>
              <a:latin typeface="+mn-lt"/>
              <a:ea typeface="+mn-ea"/>
              <a:cs typeface="+mn-cs"/>
            </a:rPr>
            <a:t>ポイント高い</a:t>
          </a:r>
          <a:r>
            <a:rPr kumimoji="1" lang="en-US" altLang="ja-JP" sz="1300">
              <a:solidFill>
                <a:schemeClr val="dk1"/>
              </a:solidFill>
              <a:effectLst/>
              <a:latin typeface="+mn-lt"/>
              <a:ea typeface="+mn-ea"/>
              <a:cs typeface="+mn-cs"/>
            </a:rPr>
            <a:t>11.1</a:t>
          </a:r>
          <a:r>
            <a:rPr kumimoji="1" lang="ja-JP" altLang="ja-JP" sz="1300">
              <a:solidFill>
                <a:schemeClr val="dk1"/>
              </a:solidFill>
              <a:effectLst/>
              <a:latin typeface="+mn-lt"/>
              <a:ea typeface="+mn-ea"/>
              <a:cs typeface="+mn-cs"/>
            </a:rPr>
            <a:t>％となった。</a:t>
          </a:r>
          <a:endParaRPr lang="ja-JP" altLang="ja-JP" sz="1300">
            <a:effectLst/>
          </a:endParaRPr>
        </a:p>
        <a:p>
          <a:r>
            <a:rPr kumimoji="1" lang="ja-JP" altLang="ja-JP" sz="1300">
              <a:solidFill>
                <a:schemeClr val="dk1"/>
              </a:solidFill>
              <a:effectLst/>
              <a:latin typeface="+mn-lt"/>
              <a:ea typeface="+mn-ea"/>
              <a:cs typeface="+mn-cs"/>
            </a:rPr>
            <a:t>　補助費等に係る経常収支比率は類似団体平均を</a:t>
          </a:r>
          <a:r>
            <a:rPr kumimoji="1" lang="en-US" altLang="ja-JP" sz="1300">
              <a:solidFill>
                <a:schemeClr val="dk1"/>
              </a:solidFill>
              <a:effectLst/>
              <a:latin typeface="+mn-lt"/>
              <a:ea typeface="+mn-ea"/>
              <a:cs typeface="+mn-cs"/>
            </a:rPr>
            <a:t>1.3</a:t>
          </a:r>
          <a:r>
            <a:rPr kumimoji="1" lang="ja-JP" altLang="ja-JP" sz="1300">
              <a:solidFill>
                <a:schemeClr val="dk1"/>
              </a:solidFill>
              <a:effectLst/>
              <a:latin typeface="+mn-lt"/>
              <a:ea typeface="+mn-ea"/>
              <a:cs typeface="+mn-cs"/>
            </a:rPr>
            <a:t>ポイント上回っている。</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75565</xdr:rowOff>
    </xdr:from>
    <xdr:to>
      <xdr:col>24</xdr:col>
      <xdr:colOff>31750</xdr:colOff>
      <xdr:row>41</xdr:row>
      <xdr:rowOff>69850</xdr:rowOff>
    </xdr:to>
    <xdr:cxnSp macro="">
      <xdr:nvCxnSpPr>
        <xdr:cNvPr id="302" name="直線コネクタ 301"/>
        <xdr:cNvCxnSpPr/>
      </xdr:nvCxnSpPr>
      <xdr:spPr>
        <a:xfrm flipV="1">
          <a:off x="16510000" y="590486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41927</xdr:rowOff>
    </xdr:from>
    <xdr:ext cx="762000" cy="259045"/>
    <xdr:sp macro="" textlink="">
      <xdr:nvSpPr>
        <xdr:cNvPr id="303"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41</xdr:row>
      <xdr:rowOff>69850</xdr:rowOff>
    </xdr:from>
    <xdr:to>
      <xdr:col>24</xdr:col>
      <xdr:colOff>120650</xdr:colOff>
      <xdr:row>41</xdr:row>
      <xdr:rowOff>69850</xdr:rowOff>
    </xdr:to>
    <xdr:cxnSp macro="">
      <xdr:nvCxnSpPr>
        <xdr:cNvPr id="304" name="直線コネクタ 303"/>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161942</xdr:rowOff>
    </xdr:from>
    <xdr:ext cx="762000" cy="259045"/>
    <xdr:sp macro="" textlink="">
      <xdr:nvSpPr>
        <xdr:cNvPr id="305" name="補助費等最大値テキスト"/>
        <xdr:cNvSpPr txBox="1"/>
      </xdr:nvSpPr>
      <xdr:spPr>
        <a:xfrm>
          <a:off x="16598900" y="564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23</xdr:col>
      <xdr:colOff>628650</xdr:colOff>
      <xdr:row>34</xdr:row>
      <xdr:rowOff>75565</xdr:rowOff>
    </xdr:from>
    <xdr:to>
      <xdr:col>24</xdr:col>
      <xdr:colOff>120650</xdr:colOff>
      <xdr:row>34</xdr:row>
      <xdr:rowOff>75565</xdr:rowOff>
    </xdr:to>
    <xdr:cxnSp macro="">
      <xdr:nvCxnSpPr>
        <xdr:cNvPr id="306" name="直線コネクタ 305"/>
        <xdr:cNvCxnSpPr/>
      </xdr:nvCxnSpPr>
      <xdr:spPr>
        <a:xfrm>
          <a:off x="16421100" y="590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64135</xdr:rowOff>
    </xdr:from>
    <xdr:to>
      <xdr:col>24</xdr:col>
      <xdr:colOff>31750</xdr:colOff>
      <xdr:row>37</xdr:row>
      <xdr:rowOff>132715</xdr:rowOff>
    </xdr:to>
    <xdr:cxnSp macro="">
      <xdr:nvCxnSpPr>
        <xdr:cNvPr id="307" name="直線コネクタ 306"/>
        <xdr:cNvCxnSpPr/>
      </xdr:nvCxnSpPr>
      <xdr:spPr>
        <a:xfrm>
          <a:off x="15671800" y="640778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24147</xdr:rowOff>
    </xdr:from>
    <xdr:ext cx="762000" cy="259045"/>
    <xdr:sp macro="" textlink="">
      <xdr:nvSpPr>
        <xdr:cNvPr id="308" name="補助費等平均値テキスト"/>
        <xdr:cNvSpPr txBox="1"/>
      </xdr:nvSpPr>
      <xdr:spPr>
        <a:xfrm>
          <a:off x="16598900" y="6196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7620</xdr:rowOff>
    </xdr:from>
    <xdr:to>
      <xdr:col>24</xdr:col>
      <xdr:colOff>82550</xdr:colOff>
      <xdr:row>37</xdr:row>
      <xdr:rowOff>109220</xdr:rowOff>
    </xdr:to>
    <xdr:sp macro="" textlink="">
      <xdr:nvSpPr>
        <xdr:cNvPr id="309" name="フローチャート : 判断 308"/>
        <xdr:cNvSpPr/>
      </xdr:nvSpPr>
      <xdr:spPr>
        <a:xfrm>
          <a:off x="164592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29845</xdr:rowOff>
    </xdr:from>
    <xdr:to>
      <xdr:col>22</xdr:col>
      <xdr:colOff>565150</xdr:colOff>
      <xdr:row>37</xdr:row>
      <xdr:rowOff>64135</xdr:rowOff>
    </xdr:to>
    <xdr:cxnSp macro="">
      <xdr:nvCxnSpPr>
        <xdr:cNvPr id="310" name="直線コネクタ 309"/>
        <xdr:cNvCxnSpPr/>
      </xdr:nvCxnSpPr>
      <xdr:spPr>
        <a:xfrm>
          <a:off x="14782800" y="63734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150495</xdr:rowOff>
    </xdr:from>
    <xdr:to>
      <xdr:col>22</xdr:col>
      <xdr:colOff>615950</xdr:colOff>
      <xdr:row>37</xdr:row>
      <xdr:rowOff>80645</xdr:rowOff>
    </xdr:to>
    <xdr:sp macro="" textlink="">
      <xdr:nvSpPr>
        <xdr:cNvPr id="311" name="フローチャート : 判断 310"/>
        <xdr:cNvSpPr/>
      </xdr:nvSpPr>
      <xdr:spPr>
        <a:xfrm>
          <a:off x="15621000" y="632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90822</xdr:rowOff>
    </xdr:from>
    <xdr:ext cx="736600" cy="259045"/>
    <xdr:sp macro="" textlink="">
      <xdr:nvSpPr>
        <xdr:cNvPr id="312" name="テキスト ボックス 311"/>
        <xdr:cNvSpPr txBox="1"/>
      </xdr:nvSpPr>
      <xdr:spPr>
        <a:xfrm>
          <a:off x="15290800" y="6091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29845</xdr:rowOff>
    </xdr:from>
    <xdr:to>
      <xdr:col>21</xdr:col>
      <xdr:colOff>361950</xdr:colOff>
      <xdr:row>37</xdr:row>
      <xdr:rowOff>52705</xdr:rowOff>
    </xdr:to>
    <xdr:cxnSp macro="">
      <xdr:nvCxnSpPr>
        <xdr:cNvPr id="313" name="直線コネクタ 312"/>
        <xdr:cNvCxnSpPr/>
      </xdr:nvCxnSpPr>
      <xdr:spPr>
        <a:xfrm flipV="1">
          <a:off x="13893800" y="63734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4" name="フローチャート : 判断 313"/>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122572</xdr:rowOff>
    </xdr:from>
    <xdr:ext cx="762000" cy="259045"/>
    <xdr:sp macro="" textlink="">
      <xdr:nvSpPr>
        <xdr:cNvPr id="315" name="テキスト ボックス 314"/>
        <xdr:cNvSpPr txBox="1"/>
      </xdr:nvSpPr>
      <xdr:spPr>
        <a:xfrm>
          <a:off x="14401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52705</xdr:rowOff>
    </xdr:from>
    <xdr:to>
      <xdr:col>20</xdr:col>
      <xdr:colOff>158750</xdr:colOff>
      <xdr:row>37</xdr:row>
      <xdr:rowOff>81280</xdr:rowOff>
    </xdr:to>
    <xdr:cxnSp macro="">
      <xdr:nvCxnSpPr>
        <xdr:cNvPr id="316" name="直線コネクタ 315"/>
        <xdr:cNvCxnSpPr/>
      </xdr:nvCxnSpPr>
      <xdr:spPr>
        <a:xfrm flipV="1">
          <a:off x="13004800" y="6396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36195</xdr:rowOff>
    </xdr:from>
    <xdr:to>
      <xdr:col>20</xdr:col>
      <xdr:colOff>209550</xdr:colOff>
      <xdr:row>37</xdr:row>
      <xdr:rowOff>137795</xdr:rowOff>
    </xdr:to>
    <xdr:sp macro="" textlink="">
      <xdr:nvSpPr>
        <xdr:cNvPr id="317" name="フローチャート : 判断 316"/>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122572</xdr:rowOff>
    </xdr:from>
    <xdr:ext cx="762000" cy="259045"/>
    <xdr:sp macro="" textlink="">
      <xdr:nvSpPr>
        <xdr:cNvPr id="318" name="テキスト ボックス 317"/>
        <xdr:cNvSpPr txBox="1"/>
      </xdr:nvSpPr>
      <xdr:spPr>
        <a:xfrm>
          <a:off x="13512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41910</xdr:rowOff>
    </xdr:from>
    <xdr:to>
      <xdr:col>19</xdr:col>
      <xdr:colOff>6350</xdr:colOff>
      <xdr:row>37</xdr:row>
      <xdr:rowOff>143510</xdr:rowOff>
    </xdr:to>
    <xdr:sp macro="" textlink="">
      <xdr:nvSpPr>
        <xdr:cNvPr id="319" name="フローチャート : 判断 318"/>
        <xdr:cNvSpPr/>
      </xdr:nvSpPr>
      <xdr:spPr>
        <a:xfrm>
          <a:off x="12954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128287</xdr:rowOff>
    </xdr:from>
    <xdr:ext cx="762000" cy="259045"/>
    <xdr:sp macro="" textlink="">
      <xdr:nvSpPr>
        <xdr:cNvPr id="320" name="テキスト ボックス 319"/>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81915</xdr:rowOff>
    </xdr:from>
    <xdr:to>
      <xdr:col>24</xdr:col>
      <xdr:colOff>82550</xdr:colOff>
      <xdr:row>38</xdr:row>
      <xdr:rowOff>12065</xdr:rowOff>
    </xdr:to>
    <xdr:sp macro="" textlink="">
      <xdr:nvSpPr>
        <xdr:cNvPr id="326" name="円/楕円 325"/>
        <xdr:cNvSpPr/>
      </xdr:nvSpPr>
      <xdr:spPr>
        <a:xfrm>
          <a:off x="164592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53992</xdr:rowOff>
    </xdr:from>
    <xdr:ext cx="762000" cy="259045"/>
    <xdr:sp macro="" textlink="">
      <xdr:nvSpPr>
        <xdr:cNvPr id="327" name="補助費等該当値テキスト"/>
        <xdr:cNvSpPr txBox="1"/>
      </xdr:nvSpPr>
      <xdr:spPr>
        <a:xfrm>
          <a:off x="16598900" y="639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13335</xdr:rowOff>
    </xdr:from>
    <xdr:to>
      <xdr:col>22</xdr:col>
      <xdr:colOff>615950</xdr:colOff>
      <xdr:row>37</xdr:row>
      <xdr:rowOff>114935</xdr:rowOff>
    </xdr:to>
    <xdr:sp macro="" textlink="">
      <xdr:nvSpPr>
        <xdr:cNvPr id="328" name="円/楕円 327"/>
        <xdr:cNvSpPr/>
      </xdr:nvSpPr>
      <xdr:spPr>
        <a:xfrm>
          <a:off x="156210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99712</xdr:rowOff>
    </xdr:from>
    <xdr:ext cx="736600" cy="259045"/>
    <xdr:sp macro="" textlink="">
      <xdr:nvSpPr>
        <xdr:cNvPr id="329" name="テキスト ボックス 328"/>
        <xdr:cNvSpPr txBox="1"/>
      </xdr:nvSpPr>
      <xdr:spPr>
        <a:xfrm>
          <a:off x="15290800" y="644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150495</xdr:rowOff>
    </xdr:from>
    <xdr:to>
      <xdr:col>21</xdr:col>
      <xdr:colOff>412750</xdr:colOff>
      <xdr:row>37</xdr:row>
      <xdr:rowOff>80645</xdr:rowOff>
    </xdr:to>
    <xdr:sp macro="" textlink="">
      <xdr:nvSpPr>
        <xdr:cNvPr id="330" name="円/楕円 329"/>
        <xdr:cNvSpPr/>
      </xdr:nvSpPr>
      <xdr:spPr>
        <a:xfrm>
          <a:off x="14732000"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90822</xdr:rowOff>
    </xdr:from>
    <xdr:ext cx="762000" cy="259045"/>
    <xdr:sp macro="" textlink="">
      <xdr:nvSpPr>
        <xdr:cNvPr id="331" name="テキスト ボックス 330"/>
        <xdr:cNvSpPr txBox="1"/>
      </xdr:nvSpPr>
      <xdr:spPr>
        <a:xfrm>
          <a:off x="14401800" y="609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1905</xdr:rowOff>
    </xdr:from>
    <xdr:to>
      <xdr:col>20</xdr:col>
      <xdr:colOff>209550</xdr:colOff>
      <xdr:row>37</xdr:row>
      <xdr:rowOff>103505</xdr:rowOff>
    </xdr:to>
    <xdr:sp macro="" textlink="">
      <xdr:nvSpPr>
        <xdr:cNvPr id="332" name="円/楕円 331"/>
        <xdr:cNvSpPr/>
      </xdr:nvSpPr>
      <xdr:spPr>
        <a:xfrm>
          <a:off x="138430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113682</xdr:rowOff>
    </xdr:from>
    <xdr:ext cx="762000" cy="259045"/>
    <xdr:sp macro="" textlink="">
      <xdr:nvSpPr>
        <xdr:cNvPr id="333" name="テキスト ボックス 332"/>
        <xdr:cNvSpPr txBox="1"/>
      </xdr:nvSpPr>
      <xdr:spPr>
        <a:xfrm>
          <a:off x="13512800" y="611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30480</xdr:rowOff>
    </xdr:from>
    <xdr:to>
      <xdr:col>19</xdr:col>
      <xdr:colOff>6350</xdr:colOff>
      <xdr:row>37</xdr:row>
      <xdr:rowOff>132080</xdr:rowOff>
    </xdr:to>
    <xdr:sp macro="" textlink="">
      <xdr:nvSpPr>
        <xdr:cNvPr id="334" name="円/楕円 333"/>
        <xdr:cNvSpPr/>
      </xdr:nvSpPr>
      <xdr:spPr>
        <a:xfrm>
          <a:off x="129540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142257</xdr:rowOff>
    </xdr:from>
    <xdr:ext cx="762000" cy="259045"/>
    <xdr:sp macro="" textlink="">
      <xdr:nvSpPr>
        <xdr:cNvPr id="335" name="テキスト ボックス 334"/>
        <xdr:cNvSpPr txBox="1"/>
      </xdr:nvSpPr>
      <xdr:spPr>
        <a:xfrm>
          <a:off x="12623800" y="614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比べ起債の</a:t>
          </a:r>
          <a:r>
            <a:rPr kumimoji="1" lang="ja-JP" altLang="ja-JP" sz="1300">
              <a:solidFill>
                <a:schemeClr val="dk1"/>
              </a:solidFill>
              <a:effectLst/>
              <a:latin typeface="+mn-lt"/>
              <a:ea typeface="+mn-ea"/>
              <a:cs typeface="+mn-cs"/>
            </a:rPr>
            <a:t>発行を</a:t>
          </a:r>
          <a:r>
            <a:rPr kumimoji="1" lang="ja-JP" altLang="en-US" sz="1300">
              <a:solidFill>
                <a:schemeClr val="dk1"/>
              </a:solidFill>
              <a:effectLst/>
              <a:latin typeface="+mn-lt"/>
              <a:ea typeface="+mn-ea"/>
              <a:cs typeface="+mn-cs"/>
            </a:rPr>
            <a:t>抑制した</a:t>
          </a:r>
          <a:r>
            <a:rPr kumimoji="1" lang="ja-JP" altLang="ja-JP" sz="1300">
              <a:solidFill>
                <a:schemeClr val="dk1"/>
              </a:solidFill>
              <a:effectLst/>
              <a:latin typeface="+mn-lt"/>
              <a:ea typeface="+mn-ea"/>
              <a:cs typeface="+mn-cs"/>
            </a:rPr>
            <a:t>ものの、平成</a:t>
          </a:r>
          <a:r>
            <a:rPr kumimoji="1" lang="en-US" altLang="ja-JP" sz="1300">
              <a:solidFill>
                <a:schemeClr val="dk1"/>
              </a:solidFill>
              <a:effectLst/>
              <a:latin typeface="+mn-lt"/>
              <a:ea typeface="+mn-ea"/>
              <a:cs typeface="+mn-cs"/>
            </a:rPr>
            <a:t>24</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以降の起債の大規模発行の償還等</a:t>
          </a:r>
          <a:r>
            <a:rPr kumimoji="1" lang="ja-JP" altLang="ja-JP" sz="1300">
              <a:solidFill>
                <a:schemeClr val="dk1"/>
              </a:solidFill>
              <a:effectLst/>
              <a:latin typeface="+mn-lt"/>
              <a:ea typeface="+mn-ea"/>
              <a:cs typeface="+mn-cs"/>
            </a:rPr>
            <a:t>により前年度対比で</a:t>
          </a:r>
          <a:r>
            <a:rPr kumimoji="1" lang="en-US" altLang="ja-JP" sz="1300">
              <a:solidFill>
                <a:schemeClr val="dk1"/>
              </a:solidFill>
              <a:effectLst/>
              <a:latin typeface="+mn-lt"/>
              <a:ea typeface="+mn-ea"/>
              <a:cs typeface="+mn-cs"/>
            </a:rPr>
            <a:t>1.5</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となり、類似団体平均を</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ポイント下回る水準である。</a:t>
          </a:r>
          <a:endParaRPr lang="ja-JP" altLang="ja-JP" sz="1300">
            <a:effectLst/>
          </a:endParaRPr>
        </a:p>
        <a:p>
          <a:r>
            <a:rPr kumimoji="1" lang="ja-JP" altLang="ja-JP" sz="1300">
              <a:solidFill>
                <a:schemeClr val="dk1"/>
              </a:solidFill>
              <a:effectLst/>
              <a:latin typeface="+mn-lt"/>
              <a:ea typeface="+mn-ea"/>
              <a:cs typeface="+mn-cs"/>
            </a:rPr>
            <a:t>　今後は、普通建設事業の厳選と計画的な実施とともに、起債発行及び公債費の抑制に努めていく。</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154759</xdr:rowOff>
    </xdr:from>
    <xdr:to>
      <xdr:col>7</xdr:col>
      <xdr:colOff>15875</xdr:colOff>
      <xdr:row>81</xdr:row>
      <xdr:rowOff>24130</xdr:rowOff>
    </xdr:to>
    <xdr:cxnSp macro="">
      <xdr:nvCxnSpPr>
        <xdr:cNvPr id="365" name="直線コネクタ 364"/>
        <xdr:cNvCxnSpPr/>
      </xdr:nvCxnSpPr>
      <xdr:spPr>
        <a:xfrm flipV="1">
          <a:off x="4826000" y="12670609"/>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167657</xdr:rowOff>
    </xdr:from>
    <xdr:ext cx="762000" cy="259045"/>
    <xdr:sp macro="" textlink="">
      <xdr:nvSpPr>
        <xdr:cNvPr id="366" name="公債費最小値テキスト"/>
        <xdr:cNvSpPr txBox="1"/>
      </xdr:nvSpPr>
      <xdr:spPr>
        <a:xfrm>
          <a:off x="4914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a:t>
          </a:r>
          <a:endParaRPr kumimoji="1" lang="ja-JP" altLang="en-US" sz="1000" b="1">
            <a:latin typeface="ＭＳ Ｐゴシック"/>
          </a:endParaRPr>
        </a:p>
      </xdr:txBody>
    </xdr:sp>
    <xdr:clientData/>
  </xdr:oneCellAnchor>
  <xdr:twoCellAnchor>
    <xdr:from>
      <xdr:col>6</xdr:col>
      <xdr:colOff>612775</xdr:colOff>
      <xdr:row>81</xdr:row>
      <xdr:rowOff>24130</xdr:rowOff>
    </xdr:from>
    <xdr:to>
      <xdr:col>7</xdr:col>
      <xdr:colOff>104775</xdr:colOff>
      <xdr:row>81</xdr:row>
      <xdr:rowOff>24130</xdr:rowOff>
    </xdr:to>
    <xdr:cxnSp macro="">
      <xdr:nvCxnSpPr>
        <xdr:cNvPr id="367" name="直線コネクタ 366"/>
        <xdr:cNvCxnSpPr/>
      </xdr:nvCxnSpPr>
      <xdr:spPr>
        <a:xfrm>
          <a:off x="4737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69686</xdr:rowOff>
    </xdr:from>
    <xdr:ext cx="762000" cy="259045"/>
    <xdr:sp macro="" textlink="">
      <xdr:nvSpPr>
        <xdr:cNvPr id="368" name="公債費最大値テキスト"/>
        <xdr:cNvSpPr txBox="1"/>
      </xdr:nvSpPr>
      <xdr:spPr>
        <a:xfrm>
          <a:off x="4914900" y="12414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a:t>
          </a:r>
          <a:endParaRPr kumimoji="1" lang="ja-JP" altLang="en-US" sz="1000" b="1">
            <a:latin typeface="ＭＳ Ｐゴシック"/>
          </a:endParaRPr>
        </a:p>
      </xdr:txBody>
    </xdr:sp>
    <xdr:clientData/>
  </xdr:oneCellAnchor>
  <xdr:twoCellAnchor>
    <xdr:from>
      <xdr:col>6</xdr:col>
      <xdr:colOff>612775</xdr:colOff>
      <xdr:row>73</xdr:row>
      <xdr:rowOff>154759</xdr:rowOff>
    </xdr:from>
    <xdr:to>
      <xdr:col>7</xdr:col>
      <xdr:colOff>104775</xdr:colOff>
      <xdr:row>73</xdr:row>
      <xdr:rowOff>154759</xdr:rowOff>
    </xdr:to>
    <xdr:cxnSp macro="">
      <xdr:nvCxnSpPr>
        <xdr:cNvPr id="369" name="直線コネクタ 368"/>
        <xdr:cNvCxnSpPr/>
      </xdr:nvCxnSpPr>
      <xdr:spPr>
        <a:xfrm>
          <a:off x="4737100" y="12670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45357</xdr:rowOff>
    </xdr:from>
    <xdr:to>
      <xdr:col>7</xdr:col>
      <xdr:colOff>15875</xdr:colOff>
      <xdr:row>76</xdr:row>
      <xdr:rowOff>143329</xdr:rowOff>
    </xdr:to>
    <xdr:cxnSp macro="">
      <xdr:nvCxnSpPr>
        <xdr:cNvPr id="370" name="直線コネクタ 369"/>
        <xdr:cNvCxnSpPr/>
      </xdr:nvCxnSpPr>
      <xdr:spPr>
        <a:xfrm>
          <a:off x="3987800" y="13075557"/>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43378</xdr:rowOff>
    </xdr:from>
    <xdr:ext cx="762000" cy="259045"/>
    <xdr:sp macro="" textlink="">
      <xdr:nvSpPr>
        <xdr:cNvPr id="371" name="公債費平均値テキスト"/>
        <xdr:cNvSpPr txBox="1"/>
      </xdr:nvSpPr>
      <xdr:spPr>
        <a:xfrm>
          <a:off x="4914900" y="132450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71301</xdr:rowOff>
    </xdr:from>
    <xdr:to>
      <xdr:col>7</xdr:col>
      <xdr:colOff>66675</xdr:colOff>
      <xdr:row>78</xdr:row>
      <xdr:rowOff>1451</xdr:rowOff>
    </xdr:to>
    <xdr:sp macro="" textlink="">
      <xdr:nvSpPr>
        <xdr:cNvPr id="372" name="フローチャート : 判断 371"/>
        <xdr:cNvSpPr/>
      </xdr:nvSpPr>
      <xdr:spPr>
        <a:xfrm>
          <a:off x="47752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45357</xdr:rowOff>
    </xdr:from>
    <xdr:to>
      <xdr:col>5</xdr:col>
      <xdr:colOff>549275</xdr:colOff>
      <xdr:row>76</xdr:row>
      <xdr:rowOff>51888</xdr:rowOff>
    </xdr:to>
    <xdr:cxnSp macro="">
      <xdr:nvCxnSpPr>
        <xdr:cNvPr id="373" name="直線コネクタ 372"/>
        <xdr:cNvCxnSpPr/>
      </xdr:nvCxnSpPr>
      <xdr:spPr>
        <a:xfrm flipV="1">
          <a:off x="3098800" y="130755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32113</xdr:rowOff>
    </xdr:from>
    <xdr:to>
      <xdr:col>5</xdr:col>
      <xdr:colOff>600075</xdr:colOff>
      <xdr:row>77</xdr:row>
      <xdr:rowOff>133713</xdr:rowOff>
    </xdr:to>
    <xdr:sp macro="" textlink="">
      <xdr:nvSpPr>
        <xdr:cNvPr id="374" name="フローチャート : 判断 373"/>
        <xdr:cNvSpPr/>
      </xdr:nvSpPr>
      <xdr:spPr>
        <a:xfrm>
          <a:off x="3937000" y="1323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118490</xdr:rowOff>
    </xdr:from>
    <xdr:ext cx="736600" cy="259045"/>
    <xdr:sp macro="" textlink="">
      <xdr:nvSpPr>
        <xdr:cNvPr id="375" name="テキスト ボックス 374"/>
        <xdr:cNvSpPr txBox="1"/>
      </xdr:nvSpPr>
      <xdr:spPr>
        <a:xfrm>
          <a:off x="3606800" y="13320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17.7</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51888</xdr:rowOff>
    </xdr:from>
    <xdr:to>
      <xdr:col>4</xdr:col>
      <xdr:colOff>346075</xdr:colOff>
      <xdr:row>76</xdr:row>
      <xdr:rowOff>78014</xdr:rowOff>
    </xdr:to>
    <xdr:cxnSp macro="">
      <xdr:nvCxnSpPr>
        <xdr:cNvPr id="376" name="直線コネクタ 375"/>
        <xdr:cNvCxnSpPr/>
      </xdr:nvCxnSpPr>
      <xdr:spPr>
        <a:xfrm flipV="1">
          <a:off x="2209800" y="130820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19050</xdr:rowOff>
    </xdr:from>
    <xdr:to>
      <xdr:col>4</xdr:col>
      <xdr:colOff>396875</xdr:colOff>
      <xdr:row>77</xdr:row>
      <xdr:rowOff>120650</xdr:rowOff>
    </xdr:to>
    <xdr:sp macro="" textlink="">
      <xdr:nvSpPr>
        <xdr:cNvPr id="377" name="フローチャート : 判断 376"/>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105427</xdr:rowOff>
    </xdr:from>
    <xdr:ext cx="762000" cy="259045"/>
    <xdr:sp macro="" textlink="">
      <xdr:nvSpPr>
        <xdr:cNvPr id="378" name="テキスト ボックス 377"/>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78014</xdr:rowOff>
    </xdr:from>
    <xdr:to>
      <xdr:col>3</xdr:col>
      <xdr:colOff>142875</xdr:colOff>
      <xdr:row>76</xdr:row>
      <xdr:rowOff>104139</xdr:rowOff>
    </xdr:to>
    <xdr:cxnSp macro="">
      <xdr:nvCxnSpPr>
        <xdr:cNvPr id="379" name="直線コネクタ 378"/>
        <xdr:cNvCxnSpPr/>
      </xdr:nvCxnSpPr>
      <xdr:spPr>
        <a:xfrm flipV="1">
          <a:off x="1320800" y="131082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25581</xdr:rowOff>
    </xdr:from>
    <xdr:to>
      <xdr:col>3</xdr:col>
      <xdr:colOff>193675</xdr:colOff>
      <xdr:row>77</xdr:row>
      <xdr:rowOff>127181</xdr:rowOff>
    </xdr:to>
    <xdr:sp macro="" textlink="">
      <xdr:nvSpPr>
        <xdr:cNvPr id="380" name="フローチャート : 判断 379"/>
        <xdr:cNvSpPr/>
      </xdr:nvSpPr>
      <xdr:spPr>
        <a:xfrm>
          <a:off x="2159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111958</xdr:rowOff>
    </xdr:from>
    <xdr:ext cx="762000" cy="259045"/>
    <xdr:sp macro="" textlink="">
      <xdr:nvSpPr>
        <xdr:cNvPr id="381" name="テキスト ボックス 380"/>
        <xdr:cNvSpPr txBox="1"/>
      </xdr:nvSpPr>
      <xdr:spPr>
        <a:xfrm>
          <a:off x="1828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38644</xdr:rowOff>
    </xdr:from>
    <xdr:to>
      <xdr:col>1</xdr:col>
      <xdr:colOff>676275</xdr:colOff>
      <xdr:row>77</xdr:row>
      <xdr:rowOff>140244</xdr:rowOff>
    </xdr:to>
    <xdr:sp macro="" textlink="">
      <xdr:nvSpPr>
        <xdr:cNvPr id="382" name="フローチャート : 判断 381"/>
        <xdr:cNvSpPr/>
      </xdr:nvSpPr>
      <xdr:spPr>
        <a:xfrm>
          <a:off x="1270000" y="1324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125021</xdr:rowOff>
    </xdr:from>
    <xdr:ext cx="762000" cy="259045"/>
    <xdr:sp macro="" textlink="">
      <xdr:nvSpPr>
        <xdr:cNvPr id="383" name="テキスト ボックス 382"/>
        <xdr:cNvSpPr txBox="1"/>
      </xdr:nvSpPr>
      <xdr:spPr>
        <a:xfrm>
          <a:off x="939800" y="1332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92529</xdr:rowOff>
    </xdr:from>
    <xdr:to>
      <xdr:col>7</xdr:col>
      <xdr:colOff>66675</xdr:colOff>
      <xdr:row>77</xdr:row>
      <xdr:rowOff>22679</xdr:rowOff>
    </xdr:to>
    <xdr:sp macro="" textlink="">
      <xdr:nvSpPr>
        <xdr:cNvPr id="389" name="円/楕円 388"/>
        <xdr:cNvSpPr/>
      </xdr:nvSpPr>
      <xdr:spPr>
        <a:xfrm>
          <a:off x="47752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109056</xdr:rowOff>
    </xdr:from>
    <xdr:ext cx="762000" cy="259045"/>
    <xdr:sp macro="" textlink="">
      <xdr:nvSpPr>
        <xdr:cNvPr id="390" name="公債費該当値テキスト"/>
        <xdr:cNvSpPr txBox="1"/>
      </xdr:nvSpPr>
      <xdr:spPr>
        <a:xfrm>
          <a:off x="49149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166007</xdr:rowOff>
    </xdr:from>
    <xdr:to>
      <xdr:col>5</xdr:col>
      <xdr:colOff>600075</xdr:colOff>
      <xdr:row>76</xdr:row>
      <xdr:rowOff>96157</xdr:rowOff>
    </xdr:to>
    <xdr:sp macro="" textlink="">
      <xdr:nvSpPr>
        <xdr:cNvPr id="391" name="円/楕円 390"/>
        <xdr:cNvSpPr/>
      </xdr:nvSpPr>
      <xdr:spPr>
        <a:xfrm>
          <a:off x="3937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106334</xdr:rowOff>
    </xdr:from>
    <xdr:ext cx="736600" cy="259045"/>
    <xdr:sp macro="" textlink="">
      <xdr:nvSpPr>
        <xdr:cNvPr id="392" name="テキスト ボックス 391"/>
        <xdr:cNvSpPr txBox="1"/>
      </xdr:nvSpPr>
      <xdr:spPr>
        <a:xfrm>
          <a:off x="3606800" y="1279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1088</xdr:rowOff>
    </xdr:from>
    <xdr:to>
      <xdr:col>4</xdr:col>
      <xdr:colOff>396875</xdr:colOff>
      <xdr:row>76</xdr:row>
      <xdr:rowOff>102688</xdr:rowOff>
    </xdr:to>
    <xdr:sp macro="" textlink="">
      <xdr:nvSpPr>
        <xdr:cNvPr id="393" name="円/楕円 392"/>
        <xdr:cNvSpPr/>
      </xdr:nvSpPr>
      <xdr:spPr>
        <a:xfrm>
          <a:off x="3048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112865</xdr:rowOff>
    </xdr:from>
    <xdr:ext cx="762000" cy="259045"/>
    <xdr:sp macro="" textlink="">
      <xdr:nvSpPr>
        <xdr:cNvPr id="394" name="テキスト ボックス 393"/>
        <xdr:cNvSpPr txBox="1"/>
      </xdr:nvSpPr>
      <xdr:spPr>
        <a:xfrm>
          <a:off x="2717800" y="128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27214</xdr:rowOff>
    </xdr:from>
    <xdr:to>
      <xdr:col>3</xdr:col>
      <xdr:colOff>193675</xdr:colOff>
      <xdr:row>76</xdr:row>
      <xdr:rowOff>128814</xdr:rowOff>
    </xdr:to>
    <xdr:sp macro="" textlink="">
      <xdr:nvSpPr>
        <xdr:cNvPr id="395" name="円/楕円 394"/>
        <xdr:cNvSpPr/>
      </xdr:nvSpPr>
      <xdr:spPr>
        <a:xfrm>
          <a:off x="2159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138992</xdr:rowOff>
    </xdr:from>
    <xdr:ext cx="762000" cy="259045"/>
    <xdr:sp macro="" textlink="">
      <xdr:nvSpPr>
        <xdr:cNvPr id="396" name="テキスト ボックス 395"/>
        <xdr:cNvSpPr txBox="1"/>
      </xdr:nvSpPr>
      <xdr:spPr>
        <a:xfrm>
          <a:off x="1828800" y="1282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53339</xdr:rowOff>
    </xdr:from>
    <xdr:to>
      <xdr:col>1</xdr:col>
      <xdr:colOff>676275</xdr:colOff>
      <xdr:row>76</xdr:row>
      <xdr:rowOff>154939</xdr:rowOff>
    </xdr:to>
    <xdr:sp macro="" textlink="">
      <xdr:nvSpPr>
        <xdr:cNvPr id="397" name="円/楕円 396"/>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165117</xdr:rowOff>
    </xdr:from>
    <xdr:ext cx="762000" cy="259045"/>
    <xdr:sp macro="" textlink="">
      <xdr:nvSpPr>
        <xdr:cNvPr id="398" name="テキスト ボックス 397"/>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年度においては、公債費を除いた経常収支比率では、前年度から</a:t>
          </a:r>
          <a:r>
            <a:rPr kumimoji="1" lang="en-US" altLang="ja-JP" sz="1300">
              <a:solidFill>
                <a:schemeClr val="dk1"/>
              </a:solidFill>
              <a:effectLst/>
              <a:latin typeface="+mn-lt"/>
              <a:ea typeface="+mn-ea"/>
              <a:cs typeface="+mn-cs"/>
            </a:rPr>
            <a:t>4.6</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し、類似団体平均を</a:t>
          </a:r>
          <a:r>
            <a:rPr kumimoji="1" lang="en-US" altLang="ja-JP" sz="1300">
              <a:solidFill>
                <a:schemeClr val="dk1"/>
              </a:solidFill>
              <a:effectLst/>
              <a:latin typeface="+mn-lt"/>
              <a:ea typeface="+mn-ea"/>
              <a:cs typeface="+mn-cs"/>
            </a:rPr>
            <a:t>0.2</a:t>
          </a:r>
          <a:r>
            <a:rPr kumimoji="1" lang="ja-JP" altLang="ja-JP" sz="1300">
              <a:solidFill>
                <a:schemeClr val="dk1"/>
              </a:solidFill>
              <a:effectLst/>
              <a:latin typeface="+mn-lt"/>
              <a:ea typeface="+mn-ea"/>
              <a:cs typeface="+mn-cs"/>
            </a:rPr>
            <a:t>ポイント下回っている。主に、物件費の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が経常収支比率の</a:t>
          </a:r>
          <a:r>
            <a:rPr kumimoji="1" lang="ja-JP" altLang="en-US" sz="1300">
              <a:solidFill>
                <a:schemeClr val="dk1"/>
              </a:solidFill>
              <a:effectLst/>
              <a:latin typeface="+mn-lt"/>
              <a:ea typeface="+mn-ea"/>
              <a:cs typeface="+mn-cs"/>
            </a:rPr>
            <a:t>悪化</a:t>
          </a:r>
          <a:r>
            <a:rPr kumimoji="1" lang="ja-JP" altLang="ja-JP" sz="1300">
              <a:solidFill>
                <a:schemeClr val="dk1"/>
              </a:solidFill>
              <a:effectLst/>
              <a:latin typeface="+mn-lt"/>
              <a:ea typeface="+mn-ea"/>
              <a:cs typeface="+mn-cs"/>
            </a:rPr>
            <a:t>の要因となっている。</a:t>
          </a:r>
          <a:endParaRPr lang="ja-JP" altLang="ja-JP" sz="1300">
            <a:effectLst/>
          </a:endParaRPr>
        </a:p>
        <a:p>
          <a:r>
            <a:rPr kumimoji="1" lang="ja-JP" altLang="ja-JP" sz="1300">
              <a:solidFill>
                <a:schemeClr val="dk1"/>
              </a:solidFill>
              <a:effectLst/>
              <a:latin typeface="+mn-lt"/>
              <a:ea typeface="+mn-ea"/>
              <a:cs typeface="+mn-cs"/>
            </a:rPr>
            <a:t>　今後も引き続き、公債費の抑制に併せて</a:t>
          </a:r>
          <a:r>
            <a:rPr kumimoji="1" lang="ja-JP" altLang="en-US" sz="1300">
              <a:solidFill>
                <a:schemeClr val="dk1"/>
              </a:solidFill>
              <a:effectLst/>
              <a:latin typeface="+mn-lt"/>
              <a:ea typeface="+mn-ea"/>
              <a:cs typeface="+mn-cs"/>
            </a:rPr>
            <a:t>物件費等</a:t>
          </a:r>
          <a:r>
            <a:rPr kumimoji="1" lang="ja-JP" altLang="ja-JP" sz="1300">
              <a:solidFill>
                <a:schemeClr val="dk1"/>
              </a:solidFill>
              <a:effectLst/>
              <a:latin typeface="+mn-lt"/>
              <a:ea typeface="+mn-ea"/>
              <a:cs typeface="+mn-cs"/>
            </a:rPr>
            <a:t>の抑制に努める。</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62992</xdr:rowOff>
    </xdr:from>
    <xdr:to>
      <xdr:col>24</xdr:col>
      <xdr:colOff>31750</xdr:colOff>
      <xdr:row>80</xdr:row>
      <xdr:rowOff>99568</xdr:rowOff>
    </xdr:to>
    <xdr:cxnSp macro="">
      <xdr:nvCxnSpPr>
        <xdr:cNvPr id="424" name="直線コネクタ 423"/>
        <xdr:cNvCxnSpPr/>
      </xdr:nvCxnSpPr>
      <xdr:spPr>
        <a:xfrm flipV="1">
          <a:off x="16510000" y="12750292"/>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71645</xdr:rowOff>
    </xdr:from>
    <xdr:ext cx="762000" cy="259045"/>
    <xdr:sp macro="" textlink="">
      <xdr:nvSpPr>
        <xdr:cNvPr id="425" name="公債費以外最小値テキスト"/>
        <xdr:cNvSpPr txBox="1"/>
      </xdr:nvSpPr>
      <xdr:spPr>
        <a:xfrm>
          <a:off x="16598900" y="13787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86.9</a:t>
          </a:r>
          <a:endParaRPr kumimoji="1" lang="ja-JP" altLang="en-US" sz="1000" b="1">
            <a:latin typeface="ＭＳ Ｐゴシック"/>
          </a:endParaRPr>
        </a:p>
      </xdr:txBody>
    </xdr:sp>
    <xdr:clientData/>
  </xdr:oneCellAnchor>
  <xdr:twoCellAnchor>
    <xdr:from>
      <xdr:col>23</xdr:col>
      <xdr:colOff>628650</xdr:colOff>
      <xdr:row>80</xdr:row>
      <xdr:rowOff>99568</xdr:rowOff>
    </xdr:from>
    <xdr:to>
      <xdr:col>24</xdr:col>
      <xdr:colOff>120650</xdr:colOff>
      <xdr:row>80</xdr:row>
      <xdr:rowOff>99568</xdr:rowOff>
    </xdr:to>
    <xdr:cxnSp macro="">
      <xdr:nvCxnSpPr>
        <xdr:cNvPr id="426" name="直線コネクタ 425"/>
        <xdr:cNvCxnSpPr/>
      </xdr:nvCxnSpPr>
      <xdr:spPr>
        <a:xfrm>
          <a:off x="16421100" y="1381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149369</xdr:rowOff>
    </xdr:from>
    <xdr:ext cx="762000" cy="259045"/>
    <xdr:sp macro="" textlink="">
      <xdr:nvSpPr>
        <xdr:cNvPr id="427" name="公債費以外最大値テキスト"/>
        <xdr:cNvSpPr txBox="1"/>
      </xdr:nvSpPr>
      <xdr:spPr>
        <a:xfrm>
          <a:off x="16598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63.6</a:t>
          </a:r>
          <a:endParaRPr kumimoji="1" lang="ja-JP" altLang="en-US" sz="1000" b="1">
            <a:latin typeface="ＭＳ Ｐゴシック"/>
          </a:endParaRPr>
        </a:p>
      </xdr:txBody>
    </xdr:sp>
    <xdr:clientData/>
  </xdr:oneCellAnchor>
  <xdr:twoCellAnchor>
    <xdr:from>
      <xdr:col>23</xdr:col>
      <xdr:colOff>628650</xdr:colOff>
      <xdr:row>74</xdr:row>
      <xdr:rowOff>62992</xdr:rowOff>
    </xdr:from>
    <xdr:to>
      <xdr:col>24</xdr:col>
      <xdr:colOff>120650</xdr:colOff>
      <xdr:row>74</xdr:row>
      <xdr:rowOff>62992</xdr:rowOff>
    </xdr:to>
    <xdr:cxnSp macro="">
      <xdr:nvCxnSpPr>
        <xdr:cNvPr id="428" name="直線コネクタ 427"/>
        <xdr:cNvCxnSpPr/>
      </xdr:nvCxnSpPr>
      <xdr:spPr>
        <a:xfrm>
          <a:off x="16421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65278</xdr:rowOff>
    </xdr:from>
    <xdr:to>
      <xdr:col>24</xdr:col>
      <xdr:colOff>31750</xdr:colOff>
      <xdr:row>76</xdr:row>
      <xdr:rowOff>104139</xdr:rowOff>
    </xdr:to>
    <xdr:cxnSp macro="">
      <xdr:nvCxnSpPr>
        <xdr:cNvPr id="429" name="直線コネクタ 428"/>
        <xdr:cNvCxnSpPr/>
      </xdr:nvCxnSpPr>
      <xdr:spPr>
        <a:xfrm>
          <a:off x="15671800" y="12924028"/>
          <a:ext cx="8382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34562</xdr:rowOff>
    </xdr:from>
    <xdr:ext cx="762000" cy="259045"/>
    <xdr:sp macro="" textlink="">
      <xdr:nvSpPr>
        <xdr:cNvPr id="430"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62485</xdr:rowOff>
    </xdr:from>
    <xdr:to>
      <xdr:col>24</xdr:col>
      <xdr:colOff>82550</xdr:colOff>
      <xdr:row>76</xdr:row>
      <xdr:rowOff>164085</xdr:rowOff>
    </xdr:to>
    <xdr:sp macro="" textlink="">
      <xdr:nvSpPr>
        <xdr:cNvPr id="431" name="フローチャート : 判断 430"/>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65278</xdr:rowOff>
    </xdr:from>
    <xdr:to>
      <xdr:col>22</xdr:col>
      <xdr:colOff>565150</xdr:colOff>
      <xdr:row>76</xdr:row>
      <xdr:rowOff>53848</xdr:rowOff>
    </xdr:to>
    <xdr:cxnSp macro="">
      <xdr:nvCxnSpPr>
        <xdr:cNvPr id="432" name="直線コネクタ 431"/>
        <xdr:cNvCxnSpPr/>
      </xdr:nvCxnSpPr>
      <xdr:spPr>
        <a:xfrm flipV="1">
          <a:off x="14782800" y="12924028"/>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7620</xdr:rowOff>
    </xdr:from>
    <xdr:to>
      <xdr:col>22</xdr:col>
      <xdr:colOff>615950</xdr:colOff>
      <xdr:row>76</xdr:row>
      <xdr:rowOff>109220</xdr:rowOff>
    </xdr:to>
    <xdr:sp macro="" textlink="">
      <xdr:nvSpPr>
        <xdr:cNvPr id="433" name="フローチャート : 判断 432"/>
        <xdr:cNvSpPr/>
      </xdr:nvSpPr>
      <xdr:spPr>
        <a:xfrm>
          <a:off x="15621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93997</xdr:rowOff>
    </xdr:from>
    <xdr:ext cx="736600" cy="259045"/>
    <xdr:sp macro="" textlink="">
      <xdr:nvSpPr>
        <xdr:cNvPr id="434" name="テキスト ボックス 433"/>
        <xdr:cNvSpPr txBox="1"/>
      </xdr:nvSpPr>
      <xdr:spPr>
        <a:xfrm>
          <a:off x="15290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53848</xdr:rowOff>
    </xdr:from>
    <xdr:to>
      <xdr:col>21</xdr:col>
      <xdr:colOff>361950</xdr:colOff>
      <xdr:row>76</xdr:row>
      <xdr:rowOff>117856</xdr:rowOff>
    </xdr:to>
    <xdr:cxnSp macro="">
      <xdr:nvCxnSpPr>
        <xdr:cNvPr id="435" name="直線コネクタ 434"/>
        <xdr:cNvCxnSpPr/>
      </xdr:nvCxnSpPr>
      <xdr:spPr>
        <a:xfrm flipV="1">
          <a:off x="13893800" y="13084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117348</xdr:rowOff>
    </xdr:from>
    <xdr:to>
      <xdr:col>21</xdr:col>
      <xdr:colOff>412750</xdr:colOff>
      <xdr:row>77</xdr:row>
      <xdr:rowOff>47498</xdr:rowOff>
    </xdr:to>
    <xdr:sp macro="" textlink="">
      <xdr:nvSpPr>
        <xdr:cNvPr id="436" name="フローチャート : 判断 435"/>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32275</xdr:rowOff>
    </xdr:from>
    <xdr:ext cx="762000" cy="259045"/>
    <xdr:sp macro="" textlink="">
      <xdr:nvSpPr>
        <xdr:cNvPr id="437" name="テキスト ボックス 436"/>
        <xdr:cNvSpPr txBox="1"/>
      </xdr:nvSpPr>
      <xdr:spPr>
        <a:xfrm>
          <a:off x="14401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76708</xdr:rowOff>
    </xdr:from>
    <xdr:to>
      <xdr:col>20</xdr:col>
      <xdr:colOff>158750</xdr:colOff>
      <xdr:row>76</xdr:row>
      <xdr:rowOff>117856</xdr:rowOff>
    </xdr:to>
    <xdr:cxnSp macro="">
      <xdr:nvCxnSpPr>
        <xdr:cNvPr id="438" name="直線コネクタ 437"/>
        <xdr:cNvCxnSpPr/>
      </xdr:nvCxnSpPr>
      <xdr:spPr>
        <a:xfrm>
          <a:off x="13004800" y="131069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53339</xdr:rowOff>
    </xdr:from>
    <xdr:to>
      <xdr:col>20</xdr:col>
      <xdr:colOff>209550</xdr:colOff>
      <xdr:row>76</xdr:row>
      <xdr:rowOff>154939</xdr:rowOff>
    </xdr:to>
    <xdr:sp macro="" textlink="">
      <xdr:nvSpPr>
        <xdr:cNvPr id="439" name="フローチャート : 判断 438"/>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165117</xdr:rowOff>
    </xdr:from>
    <xdr:ext cx="762000" cy="259045"/>
    <xdr:sp macro="" textlink="">
      <xdr:nvSpPr>
        <xdr:cNvPr id="440" name="テキスト ボックス 439"/>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71628</xdr:rowOff>
    </xdr:from>
    <xdr:to>
      <xdr:col>19</xdr:col>
      <xdr:colOff>6350</xdr:colOff>
      <xdr:row>77</xdr:row>
      <xdr:rowOff>1778</xdr:rowOff>
    </xdr:to>
    <xdr:sp macro="" textlink="">
      <xdr:nvSpPr>
        <xdr:cNvPr id="441" name="フローチャート : 判断 440"/>
        <xdr:cNvSpPr/>
      </xdr:nvSpPr>
      <xdr:spPr>
        <a:xfrm>
          <a:off x="12954000" y="131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158005</xdr:rowOff>
    </xdr:from>
    <xdr:ext cx="762000" cy="259045"/>
    <xdr:sp macro="" textlink="">
      <xdr:nvSpPr>
        <xdr:cNvPr id="442" name="テキスト ボックス 441"/>
        <xdr:cNvSpPr txBox="1"/>
      </xdr:nvSpPr>
      <xdr:spPr>
        <a:xfrm>
          <a:off x="126238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53339</xdr:rowOff>
    </xdr:from>
    <xdr:to>
      <xdr:col>24</xdr:col>
      <xdr:colOff>82550</xdr:colOff>
      <xdr:row>76</xdr:row>
      <xdr:rowOff>154939</xdr:rowOff>
    </xdr:to>
    <xdr:sp macro="" textlink="">
      <xdr:nvSpPr>
        <xdr:cNvPr id="448" name="円/楕円 447"/>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69867</xdr:rowOff>
    </xdr:from>
    <xdr:ext cx="762000" cy="259045"/>
    <xdr:sp macro="" textlink="">
      <xdr:nvSpPr>
        <xdr:cNvPr id="449" name="公債費以外該当値テキスト"/>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14478</xdr:rowOff>
    </xdr:from>
    <xdr:to>
      <xdr:col>22</xdr:col>
      <xdr:colOff>615950</xdr:colOff>
      <xdr:row>75</xdr:row>
      <xdr:rowOff>116078</xdr:rowOff>
    </xdr:to>
    <xdr:sp macro="" textlink="">
      <xdr:nvSpPr>
        <xdr:cNvPr id="450" name="円/楕円 449"/>
        <xdr:cNvSpPr/>
      </xdr:nvSpPr>
      <xdr:spPr>
        <a:xfrm>
          <a:off x="15621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126255</xdr:rowOff>
    </xdr:from>
    <xdr:ext cx="736600" cy="259045"/>
    <xdr:sp macro="" textlink="">
      <xdr:nvSpPr>
        <xdr:cNvPr id="451" name="テキスト ボックス 450"/>
        <xdr:cNvSpPr txBox="1"/>
      </xdr:nvSpPr>
      <xdr:spPr>
        <a:xfrm>
          <a:off x="15290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3048</xdr:rowOff>
    </xdr:from>
    <xdr:to>
      <xdr:col>21</xdr:col>
      <xdr:colOff>412750</xdr:colOff>
      <xdr:row>76</xdr:row>
      <xdr:rowOff>104648</xdr:rowOff>
    </xdr:to>
    <xdr:sp macro="" textlink="">
      <xdr:nvSpPr>
        <xdr:cNvPr id="452" name="円/楕円 451"/>
        <xdr:cNvSpPr/>
      </xdr:nvSpPr>
      <xdr:spPr>
        <a:xfrm>
          <a:off x="14732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114825</xdr:rowOff>
    </xdr:from>
    <xdr:ext cx="762000" cy="259045"/>
    <xdr:sp macro="" textlink="">
      <xdr:nvSpPr>
        <xdr:cNvPr id="453" name="テキスト ボックス 452"/>
        <xdr:cNvSpPr txBox="1"/>
      </xdr:nvSpPr>
      <xdr:spPr>
        <a:xfrm>
          <a:off x="14401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67056</xdr:rowOff>
    </xdr:from>
    <xdr:to>
      <xdr:col>20</xdr:col>
      <xdr:colOff>209550</xdr:colOff>
      <xdr:row>76</xdr:row>
      <xdr:rowOff>168656</xdr:rowOff>
    </xdr:to>
    <xdr:sp macro="" textlink="">
      <xdr:nvSpPr>
        <xdr:cNvPr id="454" name="円/楕円 453"/>
        <xdr:cNvSpPr/>
      </xdr:nvSpPr>
      <xdr:spPr>
        <a:xfrm>
          <a:off x="13843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153433</xdr:rowOff>
    </xdr:from>
    <xdr:ext cx="762000" cy="259045"/>
    <xdr:sp macro="" textlink="">
      <xdr:nvSpPr>
        <xdr:cNvPr id="455" name="テキスト ボックス 454"/>
        <xdr:cNvSpPr txBox="1"/>
      </xdr:nvSpPr>
      <xdr:spPr>
        <a:xfrm>
          <a:off x="13512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25908</xdr:rowOff>
    </xdr:from>
    <xdr:to>
      <xdr:col>19</xdr:col>
      <xdr:colOff>6350</xdr:colOff>
      <xdr:row>76</xdr:row>
      <xdr:rowOff>127508</xdr:rowOff>
    </xdr:to>
    <xdr:sp macro="" textlink="">
      <xdr:nvSpPr>
        <xdr:cNvPr id="456" name="円/楕円 455"/>
        <xdr:cNvSpPr/>
      </xdr:nvSpPr>
      <xdr:spPr>
        <a:xfrm>
          <a:off x="12954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137685</xdr:rowOff>
    </xdr:from>
    <xdr:ext cx="762000" cy="259045"/>
    <xdr:sp macro="" textlink="">
      <xdr:nvSpPr>
        <xdr:cNvPr id="457" name="テキスト ボックス 456"/>
        <xdr:cNvSpPr txBox="1"/>
      </xdr:nvSpPr>
      <xdr:spPr>
        <a:xfrm>
          <a:off x="12623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山形県天童市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25349</xdr:rowOff>
    </xdr:from>
    <xdr:to>
      <xdr:col>4</xdr:col>
      <xdr:colOff>1117600</xdr:colOff>
      <xdr:row>19</xdr:row>
      <xdr:rowOff>109931</xdr:rowOff>
    </xdr:to>
    <xdr:cxnSp macro="">
      <xdr:nvCxnSpPr>
        <xdr:cNvPr id="47" name="直線コネクタ 46"/>
        <xdr:cNvCxnSpPr/>
      </xdr:nvCxnSpPr>
      <xdr:spPr bwMode="auto">
        <a:xfrm flipV="1">
          <a:off x="5651500" y="2130374"/>
          <a:ext cx="0" cy="12847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82008</xdr:rowOff>
    </xdr:from>
    <xdr:ext cx="762000" cy="259045"/>
    <xdr:sp macro="" textlink="">
      <xdr:nvSpPr>
        <xdr:cNvPr id="48" name="人口1人当たり決算額の推移最小値テキスト130"/>
        <xdr:cNvSpPr txBox="1"/>
      </xdr:nvSpPr>
      <xdr:spPr>
        <a:xfrm>
          <a:off x="5740400" y="338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51,962</a:t>
          </a:r>
          <a:endParaRPr kumimoji="1" lang="ja-JP" altLang="en-US" sz="1000" b="1">
            <a:latin typeface="ＭＳ Ｐゴシック"/>
          </a:endParaRPr>
        </a:p>
      </xdr:txBody>
    </xdr:sp>
    <xdr:clientData/>
  </xdr:oneCellAnchor>
  <xdr:twoCellAnchor>
    <xdr:from>
      <xdr:col>4</xdr:col>
      <xdr:colOff>1028700</xdr:colOff>
      <xdr:row>19</xdr:row>
      <xdr:rowOff>109931</xdr:rowOff>
    </xdr:from>
    <xdr:to>
      <xdr:col>5</xdr:col>
      <xdr:colOff>73025</xdr:colOff>
      <xdr:row>19</xdr:row>
      <xdr:rowOff>109931</xdr:rowOff>
    </xdr:to>
    <xdr:cxnSp macro="">
      <xdr:nvCxnSpPr>
        <xdr:cNvPr id="49" name="直線コネクタ 48"/>
        <xdr:cNvCxnSpPr/>
      </xdr:nvCxnSpPr>
      <xdr:spPr bwMode="auto">
        <a:xfrm>
          <a:off x="5562600" y="34151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111726</xdr:rowOff>
    </xdr:from>
    <xdr:ext cx="762000" cy="259045"/>
    <xdr:sp macro="" textlink="">
      <xdr:nvSpPr>
        <xdr:cNvPr id="50" name="人口1人当たり決算額の推移最大値テキスト130"/>
        <xdr:cNvSpPr txBox="1"/>
      </xdr:nvSpPr>
      <xdr:spPr>
        <a:xfrm>
          <a:off x="5740400" y="187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130,642</a:t>
          </a:r>
          <a:endParaRPr kumimoji="1" lang="ja-JP" altLang="en-US" sz="1000" b="1">
            <a:latin typeface="ＭＳ Ｐゴシック"/>
          </a:endParaRPr>
        </a:p>
      </xdr:txBody>
    </xdr:sp>
    <xdr:clientData/>
  </xdr:oneCellAnchor>
  <xdr:twoCellAnchor>
    <xdr:from>
      <xdr:col>4</xdr:col>
      <xdr:colOff>1028700</xdr:colOff>
      <xdr:row>12</xdr:row>
      <xdr:rowOff>25349</xdr:rowOff>
    </xdr:from>
    <xdr:to>
      <xdr:col>5</xdr:col>
      <xdr:colOff>73025</xdr:colOff>
      <xdr:row>12</xdr:row>
      <xdr:rowOff>25349</xdr:rowOff>
    </xdr:to>
    <xdr:cxnSp macro="">
      <xdr:nvCxnSpPr>
        <xdr:cNvPr id="51" name="直線コネクタ 50"/>
        <xdr:cNvCxnSpPr/>
      </xdr:nvCxnSpPr>
      <xdr:spPr bwMode="auto">
        <a:xfrm>
          <a:off x="5562600" y="21303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143862</xdr:rowOff>
    </xdr:from>
    <xdr:to>
      <xdr:col>4</xdr:col>
      <xdr:colOff>1117600</xdr:colOff>
      <xdr:row>18</xdr:row>
      <xdr:rowOff>164469</xdr:rowOff>
    </xdr:to>
    <xdr:cxnSp macro="">
      <xdr:nvCxnSpPr>
        <xdr:cNvPr id="52" name="直線コネクタ 51"/>
        <xdr:cNvCxnSpPr/>
      </xdr:nvCxnSpPr>
      <xdr:spPr bwMode="auto">
        <a:xfrm>
          <a:off x="5003800" y="3277587"/>
          <a:ext cx="647700" cy="20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100837</xdr:rowOff>
    </xdr:from>
    <xdr:ext cx="762000" cy="259045"/>
    <xdr:sp macro="" textlink="">
      <xdr:nvSpPr>
        <xdr:cNvPr id="53" name="人口1人当たり決算額の推移平均値テキスト130"/>
        <xdr:cNvSpPr txBox="1"/>
      </xdr:nvSpPr>
      <xdr:spPr>
        <a:xfrm>
          <a:off x="5740400" y="2720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81,920</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84310</xdr:rowOff>
    </xdr:from>
    <xdr:to>
      <xdr:col>5</xdr:col>
      <xdr:colOff>34925</xdr:colOff>
      <xdr:row>17</xdr:row>
      <xdr:rowOff>14460</xdr:rowOff>
    </xdr:to>
    <xdr:sp macro="" textlink="">
      <xdr:nvSpPr>
        <xdr:cNvPr id="54" name="フローチャート : 判断 53"/>
        <xdr:cNvSpPr/>
      </xdr:nvSpPr>
      <xdr:spPr bwMode="auto">
        <a:xfrm>
          <a:off x="5600700" y="2875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131436</xdr:rowOff>
    </xdr:from>
    <xdr:to>
      <xdr:col>4</xdr:col>
      <xdr:colOff>469900</xdr:colOff>
      <xdr:row>18</xdr:row>
      <xdr:rowOff>143862</xdr:rowOff>
    </xdr:to>
    <xdr:cxnSp macro="">
      <xdr:nvCxnSpPr>
        <xdr:cNvPr id="55" name="直線コネクタ 54"/>
        <xdr:cNvCxnSpPr/>
      </xdr:nvCxnSpPr>
      <xdr:spPr bwMode="auto">
        <a:xfrm>
          <a:off x="4305300" y="3265161"/>
          <a:ext cx="698500" cy="12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89486</xdr:rowOff>
    </xdr:from>
    <xdr:to>
      <xdr:col>4</xdr:col>
      <xdr:colOff>520700</xdr:colOff>
      <xdr:row>17</xdr:row>
      <xdr:rowOff>19636</xdr:rowOff>
    </xdr:to>
    <xdr:sp macro="" textlink="">
      <xdr:nvSpPr>
        <xdr:cNvPr id="56" name="フローチャート : 判断 55"/>
        <xdr:cNvSpPr/>
      </xdr:nvSpPr>
      <xdr:spPr bwMode="auto">
        <a:xfrm>
          <a:off x="49530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29813</xdr:rowOff>
    </xdr:from>
    <xdr:ext cx="736600" cy="259045"/>
    <xdr:sp macro="" textlink="">
      <xdr:nvSpPr>
        <xdr:cNvPr id="57" name="テキスト ボックス 56"/>
        <xdr:cNvSpPr txBox="1"/>
      </xdr:nvSpPr>
      <xdr:spPr>
        <a:xfrm>
          <a:off x="4622800" y="2649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81,603</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131436</xdr:rowOff>
    </xdr:from>
    <xdr:to>
      <xdr:col>3</xdr:col>
      <xdr:colOff>904875</xdr:colOff>
      <xdr:row>19</xdr:row>
      <xdr:rowOff>2130</xdr:rowOff>
    </xdr:to>
    <xdr:cxnSp macro="">
      <xdr:nvCxnSpPr>
        <xdr:cNvPr id="58" name="直線コネクタ 57"/>
        <xdr:cNvCxnSpPr/>
      </xdr:nvCxnSpPr>
      <xdr:spPr bwMode="auto">
        <a:xfrm flipV="1">
          <a:off x="3606800" y="3265161"/>
          <a:ext cx="698500" cy="42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47326</xdr:rowOff>
    </xdr:from>
    <xdr:to>
      <xdr:col>3</xdr:col>
      <xdr:colOff>955675</xdr:colOff>
      <xdr:row>17</xdr:row>
      <xdr:rowOff>148926</xdr:rowOff>
    </xdr:to>
    <xdr:sp macro="" textlink="">
      <xdr:nvSpPr>
        <xdr:cNvPr id="59" name="フローチャート : 判断 58"/>
        <xdr:cNvSpPr/>
      </xdr:nvSpPr>
      <xdr:spPr bwMode="auto">
        <a:xfrm>
          <a:off x="42545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159103</xdr:rowOff>
    </xdr:from>
    <xdr:ext cx="762000" cy="259045"/>
    <xdr:sp macro="" textlink="">
      <xdr:nvSpPr>
        <xdr:cNvPr id="60" name="テキスト ボックス 59"/>
        <xdr:cNvSpPr txBox="1"/>
      </xdr:nvSpPr>
      <xdr:spPr>
        <a:xfrm>
          <a:off x="3924300" y="277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141184</xdr:rowOff>
    </xdr:from>
    <xdr:to>
      <xdr:col>3</xdr:col>
      <xdr:colOff>206375</xdr:colOff>
      <xdr:row>19</xdr:row>
      <xdr:rowOff>2130</xdr:rowOff>
    </xdr:to>
    <xdr:cxnSp macro="">
      <xdr:nvCxnSpPr>
        <xdr:cNvPr id="61" name="直線コネクタ 60"/>
        <xdr:cNvCxnSpPr/>
      </xdr:nvCxnSpPr>
      <xdr:spPr bwMode="auto">
        <a:xfrm>
          <a:off x="2908300" y="3274909"/>
          <a:ext cx="698500" cy="32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69728</xdr:rowOff>
    </xdr:from>
    <xdr:to>
      <xdr:col>3</xdr:col>
      <xdr:colOff>257175</xdr:colOff>
      <xdr:row>17</xdr:row>
      <xdr:rowOff>171328</xdr:rowOff>
    </xdr:to>
    <xdr:sp macro="" textlink="">
      <xdr:nvSpPr>
        <xdr:cNvPr id="62" name="フローチャート : 判断 61"/>
        <xdr:cNvSpPr/>
      </xdr:nvSpPr>
      <xdr:spPr bwMode="auto">
        <a:xfrm>
          <a:off x="3556000" y="3032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10055</xdr:rowOff>
    </xdr:from>
    <xdr:ext cx="762000" cy="259045"/>
    <xdr:sp macro="" textlink="">
      <xdr:nvSpPr>
        <xdr:cNvPr id="63" name="テキスト ボックス 62"/>
        <xdr:cNvSpPr txBox="1"/>
      </xdr:nvSpPr>
      <xdr:spPr>
        <a:xfrm>
          <a:off x="3225800" y="280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37986</xdr:rowOff>
    </xdr:from>
    <xdr:to>
      <xdr:col>2</xdr:col>
      <xdr:colOff>692150</xdr:colOff>
      <xdr:row>17</xdr:row>
      <xdr:rowOff>139586</xdr:rowOff>
    </xdr:to>
    <xdr:sp macro="" textlink="">
      <xdr:nvSpPr>
        <xdr:cNvPr id="64" name="フローチャート : 判断 63"/>
        <xdr:cNvSpPr/>
      </xdr:nvSpPr>
      <xdr:spPr bwMode="auto">
        <a:xfrm>
          <a:off x="2857500" y="3000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149763</xdr:rowOff>
    </xdr:from>
    <xdr:ext cx="762000" cy="259045"/>
    <xdr:sp macro="" textlink="">
      <xdr:nvSpPr>
        <xdr:cNvPr id="65" name="テキスト ボックス 64"/>
        <xdr:cNvSpPr txBox="1"/>
      </xdr:nvSpPr>
      <xdr:spPr>
        <a:xfrm>
          <a:off x="2527300" y="276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113669</xdr:rowOff>
    </xdr:from>
    <xdr:to>
      <xdr:col>5</xdr:col>
      <xdr:colOff>34925</xdr:colOff>
      <xdr:row>19</xdr:row>
      <xdr:rowOff>43819</xdr:rowOff>
    </xdr:to>
    <xdr:sp macro="" textlink="">
      <xdr:nvSpPr>
        <xdr:cNvPr id="71" name="円/楕円 70"/>
        <xdr:cNvSpPr/>
      </xdr:nvSpPr>
      <xdr:spPr bwMode="auto">
        <a:xfrm>
          <a:off x="5600700" y="3247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22246</xdr:rowOff>
    </xdr:from>
    <xdr:ext cx="762000" cy="259045"/>
    <xdr:sp macro="" textlink="">
      <xdr:nvSpPr>
        <xdr:cNvPr id="72" name="人口1人当たり決算額の推移該当値テキスト130"/>
        <xdr:cNvSpPr txBox="1"/>
      </xdr:nvSpPr>
      <xdr:spPr>
        <a:xfrm>
          <a:off x="5740400" y="315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59,122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93062</xdr:rowOff>
    </xdr:from>
    <xdr:to>
      <xdr:col>4</xdr:col>
      <xdr:colOff>520700</xdr:colOff>
      <xdr:row>19</xdr:row>
      <xdr:rowOff>23212</xdr:rowOff>
    </xdr:to>
    <xdr:sp macro="" textlink="">
      <xdr:nvSpPr>
        <xdr:cNvPr id="73" name="円/楕円 72"/>
        <xdr:cNvSpPr/>
      </xdr:nvSpPr>
      <xdr:spPr bwMode="auto">
        <a:xfrm>
          <a:off x="4953000" y="322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7989</xdr:rowOff>
    </xdr:from>
    <xdr:ext cx="736600" cy="259045"/>
    <xdr:sp macro="" textlink="">
      <xdr:nvSpPr>
        <xdr:cNvPr id="74" name="テキスト ボックス 73"/>
        <xdr:cNvSpPr txBox="1"/>
      </xdr:nvSpPr>
      <xdr:spPr>
        <a:xfrm>
          <a:off x="4622800" y="3313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60,384</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80636</xdr:rowOff>
    </xdr:from>
    <xdr:to>
      <xdr:col>3</xdr:col>
      <xdr:colOff>955675</xdr:colOff>
      <xdr:row>19</xdr:row>
      <xdr:rowOff>10786</xdr:rowOff>
    </xdr:to>
    <xdr:sp macro="" textlink="">
      <xdr:nvSpPr>
        <xdr:cNvPr id="75" name="円/楕円 74"/>
        <xdr:cNvSpPr/>
      </xdr:nvSpPr>
      <xdr:spPr bwMode="auto">
        <a:xfrm>
          <a:off x="4254500" y="3214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167013</xdr:rowOff>
    </xdr:from>
    <xdr:ext cx="762000" cy="259045"/>
    <xdr:sp macro="" textlink="">
      <xdr:nvSpPr>
        <xdr:cNvPr id="76" name="テキスト ボックス 75"/>
        <xdr:cNvSpPr txBox="1"/>
      </xdr:nvSpPr>
      <xdr:spPr>
        <a:xfrm>
          <a:off x="3924300" y="330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61,145</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122780</xdr:rowOff>
    </xdr:from>
    <xdr:to>
      <xdr:col>3</xdr:col>
      <xdr:colOff>257175</xdr:colOff>
      <xdr:row>19</xdr:row>
      <xdr:rowOff>52930</xdr:rowOff>
    </xdr:to>
    <xdr:sp macro="" textlink="">
      <xdr:nvSpPr>
        <xdr:cNvPr id="77" name="円/楕円 76"/>
        <xdr:cNvSpPr/>
      </xdr:nvSpPr>
      <xdr:spPr bwMode="auto">
        <a:xfrm>
          <a:off x="3556000" y="3256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37707</xdr:rowOff>
    </xdr:from>
    <xdr:ext cx="762000" cy="259045"/>
    <xdr:sp macro="" textlink="">
      <xdr:nvSpPr>
        <xdr:cNvPr id="78" name="テキスト ボックス 77"/>
        <xdr:cNvSpPr txBox="1"/>
      </xdr:nvSpPr>
      <xdr:spPr>
        <a:xfrm>
          <a:off x="3225800" y="33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58,564</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90384</xdr:rowOff>
    </xdr:from>
    <xdr:to>
      <xdr:col>2</xdr:col>
      <xdr:colOff>692150</xdr:colOff>
      <xdr:row>19</xdr:row>
      <xdr:rowOff>20534</xdr:rowOff>
    </xdr:to>
    <xdr:sp macro="" textlink="">
      <xdr:nvSpPr>
        <xdr:cNvPr id="79" name="円/楕円 78"/>
        <xdr:cNvSpPr/>
      </xdr:nvSpPr>
      <xdr:spPr bwMode="auto">
        <a:xfrm>
          <a:off x="2857500" y="3224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5311</xdr:rowOff>
    </xdr:from>
    <xdr:ext cx="762000" cy="259045"/>
    <xdr:sp macro="" textlink="">
      <xdr:nvSpPr>
        <xdr:cNvPr id="80" name="テキスト ボックス 79"/>
        <xdr:cNvSpPr txBox="1"/>
      </xdr:nvSpPr>
      <xdr:spPr>
        <a:xfrm>
          <a:off x="2527300" y="331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60,548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7" name="テキスト ボックス 96"/>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9" name="テキスト ボックス 98"/>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101" name="テキスト ボックス 100"/>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3" name="テキスト ボックス 102"/>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46853</xdr:rowOff>
    </xdr:from>
    <xdr:to>
      <xdr:col>4</xdr:col>
      <xdr:colOff>1117600</xdr:colOff>
      <xdr:row>38</xdr:row>
      <xdr:rowOff>24702</xdr:rowOff>
    </xdr:to>
    <xdr:cxnSp macro="">
      <xdr:nvCxnSpPr>
        <xdr:cNvPr id="107" name="直線コネクタ 106"/>
        <xdr:cNvCxnSpPr/>
      </xdr:nvCxnSpPr>
      <xdr:spPr bwMode="auto">
        <a:xfrm flipV="1">
          <a:off x="5651500" y="6314303"/>
          <a:ext cx="0" cy="11779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339679</xdr:rowOff>
    </xdr:from>
    <xdr:ext cx="762000" cy="259045"/>
    <xdr:sp macro="" textlink="">
      <xdr:nvSpPr>
        <xdr:cNvPr id="108" name="人口1人当たり決算額の推移最小値テキスト445"/>
        <xdr:cNvSpPr txBox="1"/>
      </xdr:nvSpPr>
      <xdr:spPr>
        <a:xfrm>
          <a:off x="5740400" y="7464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-525</a:t>
          </a:r>
          <a:endParaRPr kumimoji="1" lang="ja-JP" altLang="en-US" sz="1000" b="1">
            <a:latin typeface="ＭＳ Ｐゴシック"/>
          </a:endParaRPr>
        </a:p>
      </xdr:txBody>
    </xdr:sp>
    <xdr:clientData/>
  </xdr:oneCellAnchor>
  <xdr:twoCellAnchor>
    <xdr:from>
      <xdr:col>4</xdr:col>
      <xdr:colOff>1028700</xdr:colOff>
      <xdr:row>38</xdr:row>
      <xdr:rowOff>24702</xdr:rowOff>
    </xdr:from>
    <xdr:to>
      <xdr:col>5</xdr:col>
      <xdr:colOff>73025</xdr:colOff>
      <xdr:row>38</xdr:row>
      <xdr:rowOff>24702</xdr:rowOff>
    </xdr:to>
    <xdr:cxnSp macro="">
      <xdr:nvCxnSpPr>
        <xdr:cNvPr id="109" name="直線コネクタ 108"/>
        <xdr:cNvCxnSpPr/>
      </xdr:nvCxnSpPr>
      <xdr:spPr bwMode="auto">
        <a:xfrm>
          <a:off x="5562600" y="74923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133230</xdr:rowOff>
    </xdr:from>
    <xdr:ext cx="762000" cy="259045"/>
    <xdr:sp macro="" textlink="">
      <xdr:nvSpPr>
        <xdr:cNvPr id="110" name="人口1人当たり決算額の推移最大値テキスト445"/>
        <xdr:cNvSpPr txBox="1"/>
      </xdr:nvSpPr>
      <xdr:spPr>
        <a:xfrm>
          <a:off x="5740400" y="605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51,006</a:t>
          </a:r>
          <a:endParaRPr kumimoji="1" lang="ja-JP" altLang="en-US" sz="1000" b="1">
            <a:latin typeface="ＭＳ Ｐゴシック"/>
          </a:endParaRPr>
        </a:p>
      </xdr:txBody>
    </xdr:sp>
    <xdr:clientData/>
  </xdr:oneCellAnchor>
  <xdr:twoCellAnchor>
    <xdr:from>
      <xdr:col>4</xdr:col>
      <xdr:colOff>1028700</xdr:colOff>
      <xdr:row>34</xdr:row>
      <xdr:rowOff>46853</xdr:rowOff>
    </xdr:from>
    <xdr:to>
      <xdr:col>5</xdr:col>
      <xdr:colOff>73025</xdr:colOff>
      <xdr:row>34</xdr:row>
      <xdr:rowOff>46853</xdr:rowOff>
    </xdr:to>
    <xdr:cxnSp macro="">
      <xdr:nvCxnSpPr>
        <xdr:cNvPr id="111" name="直線コネクタ 110"/>
        <xdr:cNvCxnSpPr/>
      </xdr:nvCxnSpPr>
      <xdr:spPr bwMode="auto">
        <a:xfrm>
          <a:off x="5562600" y="6314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148214</xdr:rowOff>
    </xdr:from>
    <xdr:to>
      <xdr:col>4</xdr:col>
      <xdr:colOff>1117600</xdr:colOff>
      <xdr:row>37</xdr:row>
      <xdr:rowOff>232636</xdr:rowOff>
    </xdr:to>
    <xdr:cxnSp macro="">
      <xdr:nvCxnSpPr>
        <xdr:cNvPr id="112" name="直線コネクタ 111"/>
        <xdr:cNvCxnSpPr/>
      </xdr:nvCxnSpPr>
      <xdr:spPr bwMode="auto">
        <a:xfrm flipV="1">
          <a:off x="5003800" y="7272914"/>
          <a:ext cx="647700" cy="8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242049</xdr:rowOff>
    </xdr:from>
    <xdr:ext cx="762000" cy="259045"/>
    <xdr:sp macro="" textlink="">
      <xdr:nvSpPr>
        <xdr:cNvPr id="113" name="人口1人当たり決算額の推移平均値テキスト445"/>
        <xdr:cNvSpPr txBox="1"/>
      </xdr:nvSpPr>
      <xdr:spPr>
        <a:xfrm>
          <a:off x="5740400" y="6852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18,468</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54072</xdr:rowOff>
    </xdr:from>
    <xdr:to>
      <xdr:col>5</xdr:col>
      <xdr:colOff>34925</xdr:colOff>
      <xdr:row>36</xdr:row>
      <xdr:rowOff>155672</xdr:rowOff>
    </xdr:to>
    <xdr:sp macro="" textlink="">
      <xdr:nvSpPr>
        <xdr:cNvPr id="114" name="フローチャート : 判断 113"/>
        <xdr:cNvSpPr/>
      </xdr:nvSpPr>
      <xdr:spPr bwMode="auto">
        <a:xfrm>
          <a:off x="5600700" y="7007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232636</xdr:rowOff>
    </xdr:from>
    <xdr:to>
      <xdr:col>4</xdr:col>
      <xdr:colOff>469900</xdr:colOff>
      <xdr:row>37</xdr:row>
      <xdr:rowOff>233665</xdr:rowOff>
    </xdr:to>
    <xdr:cxnSp macro="">
      <xdr:nvCxnSpPr>
        <xdr:cNvPr id="115" name="直線コネクタ 114"/>
        <xdr:cNvCxnSpPr/>
      </xdr:nvCxnSpPr>
      <xdr:spPr bwMode="auto">
        <a:xfrm flipV="1">
          <a:off x="4305300" y="7357336"/>
          <a:ext cx="698500" cy="1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34983</xdr:rowOff>
    </xdr:from>
    <xdr:to>
      <xdr:col>4</xdr:col>
      <xdr:colOff>520700</xdr:colOff>
      <xdr:row>36</xdr:row>
      <xdr:rowOff>136583</xdr:rowOff>
    </xdr:to>
    <xdr:sp macro="" textlink="">
      <xdr:nvSpPr>
        <xdr:cNvPr id="116" name="フローチャート : 判断 115"/>
        <xdr:cNvSpPr/>
      </xdr:nvSpPr>
      <xdr:spPr bwMode="auto">
        <a:xfrm>
          <a:off x="49530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146760</xdr:rowOff>
    </xdr:from>
    <xdr:ext cx="736600" cy="259045"/>
    <xdr:sp macro="" textlink="">
      <xdr:nvSpPr>
        <xdr:cNvPr id="117" name="テキスト ボックス 116"/>
        <xdr:cNvSpPr txBox="1"/>
      </xdr:nvSpPr>
      <xdr:spPr>
        <a:xfrm>
          <a:off x="4622800" y="6757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19,303</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167005</xdr:rowOff>
    </xdr:from>
    <xdr:to>
      <xdr:col>3</xdr:col>
      <xdr:colOff>904875</xdr:colOff>
      <xdr:row>37</xdr:row>
      <xdr:rowOff>233665</xdr:rowOff>
    </xdr:to>
    <xdr:cxnSp macro="">
      <xdr:nvCxnSpPr>
        <xdr:cNvPr id="118" name="直線コネクタ 117"/>
        <xdr:cNvCxnSpPr/>
      </xdr:nvCxnSpPr>
      <xdr:spPr bwMode="auto">
        <a:xfrm>
          <a:off x="3606800" y="7291705"/>
          <a:ext cx="698500" cy="66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112388</xdr:rowOff>
    </xdr:from>
    <xdr:to>
      <xdr:col>3</xdr:col>
      <xdr:colOff>955675</xdr:colOff>
      <xdr:row>37</xdr:row>
      <xdr:rowOff>42538</xdr:rowOff>
    </xdr:to>
    <xdr:sp macro="" textlink="">
      <xdr:nvSpPr>
        <xdr:cNvPr id="119" name="フローチャート : 判断 118"/>
        <xdr:cNvSpPr/>
      </xdr:nvSpPr>
      <xdr:spPr bwMode="auto">
        <a:xfrm>
          <a:off x="4254500" y="70656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224165</xdr:rowOff>
    </xdr:from>
    <xdr:ext cx="762000" cy="259045"/>
    <xdr:sp macro="" textlink="">
      <xdr:nvSpPr>
        <xdr:cNvPr id="120" name="テキスト ボックス 119"/>
        <xdr:cNvSpPr txBox="1"/>
      </xdr:nvSpPr>
      <xdr:spPr>
        <a:xfrm>
          <a:off x="3924300" y="68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136327</xdr:rowOff>
    </xdr:from>
    <xdr:to>
      <xdr:col>3</xdr:col>
      <xdr:colOff>206375</xdr:colOff>
      <xdr:row>37</xdr:row>
      <xdr:rowOff>167005</xdr:rowOff>
    </xdr:to>
    <xdr:cxnSp macro="">
      <xdr:nvCxnSpPr>
        <xdr:cNvPr id="121" name="直線コネクタ 120"/>
        <xdr:cNvCxnSpPr/>
      </xdr:nvCxnSpPr>
      <xdr:spPr bwMode="auto">
        <a:xfrm>
          <a:off x="2908300" y="7261027"/>
          <a:ext cx="698500" cy="30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67125</xdr:rowOff>
    </xdr:from>
    <xdr:to>
      <xdr:col>3</xdr:col>
      <xdr:colOff>257175</xdr:colOff>
      <xdr:row>36</xdr:row>
      <xdr:rowOff>168725</xdr:rowOff>
    </xdr:to>
    <xdr:sp macro="" textlink="">
      <xdr:nvSpPr>
        <xdr:cNvPr id="122" name="フローチャート : 判断 121"/>
        <xdr:cNvSpPr/>
      </xdr:nvSpPr>
      <xdr:spPr bwMode="auto">
        <a:xfrm>
          <a:off x="3556000" y="702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178902</xdr:rowOff>
    </xdr:from>
    <xdr:ext cx="762000" cy="259045"/>
    <xdr:sp macro="" textlink="">
      <xdr:nvSpPr>
        <xdr:cNvPr id="123" name="テキスト ボックス 122"/>
        <xdr:cNvSpPr txBox="1"/>
      </xdr:nvSpPr>
      <xdr:spPr>
        <a:xfrm>
          <a:off x="3225800" y="6789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32423</xdr:rowOff>
    </xdr:from>
    <xdr:to>
      <xdr:col>2</xdr:col>
      <xdr:colOff>692150</xdr:colOff>
      <xdr:row>36</xdr:row>
      <xdr:rowOff>134023</xdr:rowOff>
    </xdr:to>
    <xdr:sp macro="" textlink="">
      <xdr:nvSpPr>
        <xdr:cNvPr id="124" name="フローチャート : 判断 123"/>
        <xdr:cNvSpPr/>
      </xdr:nvSpPr>
      <xdr:spPr bwMode="auto">
        <a:xfrm>
          <a:off x="2857500" y="69856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144200</xdr:rowOff>
    </xdr:from>
    <xdr:ext cx="762000" cy="259045"/>
    <xdr:sp macro="" textlink="">
      <xdr:nvSpPr>
        <xdr:cNvPr id="125" name="テキスト ボックス 124"/>
        <xdr:cNvSpPr txBox="1"/>
      </xdr:nvSpPr>
      <xdr:spPr>
        <a:xfrm>
          <a:off x="2527300" y="6754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97414</xdr:rowOff>
    </xdr:from>
    <xdr:to>
      <xdr:col>5</xdr:col>
      <xdr:colOff>34925</xdr:colOff>
      <xdr:row>37</xdr:row>
      <xdr:rowOff>199014</xdr:rowOff>
    </xdr:to>
    <xdr:sp macro="" textlink="">
      <xdr:nvSpPr>
        <xdr:cNvPr id="131" name="円/楕円 130"/>
        <xdr:cNvSpPr/>
      </xdr:nvSpPr>
      <xdr:spPr bwMode="auto">
        <a:xfrm>
          <a:off x="5600700" y="722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69491</xdr:rowOff>
    </xdr:from>
    <xdr:ext cx="762000" cy="259045"/>
    <xdr:sp macro="" textlink="">
      <xdr:nvSpPr>
        <xdr:cNvPr id="132" name="人口1人当たり決算額の推移該当値テキスト445"/>
        <xdr:cNvSpPr txBox="1"/>
      </xdr:nvSpPr>
      <xdr:spPr>
        <a:xfrm>
          <a:off x="5740400" y="719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9,072</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181836</xdr:rowOff>
    </xdr:from>
    <xdr:to>
      <xdr:col>4</xdr:col>
      <xdr:colOff>520700</xdr:colOff>
      <xdr:row>37</xdr:row>
      <xdr:rowOff>283436</xdr:rowOff>
    </xdr:to>
    <xdr:sp macro="" textlink="">
      <xdr:nvSpPr>
        <xdr:cNvPr id="133" name="円/楕円 132"/>
        <xdr:cNvSpPr/>
      </xdr:nvSpPr>
      <xdr:spPr bwMode="auto">
        <a:xfrm>
          <a:off x="4953000" y="730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268213</xdr:rowOff>
    </xdr:from>
    <xdr:ext cx="736600" cy="259045"/>
    <xdr:sp macro="" textlink="">
      <xdr:nvSpPr>
        <xdr:cNvPr id="134" name="テキスト ボックス 133"/>
        <xdr:cNvSpPr txBox="1"/>
      </xdr:nvSpPr>
      <xdr:spPr>
        <a:xfrm>
          <a:off x="4622800" y="7392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5,379</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182865</xdr:rowOff>
    </xdr:from>
    <xdr:to>
      <xdr:col>3</xdr:col>
      <xdr:colOff>955675</xdr:colOff>
      <xdr:row>37</xdr:row>
      <xdr:rowOff>284465</xdr:rowOff>
    </xdr:to>
    <xdr:sp macro="" textlink="">
      <xdr:nvSpPr>
        <xdr:cNvPr id="135" name="円/楕円 134"/>
        <xdr:cNvSpPr/>
      </xdr:nvSpPr>
      <xdr:spPr bwMode="auto">
        <a:xfrm>
          <a:off x="4254500" y="7307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269242</xdr:rowOff>
    </xdr:from>
    <xdr:ext cx="762000" cy="259045"/>
    <xdr:sp macro="" textlink="">
      <xdr:nvSpPr>
        <xdr:cNvPr id="136" name="テキスト ボックス 135"/>
        <xdr:cNvSpPr txBox="1"/>
      </xdr:nvSpPr>
      <xdr:spPr>
        <a:xfrm>
          <a:off x="3924300" y="73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5,334</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116205</xdr:rowOff>
    </xdr:from>
    <xdr:to>
      <xdr:col>3</xdr:col>
      <xdr:colOff>257175</xdr:colOff>
      <xdr:row>37</xdr:row>
      <xdr:rowOff>217805</xdr:rowOff>
    </xdr:to>
    <xdr:sp macro="" textlink="">
      <xdr:nvSpPr>
        <xdr:cNvPr id="137" name="円/楕円 136"/>
        <xdr:cNvSpPr/>
      </xdr:nvSpPr>
      <xdr:spPr bwMode="auto">
        <a:xfrm>
          <a:off x="3556000" y="7240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202582</xdr:rowOff>
    </xdr:from>
    <xdr:ext cx="762000" cy="259045"/>
    <xdr:sp macro="" textlink="">
      <xdr:nvSpPr>
        <xdr:cNvPr id="138" name="テキスト ボックス 137"/>
        <xdr:cNvSpPr txBox="1"/>
      </xdr:nvSpPr>
      <xdr:spPr>
        <a:xfrm>
          <a:off x="3225800" y="732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8,250</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85527</xdr:rowOff>
    </xdr:from>
    <xdr:to>
      <xdr:col>2</xdr:col>
      <xdr:colOff>692150</xdr:colOff>
      <xdr:row>37</xdr:row>
      <xdr:rowOff>187127</xdr:rowOff>
    </xdr:to>
    <xdr:sp macro="" textlink="">
      <xdr:nvSpPr>
        <xdr:cNvPr id="139" name="円/楕円 138"/>
        <xdr:cNvSpPr/>
      </xdr:nvSpPr>
      <xdr:spPr bwMode="auto">
        <a:xfrm>
          <a:off x="2857500" y="7210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171904</xdr:rowOff>
    </xdr:from>
    <xdr:ext cx="762000" cy="259045"/>
    <xdr:sp macro="" textlink="">
      <xdr:nvSpPr>
        <xdr:cNvPr id="140" name="テキスト ボックス 139"/>
        <xdr:cNvSpPr txBox="1"/>
      </xdr:nvSpPr>
      <xdr:spPr>
        <a:xfrm>
          <a:off x="2527300" y="729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9,592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135757</xdr:rowOff>
    </xdr:from>
    <xdr:to>
      <xdr:col>6</xdr:col>
      <xdr:colOff>510540</xdr:colOff>
      <xdr:row>38</xdr:row>
      <xdr:rowOff>126765</xdr:rowOff>
    </xdr:to>
    <xdr:cxnSp macro="">
      <xdr:nvCxnSpPr>
        <xdr:cNvPr id="56" name="直線コネクタ 55"/>
        <xdr:cNvCxnSpPr/>
      </xdr:nvCxnSpPr>
      <xdr:spPr>
        <a:xfrm flipV="1">
          <a:off x="4633595" y="5107807"/>
          <a:ext cx="1270" cy="153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130592</xdr:rowOff>
    </xdr:from>
    <xdr:ext cx="534377" cy="259045"/>
    <xdr:sp macro="" textlink="">
      <xdr:nvSpPr>
        <xdr:cNvPr id="57" name="人件費最小値テキスト"/>
        <xdr:cNvSpPr txBox="1"/>
      </xdr:nvSpPr>
      <xdr:spPr>
        <a:xfrm>
          <a:off x="4686300" y="66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44,679</a:t>
          </a:r>
          <a:endParaRPr kumimoji="1" lang="ja-JP" altLang="en-US" sz="1000" b="1">
            <a:latin typeface="ＭＳ Ｐゴシック"/>
          </a:endParaRPr>
        </a:p>
      </xdr:txBody>
    </xdr:sp>
    <xdr:clientData/>
  </xdr:oneCellAnchor>
  <xdr:twoCellAnchor>
    <xdr:from>
      <xdr:col>6</xdr:col>
      <xdr:colOff>422275</xdr:colOff>
      <xdr:row>38</xdr:row>
      <xdr:rowOff>126765</xdr:rowOff>
    </xdr:from>
    <xdr:to>
      <xdr:col>6</xdr:col>
      <xdr:colOff>600075</xdr:colOff>
      <xdr:row>38</xdr:row>
      <xdr:rowOff>126765</xdr:rowOff>
    </xdr:to>
    <xdr:cxnSp macro="">
      <xdr:nvCxnSpPr>
        <xdr:cNvPr id="58" name="直線コネクタ 57"/>
        <xdr:cNvCxnSpPr/>
      </xdr:nvCxnSpPr>
      <xdr:spPr>
        <a:xfrm>
          <a:off x="4546600" y="6641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82434</xdr:rowOff>
    </xdr:from>
    <xdr:ext cx="599010" cy="259045"/>
    <xdr:sp macro="" textlink="">
      <xdr:nvSpPr>
        <xdr:cNvPr id="59" name="人件費最大値テキスト"/>
        <xdr:cNvSpPr txBox="1"/>
      </xdr:nvSpPr>
      <xdr:spPr>
        <a:xfrm>
          <a:off x="4686300" y="4883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125,207</a:t>
          </a:r>
          <a:endParaRPr kumimoji="1" lang="ja-JP" altLang="en-US" sz="1000" b="1">
            <a:latin typeface="ＭＳ Ｐゴシック"/>
          </a:endParaRPr>
        </a:p>
      </xdr:txBody>
    </xdr:sp>
    <xdr:clientData/>
  </xdr:oneCellAnchor>
  <xdr:twoCellAnchor>
    <xdr:from>
      <xdr:col>6</xdr:col>
      <xdr:colOff>422275</xdr:colOff>
      <xdr:row>29</xdr:row>
      <xdr:rowOff>135757</xdr:rowOff>
    </xdr:from>
    <xdr:to>
      <xdr:col>6</xdr:col>
      <xdr:colOff>600075</xdr:colOff>
      <xdr:row>29</xdr:row>
      <xdr:rowOff>135757</xdr:rowOff>
    </xdr:to>
    <xdr:cxnSp macro="">
      <xdr:nvCxnSpPr>
        <xdr:cNvPr id="60" name="直線コネクタ 59"/>
        <xdr:cNvCxnSpPr/>
      </xdr:nvCxnSpPr>
      <xdr:spPr>
        <a:xfrm>
          <a:off x="4546600" y="5107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25381</xdr:rowOff>
    </xdr:from>
    <xdr:to>
      <xdr:col>6</xdr:col>
      <xdr:colOff>511175</xdr:colOff>
      <xdr:row>37</xdr:row>
      <xdr:rowOff>140195</xdr:rowOff>
    </xdr:to>
    <xdr:cxnSp macro="">
      <xdr:nvCxnSpPr>
        <xdr:cNvPr id="61" name="直線コネクタ 60"/>
        <xdr:cNvCxnSpPr/>
      </xdr:nvCxnSpPr>
      <xdr:spPr>
        <a:xfrm>
          <a:off x="3797300" y="6369031"/>
          <a:ext cx="838200" cy="11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84478</xdr:rowOff>
    </xdr:from>
    <xdr:ext cx="534377" cy="259045"/>
    <xdr:sp macro="" textlink="">
      <xdr:nvSpPr>
        <xdr:cNvPr id="62" name="人件費平均値テキスト"/>
        <xdr:cNvSpPr txBox="1"/>
      </xdr:nvSpPr>
      <xdr:spPr>
        <a:xfrm>
          <a:off x="4686300" y="59137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72,433</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61601</xdr:rowOff>
    </xdr:from>
    <xdr:to>
      <xdr:col>6</xdr:col>
      <xdr:colOff>561975</xdr:colOff>
      <xdr:row>35</xdr:row>
      <xdr:rowOff>163201</xdr:rowOff>
    </xdr:to>
    <xdr:sp macro="" textlink="">
      <xdr:nvSpPr>
        <xdr:cNvPr id="63" name="フローチャート : 判断 62"/>
        <xdr:cNvSpPr/>
      </xdr:nvSpPr>
      <xdr:spPr>
        <a:xfrm>
          <a:off x="4584700" y="606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25381</xdr:rowOff>
    </xdr:from>
    <xdr:to>
      <xdr:col>5</xdr:col>
      <xdr:colOff>358775</xdr:colOff>
      <xdr:row>37</xdr:row>
      <xdr:rowOff>42393</xdr:rowOff>
    </xdr:to>
    <xdr:cxnSp macro="">
      <xdr:nvCxnSpPr>
        <xdr:cNvPr id="64" name="直線コネクタ 63"/>
        <xdr:cNvCxnSpPr/>
      </xdr:nvCxnSpPr>
      <xdr:spPr>
        <a:xfrm flipV="1">
          <a:off x="2908300" y="6369031"/>
          <a:ext cx="889000" cy="1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64154</xdr:rowOff>
    </xdr:from>
    <xdr:to>
      <xdr:col>5</xdr:col>
      <xdr:colOff>409575</xdr:colOff>
      <xdr:row>35</xdr:row>
      <xdr:rowOff>165754</xdr:rowOff>
    </xdr:to>
    <xdr:sp macro="" textlink="">
      <xdr:nvSpPr>
        <xdr:cNvPr id="65" name="フローチャート : 判断 64"/>
        <xdr:cNvSpPr/>
      </xdr:nvSpPr>
      <xdr:spPr>
        <a:xfrm>
          <a:off x="3746500" y="606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10831</xdr:rowOff>
    </xdr:from>
    <xdr:ext cx="534377" cy="259045"/>
    <xdr:sp macro="" textlink="">
      <xdr:nvSpPr>
        <xdr:cNvPr id="66" name="テキスト ボックス 65"/>
        <xdr:cNvSpPr txBox="1"/>
      </xdr:nvSpPr>
      <xdr:spPr>
        <a:xfrm>
          <a:off x="3530111" y="584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72,299</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42393</xdr:rowOff>
    </xdr:from>
    <xdr:to>
      <xdr:col>4</xdr:col>
      <xdr:colOff>155575</xdr:colOff>
      <xdr:row>37</xdr:row>
      <xdr:rowOff>55404</xdr:rowOff>
    </xdr:to>
    <xdr:cxnSp macro="">
      <xdr:nvCxnSpPr>
        <xdr:cNvPr id="67" name="直線コネクタ 66"/>
        <xdr:cNvCxnSpPr/>
      </xdr:nvCxnSpPr>
      <xdr:spPr>
        <a:xfrm flipV="1">
          <a:off x="2019300" y="6386043"/>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29578</xdr:rowOff>
    </xdr:from>
    <xdr:to>
      <xdr:col>4</xdr:col>
      <xdr:colOff>206375</xdr:colOff>
      <xdr:row>36</xdr:row>
      <xdr:rowOff>131178</xdr:rowOff>
    </xdr:to>
    <xdr:sp macro="" textlink="">
      <xdr:nvSpPr>
        <xdr:cNvPr id="68" name="フローチャート : 判断 67"/>
        <xdr:cNvSpPr/>
      </xdr:nvSpPr>
      <xdr:spPr>
        <a:xfrm>
          <a:off x="2857500" y="62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147705</xdr:rowOff>
    </xdr:from>
    <xdr:ext cx="534377" cy="259045"/>
    <xdr:sp macro="" textlink="">
      <xdr:nvSpPr>
        <xdr:cNvPr id="69" name="テキスト ボックス 68"/>
        <xdr:cNvSpPr txBox="1"/>
      </xdr:nvSpPr>
      <xdr:spPr>
        <a:xfrm>
          <a:off x="2641111" y="59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47269</xdr:rowOff>
    </xdr:from>
    <xdr:to>
      <xdr:col>2</xdr:col>
      <xdr:colOff>638175</xdr:colOff>
      <xdr:row>37</xdr:row>
      <xdr:rowOff>55404</xdr:rowOff>
    </xdr:to>
    <xdr:cxnSp macro="">
      <xdr:nvCxnSpPr>
        <xdr:cNvPr id="70" name="直線コネクタ 69"/>
        <xdr:cNvCxnSpPr/>
      </xdr:nvCxnSpPr>
      <xdr:spPr>
        <a:xfrm>
          <a:off x="1130300" y="6390919"/>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36760</xdr:rowOff>
    </xdr:from>
    <xdr:to>
      <xdr:col>3</xdr:col>
      <xdr:colOff>3175</xdr:colOff>
      <xdr:row>36</xdr:row>
      <xdr:rowOff>138360</xdr:rowOff>
    </xdr:to>
    <xdr:sp macro="" textlink="">
      <xdr:nvSpPr>
        <xdr:cNvPr id="71" name="フローチャート : 判断 70"/>
        <xdr:cNvSpPr/>
      </xdr:nvSpPr>
      <xdr:spPr>
        <a:xfrm>
          <a:off x="1968500" y="620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154887</xdr:rowOff>
    </xdr:from>
    <xdr:ext cx="534377" cy="259045"/>
    <xdr:sp macro="" textlink="">
      <xdr:nvSpPr>
        <xdr:cNvPr id="72" name="テキスト ボックス 71"/>
        <xdr:cNvSpPr txBox="1"/>
      </xdr:nvSpPr>
      <xdr:spPr>
        <a:xfrm>
          <a:off x="1752111" y="598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169310</xdr:rowOff>
    </xdr:from>
    <xdr:to>
      <xdr:col>1</xdr:col>
      <xdr:colOff>485775</xdr:colOff>
      <xdr:row>36</xdr:row>
      <xdr:rowOff>99460</xdr:rowOff>
    </xdr:to>
    <xdr:sp macro="" textlink="">
      <xdr:nvSpPr>
        <xdr:cNvPr id="73" name="フローチャート : 判断 72"/>
        <xdr:cNvSpPr/>
      </xdr:nvSpPr>
      <xdr:spPr>
        <a:xfrm>
          <a:off x="1079500" y="617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115987</xdr:rowOff>
    </xdr:from>
    <xdr:ext cx="534377" cy="259045"/>
    <xdr:sp macro="" textlink="">
      <xdr:nvSpPr>
        <xdr:cNvPr id="74" name="テキスト ボックス 73"/>
        <xdr:cNvSpPr txBox="1"/>
      </xdr:nvSpPr>
      <xdr:spPr>
        <a:xfrm>
          <a:off x="863111" y="594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89395</xdr:rowOff>
    </xdr:from>
    <xdr:to>
      <xdr:col>6</xdr:col>
      <xdr:colOff>561975</xdr:colOff>
      <xdr:row>38</xdr:row>
      <xdr:rowOff>19545</xdr:rowOff>
    </xdr:to>
    <xdr:sp macro="" textlink="">
      <xdr:nvSpPr>
        <xdr:cNvPr id="80" name="円/楕円 79"/>
        <xdr:cNvSpPr/>
      </xdr:nvSpPr>
      <xdr:spPr>
        <a:xfrm>
          <a:off x="4584700" y="64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67822</xdr:rowOff>
    </xdr:from>
    <xdr:ext cx="534377" cy="259045"/>
    <xdr:sp macro="" textlink="">
      <xdr:nvSpPr>
        <xdr:cNvPr id="81" name="人件費該当値テキスト"/>
        <xdr:cNvSpPr txBox="1"/>
      </xdr:nvSpPr>
      <xdr:spPr>
        <a:xfrm>
          <a:off x="4686300" y="641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52,974</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146031</xdr:rowOff>
    </xdr:from>
    <xdr:to>
      <xdr:col>5</xdr:col>
      <xdr:colOff>409575</xdr:colOff>
      <xdr:row>37</xdr:row>
      <xdr:rowOff>76181</xdr:rowOff>
    </xdr:to>
    <xdr:sp macro="" textlink="">
      <xdr:nvSpPr>
        <xdr:cNvPr id="82" name="円/楕円 81"/>
        <xdr:cNvSpPr/>
      </xdr:nvSpPr>
      <xdr:spPr>
        <a:xfrm>
          <a:off x="3746500" y="631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67308</xdr:rowOff>
    </xdr:from>
    <xdr:ext cx="534377" cy="259045"/>
    <xdr:sp macro="" textlink="">
      <xdr:nvSpPr>
        <xdr:cNvPr id="83" name="テキスト ボックス 82"/>
        <xdr:cNvSpPr txBox="1"/>
      </xdr:nvSpPr>
      <xdr:spPr>
        <a:xfrm>
          <a:off x="3530111" y="641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59,001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163043</xdr:rowOff>
    </xdr:from>
    <xdr:to>
      <xdr:col>4</xdr:col>
      <xdr:colOff>206375</xdr:colOff>
      <xdr:row>37</xdr:row>
      <xdr:rowOff>93193</xdr:rowOff>
    </xdr:to>
    <xdr:sp macro="" textlink="">
      <xdr:nvSpPr>
        <xdr:cNvPr id="84" name="円/楕円 83"/>
        <xdr:cNvSpPr/>
      </xdr:nvSpPr>
      <xdr:spPr>
        <a:xfrm>
          <a:off x="2857500" y="63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84320</xdr:rowOff>
    </xdr:from>
    <xdr:ext cx="534377" cy="259045"/>
    <xdr:sp macro="" textlink="">
      <xdr:nvSpPr>
        <xdr:cNvPr id="85" name="テキスト ボックス 84"/>
        <xdr:cNvSpPr txBox="1"/>
      </xdr:nvSpPr>
      <xdr:spPr>
        <a:xfrm>
          <a:off x="2641111" y="642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58,108</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4604</xdr:rowOff>
    </xdr:from>
    <xdr:to>
      <xdr:col>3</xdr:col>
      <xdr:colOff>3175</xdr:colOff>
      <xdr:row>37</xdr:row>
      <xdr:rowOff>106204</xdr:rowOff>
    </xdr:to>
    <xdr:sp macro="" textlink="">
      <xdr:nvSpPr>
        <xdr:cNvPr id="86" name="円/楕円 85"/>
        <xdr:cNvSpPr/>
      </xdr:nvSpPr>
      <xdr:spPr>
        <a:xfrm>
          <a:off x="1968500" y="634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97331</xdr:rowOff>
    </xdr:from>
    <xdr:ext cx="534377" cy="259045"/>
    <xdr:sp macro="" textlink="">
      <xdr:nvSpPr>
        <xdr:cNvPr id="87" name="テキスト ボックス 86"/>
        <xdr:cNvSpPr txBox="1"/>
      </xdr:nvSpPr>
      <xdr:spPr>
        <a:xfrm>
          <a:off x="1752111" y="644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57,425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167919</xdr:rowOff>
    </xdr:from>
    <xdr:to>
      <xdr:col>1</xdr:col>
      <xdr:colOff>485775</xdr:colOff>
      <xdr:row>37</xdr:row>
      <xdr:rowOff>98069</xdr:rowOff>
    </xdr:to>
    <xdr:sp macro="" textlink="">
      <xdr:nvSpPr>
        <xdr:cNvPr id="88" name="円/楕円 87"/>
        <xdr:cNvSpPr/>
      </xdr:nvSpPr>
      <xdr:spPr>
        <a:xfrm>
          <a:off x="1079500" y="63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89196</xdr:rowOff>
    </xdr:from>
    <xdr:ext cx="534377" cy="259045"/>
    <xdr:sp macro="" textlink="">
      <xdr:nvSpPr>
        <xdr:cNvPr id="89" name="テキスト ボックス 88"/>
        <xdr:cNvSpPr txBox="1"/>
      </xdr:nvSpPr>
      <xdr:spPr>
        <a:xfrm>
          <a:off x="863111" y="64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57,852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08" name="テキスト ボックス 107"/>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45762</xdr:rowOff>
    </xdr:from>
    <xdr:to>
      <xdr:col>6</xdr:col>
      <xdr:colOff>510540</xdr:colOff>
      <xdr:row>58</xdr:row>
      <xdr:rowOff>55526</xdr:rowOff>
    </xdr:to>
    <xdr:cxnSp macro="">
      <xdr:nvCxnSpPr>
        <xdr:cNvPr id="116" name="直線コネクタ 115"/>
        <xdr:cNvCxnSpPr/>
      </xdr:nvCxnSpPr>
      <xdr:spPr>
        <a:xfrm flipV="1">
          <a:off x="4633595" y="8789712"/>
          <a:ext cx="1270" cy="120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59353</xdr:rowOff>
    </xdr:from>
    <xdr:ext cx="534377" cy="259045"/>
    <xdr:sp macro="" textlink="">
      <xdr:nvSpPr>
        <xdr:cNvPr id="117" name="物件費最小値テキスト"/>
        <xdr:cNvSpPr txBox="1"/>
      </xdr:nvSpPr>
      <xdr:spPr>
        <a:xfrm>
          <a:off x="4686300" y="1000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33,155</a:t>
          </a:r>
          <a:endParaRPr kumimoji="1" lang="ja-JP" altLang="en-US" sz="1000" b="1">
            <a:latin typeface="ＭＳ Ｐゴシック"/>
          </a:endParaRPr>
        </a:p>
      </xdr:txBody>
    </xdr:sp>
    <xdr:clientData/>
  </xdr:oneCellAnchor>
  <xdr:twoCellAnchor>
    <xdr:from>
      <xdr:col>6</xdr:col>
      <xdr:colOff>422275</xdr:colOff>
      <xdr:row>58</xdr:row>
      <xdr:rowOff>55526</xdr:rowOff>
    </xdr:from>
    <xdr:to>
      <xdr:col>6</xdr:col>
      <xdr:colOff>600075</xdr:colOff>
      <xdr:row>58</xdr:row>
      <xdr:rowOff>55526</xdr:rowOff>
    </xdr:to>
    <xdr:cxnSp macro="">
      <xdr:nvCxnSpPr>
        <xdr:cNvPr id="118" name="直線コネクタ 117"/>
        <xdr:cNvCxnSpPr/>
      </xdr:nvCxnSpPr>
      <xdr:spPr>
        <a:xfrm>
          <a:off x="4546600" y="9999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163889</xdr:rowOff>
    </xdr:from>
    <xdr:ext cx="599010" cy="259045"/>
    <xdr:sp macro="" textlink="">
      <xdr:nvSpPr>
        <xdr:cNvPr id="119" name="物件費最大値テキスト"/>
        <xdr:cNvSpPr txBox="1"/>
      </xdr:nvSpPr>
      <xdr:spPr>
        <a:xfrm>
          <a:off x="4686300" y="8564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107,253</a:t>
          </a:r>
          <a:endParaRPr kumimoji="1" lang="ja-JP" altLang="en-US" sz="1000" b="1">
            <a:latin typeface="ＭＳ Ｐゴシック"/>
          </a:endParaRPr>
        </a:p>
      </xdr:txBody>
    </xdr:sp>
    <xdr:clientData/>
  </xdr:oneCellAnchor>
  <xdr:twoCellAnchor>
    <xdr:from>
      <xdr:col>6</xdr:col>
      <xdr:colOff>422275</xdr:colOff>
      <xdr:row>51</xdr:row>
      <xdr:rowOff>45762</xdr:rowOff>
    </xdr:from>
    <xdr:to>
      <xdr:col>6</xdr:col>
      <xdr:colOff>600075</xdr:colOff>
      <xdr:row>51</xdr:row>
      <xdr:rowOff>45762</xdr:rowOff>
    </xdr:to>
    <xdr:cxnSp macro="">
      <xdr:nvCxnSpPr>
        <xdr:cNvPr id="120" name="直線コネクタ 119"/>
        <xdr:cNvCxnSpPr/>
      </xdr:nvCxnSpPr>
      <xdr:spPr>
        <a:xfrm>
          <a:off x="4546600" y="878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44047</xdr:rowOff>
    </xdr:from>
    <xdr:to>
      <xdr:col>6</xdr:col>
      <xdr:colOff>511175</xdr:colOff>
      <xdr:row>56</xdr:row>
      <xdr:rowOff>83660</xdr:rowOff>
    </xdr:to>
    <xdr:cxnSp macro="">
      <xdr:nvCxnSpPr>
        <xdr:cNvPr id="121" name="直線コネクタ 120"/>
        <xdr:cNvCxnSpPr/>
      </xdr:nvCxnSpPr>
      <xdr:spPr>
        <a:xfrm flipV="1">
          <a:off x="3797300" y="9645247"/>
          <a:ext cx="8382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94779</xdr:rowOff>
    </xdr:from>
    <xdr:ext cx="534377" cy="259045"/>
    <xdr:sp macro="" textlink="">
      <xdr:nvSpPr>
        <xdr:cNvPr id="122" name="物件費平均値テキスト"/>
        <xdr:cNvSpPr txBox="1"/>
      </xdr:nvSpPr>
      <xdr:spPr>
        <a:xfrm>
          <a:off x="4686300" y="935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60,541</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71902</xdr:rowOff>
    </xdr:from>
    <xdr:to>
      <xdr:col>6</xdr:col>
      <xdr:colOff>561975</xdr:colOff>
      <xdr:row>56</xdr:row>
      <xdr:rowOff>2052</xdr:rowOff>
    </xdr:to>
    <xdr:sp macro="" textlink="">
      <xdr:nvSpPr>
        <xdr:cNvPr id="123" name="フローチャート : 判断 122"/>
        <xdr:cNvSpPr/>
      </xdr:nvSpPr>
      <xdr:spPr>
        <a:xfrm>
          <a:off x="4584700" y="9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83660</xdr:rowOff>
    </xdr:from>
    <xdr:to>
      <xdr:col>5</xdr:col>
      <xdr:colOff>358775</xdr:colOff>
      <xdr:row>57</xdr:row>
      <xdr:rowOff>41304</xdr:rowOff>
    </xdr:to>
    <xdr:cxnSp macro="">
      <xdr:nvCxnSpPr>
        <xdr:cNvPr id="124" name="直線コネクタ 123"/>
        <xdr:cNvCxnSpPr/>
      </xdr:nvCxnSpPr>
      <xdr:spPr>
        <a:xfrm flipV="1">
          <a:off x="2908300" y="9684860"/>
          <a:ext cx="889000" cy="1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54</xdr:row>
      <xdr:rowOff>40502</xdr:rowOff>
    </xdr:from>
    <xdr:to>
      <xdr:col>5</xdr:col>
      <xdr:colOff>409575</xdr:colOff>
      <xdr:row>54</xdr:row>
      <xdr:rowOff>142102</xdr:rowOff>
    </xdr:to>
    <xdr:sp macro="" textlink="">
      <xdr:nvSpPr>
        <xdr:cNvPr id="125" name="フローチャート : 判断 124"/>
        <xdr:cNvSpPr/>
      </xdr:nvSpPr>
      <xdr:spPr>
        <a:xfrm>
          <a:off x="3746500" y="92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52</xdr:row>
      <xdr:rowOff>158629</xdr:rowOff>
    </xdr:from>
    <xdr:ext cx="534377" cy="259045"/>
    <xdr:sp macro="" textlink="">
      <xdr:nvSpPr>
        <xdr:cNvPr id="126" name="テキスト ボックス 125"/>
        <xdr:cNvSpPr txBox="1"/>
      </xdr:nvSpPr>
      <xdr:spPr>
        <a:xfrm>
          <a:off x="3530111" y="907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72,964</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41304</xdr:rowOff>
    </xdr:from>
    <xdr:to>
      <xdr:col>4</xdr:col>
      <xdr:colOff>155575</xdr:colOff>
      <xdr:row>57</xdr:row>
      <xdr:rowOff>83138</xdr:rowOff>
    </xdr:to>
    <xdr:cxnSp macro="">
      <xdr:nvCxnSpPr>
        <xdr:cNvPr id="127" name="直線コネクタ 126"/>
        <xdr:cNvCxnSpPr/>
      </xdr:nvCxnSpPr>
      <xdr:spPr>
        <a:xfrm flipV="1">
          <a:off x="2019300" y="9813954"/>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130325</xdr:rowOff>
    </xdr:from>
    <xdr:to>
      <xdr:col>4</xdr:col>
      <xdr:colOff>206375</xdr:colOff>
      <xdr:row>56</xdr:row>
      <xdr:rowOff>60475</xdr:rowOff>
    </xdr:to>
    <xdr:sp macro="" textlink="">
      <xdr:nvSpPr>
        <xdr:cNvPr id="128" name="フローチャート : 判断 127"/>
        <xdr:cNvSpPr/>
      </xdr:nvSpPr>
      <xdr:spPr>
        <a:xfrm>
          <a:off x="2857500" y="95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77002</xdr:rowOff>
    </xdr:from>
    <xdr:ext cx="534377" cy="259045"/>
    <xdr:sp macro="" textlink="">
      <xdr:nvSpPr>
        <xdr:cNvPr id="129" name="テキスト ボックス 128"/>
        <xdr:cNvSpPr txBox="1"/>
      </xdr:nvSpPr>
      <xdr:spPr>
        <a:xfrm>
          <a:off x="2641111" y="93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81521</xdr:rowOff>
    </xdr:from>
    <xdr:to>
      <xdr:col>2</xdr:col>
      <xdr:colOff>638175</xdr:colOff>
      <xdr:row>57</xdr:row>
      <xdr:rowOff>83138</xdr:rowOff>
    </xdr:to>
    <xdr:cxnSp macro="">
      <xdr:nvCxnSpPr>
        <xdr:cNvPr id="130" name="直線コネクタ 129"/>
        <xdr:cNvCxnSpPr/>
      </xdr:nvCxnSpPr>
      <xdr:spPr>
        <a:xfrm>
          <a:off x="1130300" y="9854171"/>
          <a:ext cx="8890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122668</xdr:rowOff>
    </xdr:from>
    <xdr:to>
      <xdr:col>3</xdr:col>
      <xdr:colOff>3175</xdr:colOff>
      <xdr:row>56</xdr:row>
      <xdr:rowOff>52818</xdr:rowOff>
    </xdr:to>
    <xdr:sp macro="" textlink="">
      <xdr:nvSpPr>
        <xdr:cNvPr id="131" name="フローチャート : 判断 130"/>
        <xdr:cNvSpPr/>
      </xdr:nvSpPr>
      <xdr:spPr>
        <a:xfrm>
          <a:off x="1968500" y="955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69345</xdr:rowOff>
    </xdr:from>
    <xdr:ext cx="534377" cy="259045"/>
    <xdr:sp macro="" textlink="">
      <xdr:nvSpPr>
        <xdr:cNvPr id="132" name="テキスト ボックス 131"/>
        <xdr:cNvSpPr txBox="1"/>
      </xdr:nvSpPr>
      <xdr:spPr>
        <a:xfrm>
          <a:off x="1752111" y="932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6588</xdr:rowOff>
    </xdr:from>
    <xdr:to>
      <xdr:col>1</xdr:col>
      <xdr:colOff>485775</xdr:colOff>
      <xdr:row>56</xdr:row>
      <xdr:rowOff>108188</xdr:rowOff>
    </xdr:to>
    <xdr:sp macro="" textlink="">
      <xdr:nvSpPr>
        <xdr:cNvPr id="133" name="フローチャート : 判断 132"/>
        <xdr:cNvSpPr/>
      </xdr:nvSpPr>
      <xdr:spPr>
        <a:xfrm>
          <a:off x="1079500" y="96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124715</xdr:rowOff>
    </xdr:from>
    <xdr:ext cx="534377" cy="259045"/>
    <xdr:sp macro="" textlink="">
      <xdr:nvSpPr>
        <xdr:cNvPr id="134" name="テキスト ボックス 133"/>
        <xdr:cNvSpPr txBox="1"/>
      </xdr:nvSpPr>
      <xdr:spPr>
        <a:xfrm>
          <a:off x="863111" y="938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164697</xdr:rowOff>
    </xdr:from>
    <xdr:to>
      <xdr:col>6</xdr:col>
      <xdr:colOff>561975</xdr:colOff>
      <xdr:row>56</xdr:row>
      <xdr:rowOff>94847</xdr:rowOff>
    </xdr:to>
    <xdr:sp macro="" textlink="">
      <xdr:nvSpPr>
        <xdr:cNvPr id="140" name="円/楕円 139"/>
        <xdr:cNvSpPr/>
      </xdr:nvSpPr>
      <xdr:spPr>
        <a:xfrm>
          <a:off x="4584700" y="95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143124</xdr:rowOff>
    </xdr:from>
    <xdr:ext cx="534377" cy="259045"/>
    <xdr:sp macro="" textlink="">
      <xdr:nvSpPr>
        <xdr:cNvPr id="141" name="物件費該当値テキスト"/>
        <xdr:cNvSpPr txBox="1"/>
      </xdr:nvSpPr>
      <xdr:spPr>
        <a:xfrm>
          <a:off x="4686300" y="957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54,858</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32860</xdr:rowOff>
    </xdr:from>
    <xdr:to>
      <xdr:col>5</xdr:col>
      <xdr:colOff>409575</xdr:colOff>
      <xdr:row>56</xdr:row>
      <xdr:rowOff>134460</xdr:rowOff>
    </xdr:to>
    <xdr:sp macro="" textlink="">
      <xdr:nvSpPr>
        <xdr:cNvPr id="142" name="円/楕円 141"/>
        <xdr:cNvSpPr/>
      </xdr:nvSpPr>
      <xdr:spPr>
        <a:xfrm>
          <a:off x="3746500" y="96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125587</xdr:rowOff>
    </xdr:from>
    <xdr:ext cx="534377" cy="259045"/>
    <xdr:sp macro="" textlink="">
      <xdr:nvSpPr>
        <xdr:cNvPr id="143" name="テキスト ボックス 142"/>
        <xdr:cNvSpPr txBox="1"/>
      </xdr:nvSpPr>
      <xdr:spPr>
        <a:xfrm>
          <a:off x="3530111" y="972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52,432</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161954</xdr:rowOff>
    </xdr:from>
    <xdr:to>
      <xdr:col>4</xdr:col>
      <xdr:colOff>206375</xdr:colOff>
      <xdr:row>57</xdr:row>
      <xdr:rowOff>92104</xdr:rowOff>
    </xdr:to>
    <xdr:sp macro="" textlink="">
      <xdr:nvSpPr>
        <xdr:cNvPr id="144" name="円/楕円 143"/>
        <xdr:cNvSpPr/>
      </xdr:nvSpPr>
      <xdr:spPr>
        <a:xfrm>
          <a:off x="2857500" y="976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83231</xdr:rowOff>
    </xdr:from>
    <xdr:ext cx="534377" cy="259045"/>
    <xdr:sp macro="" textlink="">
      <xdr:nvSpPr>
        <xdr:cNvPr id="145" name="テキスト ボックス 144"/>
        <xdr:cNvSpPr txBox="1"/>
      </xdr:nvSpPr>
      <xdr:spPr>
        <a:xfrm>
          <a:off x="2641111" y="985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44,526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32338</xdr:rowOff>
    </xdr:from>
    <xdr:to>
      <xdr:col>3</xdr:col>
      <xdr:colOff>3175</xdr:colOff>
      <xdr:row>57</xdr:row>
      <xdr:rowOff>133938</xdr:rowOff>
    </xdr:to>
    <xdr:sp macro="" textlink="">
      <xdr:nvSpPr>
        <xdr:cNvPr id="146" name="円/楕円 145"/>
        <xdr:cNvSpPr/>
      </xdr:nvSpPr>
      <xdr:spPr>
        <a:xfrm>
          <a:off x="1968500" y="98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125065</xdr:rowOff>
    </xdr:from>
    <xdr:ext cx="534377" cy="259045"/>
    <xdr:sp macro="" textlink="">
      <xdr:nvSpPr>
        <xdr:cNvPr id="147" name="テキスト ボックス 146"/>
        <xdr:cNvSpPr txBox="1"/>
      </xdr:nvSpPr>
      <xdr:spPr>
        <a:xfrm>
          <a:off x="1752111" y="989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41,964</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30721</xdr:rowOff>
    </xdr:from>
    <xdr:to>
      <xdr:col>1</xdr:col>
      <xdr:colOff>485775</xdr:colOff>
      <xdr:row>57</xdr:row>
      <xdr:rowOff>132321</xdr:rowOff>
    </xdr:to>
    <xdr:sp macro="" textlink="">
      <xdr:nvSpPr>
        <xdr:cNvPr id="148" name="円/楕円 147"/>
        <xdr:cNvSpPr/>
      </xdr:nvSpPr>
      <xdr:spPr>
        <a:xfrm>
          <a:off x="1079500" y="98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123448</xdr:rowOff>
    </xdr:from>
    <xdr:ext cx="534377" cy="259045"/>
    <xdr:sp macro="" textlink="">
      <xdr:nvSpPr>
        <xdr:cNvPr id="149" name="テキスト ボックス 148"/>
        <xdr:cNvSpPr txBox="1"/>
      </xdr:nvSpPr>
      <xdr:spPr>
        <a:xfrm>
          <a:off x="863111" y="989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42,063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1" name="テキスト ボックス 160"/>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3" name="テキスト ボックス 162"/>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5" name="テキスト ボックス 164"/>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7" name="テキスト ボックス 166"/>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9" name="テキスト ボックス 168"/>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1" name="テキスト ボックス 170"/>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23734</xdr:rowOff>
    </xdr:from>
    <xdr:to>
      <xdr:col>6</xdr:col>
      <xdr:colOff>510540</xdr:colOff>
      <xdr:row>79</xdr:row>
      <xdr:rowOff>76769</xdr:rowOff>
    </xdr:to>
    <xdr:cxnSp macro="">
      <xdr:nvCxnSpPr>
        <xdr:cNvPr id="175" name="直線コネクタ 174"/>
        <xdr:cNvCxnSpPr/>
      </xdr:nvCxnSpPr>
      <xdr:spPr>
        <a:xfrm flipV="1">
          <a:off x="4633595" y="12196684"/>
          <a:ext cx="1270" cy="1424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80596</xdr:rowOff>
    </xdr:from>
    <xdr:ext cx="378565" cy="259045"/>
    <xdr:sp macro="" textlink="">
      <xdr:nvSpPr>
        <xdr:cNvPr id="176" name="維持補修費最小値テキスト"/>
        <xdr:cNvSpPr txBox="1"/>
      </xdr:nvSpPr>
      <xdr:spPr>
        <a:xfrm>
          <a:off x="4686300" y="13625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a:t>
          </a:r>
          <a:endParaRPr kumimoji="1" lang="ja-JP" altLang="en-US" sz="1000" b="1">
            <a:latin typeface="ＭＳ Ｐゴシック"/>
          </a:endParaRPr>
        </a:p>
      </xdr:txBody>
    </xdr:sp>
    <xdr:clientData/>
  </xdr:oneCellAnchor>
  <xdr:twoCellAnchor>
    <xdr:from>
      <xdr:col>6</xdr:col>
      <xdr:colOff>422275</xdr:colOff>
      <xdr:row>79</xdr:row>
      <xdr:rowOff>76769</xdr:rowOff>
    </xdr:from>
    <xdr:to>
      <xdr:col>6</xdr:col>
      <xdr:colOff>600075</xdr:colOff>
      <xdr:row>79</xdr:row>
      <xdr:rowOff>76769</xdr:rowOff>
    </xdr:to>
    <xdr:cxnSp macro="">
      <xdr:nvCxnSpPr>
        <xdr:cNvPr id="177" name="直線コネクタ 176"/>
        <xdr:cNvCxnSpPr/>
      </xdr:nvCxnSpPr>
      <xdr:spPr>
        <a:xfrm>
          <a:off x="4546600" y="1362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141861</xdr:rowOff>
    </xdr:from>
    <xdr:ext cx="534377" cy="259045"/>
    <xdr:sp macro="" textlink="">
      <xdr:nvSpPr>
        <xdr:cNvPr id="178" name="維持補修費最大値テキスト"/>
        <xdr:cNvSpPr txBox="1"/>
      </xdr:nvSpPr>
      <xdr:spPr>
        <a:xfrm>
          <a:off x="4686300" y="119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44,301</a:t>
          </a:r>
          <a:endParaRPr kumimoji="1" lang="ja-JP" altLang="en-US" sz="1000" b="1">
            <a:latin typeface="ＭＳ Ｐゴシック"/>
          </a:endParaRPr>
        </a:p>
      </xdr:txBody>
    </xdr:sp>
    <xdr:clientData/>
  </xdr:oneCellAnchor>
  <xdr:twoCellAnchor>
    <xdr:from>
      <xdr:col>6</xdr:col>
      <xdr:colOff>422275</xdr:colOff>
      <xdr:row>71</xdr:row>
      <xdr:rowOff>23734</xdr:rowOff>
    </xdr:from>
    <xdr:to>
      <xdr:col>6</xdr:col>
      <xdr:colOff>600075</xdr:colOff>
      <xdr:row>71</xdr:row>
      <xdr:rowOff>23734</xdr:rowOff>
    </xdr:to>
    <xdr:cxnSp macro="">
      <xdr:nvCxnSpPr>
        <xdr:cNvPr id="179" name="直線コネクタ 178"/>
        <xdr:cNvCxnSpPr/>
      </xdr:nvCxnSpPr>
      <xdr:spPr>
        <a:xfrm>
          <a:off x="4546600" y="1219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150411</xdr:rowOff>
    </xdr:from>
    <xdr:to>
      <xdr:col>6</xdr:col>
      <xdr:colOff>511175</xdr:colOff>
      <xdr:row>78</xdr:row>
      <xdr:rowOff>77881</xdr:rowOff>
    </xdr:to>
    <xdr:cxnSp macro="">
      <xdr:nvCxnSpPr>
        <xdr:cNvPr id="180" name="直線コネクタ 179"/>
        <xdr:cNvCxnSpPr/>
      </xdr:nvCxnSpPr>
      <xdr:spPr>
        <a:xfrm flipV="1">
          <a:off x="3797300" y="13352061"/>
          <a:ext cx="838200" cy="9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149720</xdr:rowOff>
    </xdr:from>
    <xdr:ext cx="469744" cy="259045"/>
    <xdr:sp macro="" textlink="">
      <xdr:nvSpPr>
        <xdr:cNvPr id="181" name="維持補修費平均値テキスト"/>
        <xdr:cNvSpPr txBox="1"/>
      </xdr:nvSpPr>
      <xdr:spPr>
        <a:xfrm>
          <a:off x="4686300" y="13351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6,727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171293</xdr:rowOff>
    </xdr:from>
    <xdr:to>
      <xdr:col>6</xdr:col>
      <xdr:colOff>561975</xdr:colOff>
      <xdr:row>78</xdr:row>
      <xdr:rowOff>101443</xdr:rowOff>
    </xdr:to>
    <xdr:sp macro="" textlink="">
      <xdr:nvSpPr>
        <xdr:cNvPr id="182" name="フローチャート : 判断 181"/>
        <xdr:cNvSpPr/>
      </xdr:nvSpPr>
      <xdr:spPr>
        <a:xfrm>
          <a:off x="4584700" y="13372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167132</xdr:rowOff>
    </xdr:from>
    <xdr:to>
      <xdr:col>5</xdr:col>
      <xdr:colOff>358775</xdr:colOff>
      <xdr:row>78</xdr:row>
      <xdr:rowOff>77881</xdr:rowOff>
    </xdr:to>
    <xdr:cxnSp macro="">
      <xdr:nvCxnSpPr>
        <xdr:cNvPr id="183" name="直線コネクタ 182"/>
        <xdr:cNvCxnSpPr/>
      </xdr:nvCxnSpPr>
      <xdr:spPr>
        <a:xfrm>
          <a:off x="2908300" y="13368782"/>
          <a:ext cx="889000" cy="8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36584</xdr:rowOff>
    </xdr:from>
    <xdr:to>
      <xdr:col>5</xdr:col>
      <xdr:colOff>409575</xdr:colOff>
      <xdr:row>78</xdr:row>
      <xdr:rowOff>138184</xdr:rowOff>
    </xdr:to>
    <xdr:sp macro="" textlink="">
      <xdr:nvSpPr>
        <xdr:cNvPr id="184" name="フローチャート : 判断 183"/>
        <xdr:cNvSpPr/>
      </xdr:nvSpPr>
      <xdr:spPr>
        <a:xfrm>
          <a:off x="3746500" y="1340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129311</xdr:rowOff>
    </xdr:from>
    <xdr:ext cx="469744" cy="259045"/>
    <xdr:sp macro="" textlink="">
      <xdr:nvSpPr>
        <xdr:cNvPr id="185" name="テキスト ボックス 184"/>
        <xdr:cNvSpPr txBox="1"/>
      </xdr:nvSpPr>
      <xdr:spPr>
        <a:xfrm>
          <a:off x="3562427" y="135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5,602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167132</xdr:rowOff>
    </xdr:from>
    <xdr:to>
      <xdr:col>4</xdr:col>
      <xdr:colOff>155575</xdr:colOff>
      <xdr:row>78</xdr:row>
      <xdr:rowOff>67625</xdr:rowOff>
    </xdr:to>
    <xdr:cxnSp macro="">
      <xdr:nvCxnSpPr>
        <xdr:cNvPr id="186" name="直線コネクタ 185"/>
        <xdr:cNvCxnSpPr/>
      </xdr:nvCxnSpPr>
      <xdr:spPr>
        <a:xfrm flipV="1">
          <a:off x="2019300" y="13368782"/>
          <a:ext cx="889000" cy="7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70678</xdr:rowOff>
    </xdr:from>
    <xdr:to>
      <xdr:col>4</xdr:col>
      <xdr:colOff>206375</xdr:colOff>
      <xdr:row>79</xdr:row>
      <xdr:rowOff>828</xdr:rowOff>
    </xdr:to>
    <xdr:sp macro="" textlink="">
      <xdr:nvSpPr>
        <xdr:cNvPr id="187" name="フローチャート : 判断 186"/>
        <xdr:cNvSpPr/>
      </xdr:nvSpPr>
      <xdr:spPr>
        <a:xfrm>
          <a:off x="2857500" y="1344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163405</xdr:rowOff>
    </xdr:from>
    <xdr:ext cx="469744" cy="259045"/>
    <xdr:sp macro="" textlink="">
      <xdr:nvSpPr>
        <xdr:cNvPr id="188" name="テキスト ボックス 187"/>
        <xdr:cNvSpPr txBox="1"/>
      </xdr:nvSpPr>
      <xdr:spPr>
        <a:xfrm>
          <a:off x="2673427" y="135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42087</xdr:rowOff>
    </xdr:from>
    <xdr:to>
      <xdr:col>2</xdr:col>
      <xdr:colOff>638175</xdr:colOff>
      <xdr:row>78</xdr:row>
      <xdr:rowOff>67625</xdr:rowOff>
    </xdr:to>
    <xdr:cxnSp macro="">
      <xdr:nvCxnSpPr>
        <xdr:cNvPr id="189" name="直線コネクタ 188"/>
        <xdr:cNvCxnSpPr/>
      </xdr:nvCxnSpPr>
      <xdr:spPr>
        <a:xfrm>
          <a:off x="1130300" y="13415187"/>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76915</xdr:rowOff>
    </xdr:from>
    <xdr:to>
      <xdr:col>3</xdr:col>
      <xdr:colOff>3175</xdr:colOff>
      <xdr:row>79</xdr:row>
      <xdr:rowOff>7065</xdr:rowOff>
    </xdr:to>
    <xdr:sp macro="" textlink="">
      <xdr:nvSpPr>
        <xdr:cNvPr id="190" name="フローチャート : 判断 189"/>
        <xdr:cNvSpPr/>
      </xdr:nvSpPr>
      <xdr:spPr>
        <a:xfrm>
          <a:off x="1968500" y="1345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169642</xdr:rowOff>
    </xdr:from>
    <xdr:ext cx="469744" cy="259045"/>
    <xdr:sp macro="" textlink="">
      <xdr:nvSpPr>
        <xdr:cNvPr id="191" name="テキスト ボックス 190"/>
        <xdr:cNvSpPr txBox="1"/>
      </xdr:nvSpPr>
      <xdr:spPr>
        <a:xfrm>
          <a:off x="1784427" y="1354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73975</xdr:rowOff>
    </xdr:from>
    <xdr:to>
      <xdr:col>1</xdr:col>
      <xdr:colOff>485775</xdr:colOff>
      <xdr:row>79</xdr:row>
      <xdr:rowOff>4125</xdr:rowOff>
    </xdr:to>
    <xdr:sp macro="" textlink="">
      <xdr:nvSpPr>
        <xdr:cNvPr id="192" name="フローチャート : 判断 191"/>
        <xdr:cNvSpPr/>
      </xdr:nvSpPr>
      <xdr:spPr>
        <a:xfrm>
          <a:off x="1079500" y="1344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166702</xdr:rowOff>
    </xdr:from>
    <xdr:ext cx="469744" cy="259045"/>
    <xdr:sp macro="" textlink="">
      <xdr:nvSpPr>
        <xdr:cNvPr id="193" name="テキスト ボックス 192"/>
        <xdr:cNvSpPr txBox="1"/>
      </xdr:nvSpPr>
      <xdr:spPr>
        <a:xfrm>
          <a:off x="895427" y="1353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99611</xdr:rowOff>
    </xdr:from>
    <xdr:to>
      <xdr:col>6</xdr:col>
      <xdr:colOff>561975</xdr:colOff>
      <xdr:row>78</xdr:row>
      <xdr:rowOff>29761</xdr:rowOff>
    </xdr:to>
    <xdr:sp macro="" textlink="">
      <xdr:nvSpPr>
        <xdr:cNvPr id="199" name="円/楕円 198"/>
        <xdr:cNvSpPr/>
      </xdr:nvSpPr>
      <xdr:spPr>
        <a:xfrm>
          <a:off x="4584700" y="133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122488</xdr:rowOff>
    </xdr:from>
    <xdr:ext cx="469744" cy="259045"/>
    <xdr:sp macro="" textlink="">
      <xdr:nvSpPr>
        <xdr:cNvPr id="200" name="維持補修費該当値テキスト"/>
        <xdr:cNvSpPr txBox="1"/>
      </xdr:nvSpPr>
      <xdr:spPr>
        <a:xfrm>
          <a:off x="4686300" y="1315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8,922</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27081</xdr:rowOff>
    </xdr:from>
    <xdr:to>
      <xdr:col>5</xdr:col>
      <xdr:colOff>409575</xdr:colOff>
      <xdr:row>78</xdr:row>
      <xdr:rowOff>128681</xdr:rowOff>
    </xdr:to>
    <xdr:sp macro="" textlink="">
      <xdr:nvSpPr>
        <xdr:cNvPr id="201" name="円/楕円 200"/>
        <xdr:cNvSpPr/>
      </xdr:nvSpPr>
      <xdr:spPr>
        <a:xfrm>
          <a:off x="3746500" y="1340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145208</xdr:rowOff>
    </xdr:from>
    <xdr:ext cx="469744" cy="259045"/>
    <xdr:sp macro="" textlink="">
      <xdr:nvSpPr>
        <xdr:cNvPr id="202" name="テキスト ボックス 201"/>
        <xdr:cNvSpPr txBox="1"/>
      </xdr:nvSpPr>
      <xdr:spPr>
        <a:xfrm>
          <a:off x="3562427" y="1317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116332</xdr:rowOff>
    </xdr:from>
    <xdr:to>
      <xdr:col>4</xdr:col>
      <xdr:colOff>206375</xdr:colOff>
      <xdr:row>78</xdr:row>
      <xdr:rowOff>46482</xdr:rowOff>
    </xdr:to>
    <xdr:sp macro="" textlink="">
      <xdr:nvSpPr>
        <xdr:cNvPr id="203" name="円/楕円 202"/>
        <xdr:cNvSpPr/>
      </xdr:nvSpPr>
      <xdr:spPr>
        <a:xfrm>
          <a:off x="2857500" y="133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63009</xdr:rowOff>
    </xdr:from>
    <xdr:ext cx="469744" cy="259045"/>
    <xdr:sp macro="" textlink="">
      <xdr:nvSpPr>
        <xdr:cNvPr id="204" name="テキスト ボックス 203"/>
        <xdr:cNvSpPr txBox="1"/>
      </xdr:nvSpPr>
      <xdr:spPr>
        <a:xfrm>
          <a:off x="2673427" y="1309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8,410</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16825</xdr:rowOff>
    </xdr:from>
    <xdr:to>
      <xdr:col>3</xdr:col>
      <xdr:colOff>3175</xdr:colOff>
      <xdr:row>78</xdr:row>
      <xdr:rowOff>118425</xdr:rowOff>
    </xdr:to>
    <xdr:sp macro="" textlink="">
      <xdr:nvSpPr>
        <xdr:cNvPr id="205" name="円/楕円 204"/>
        <xdr:cNvSpPr/>
      </xdr:nvSpPr>
      <xdr:spPr>
        <a:xfrm>
          <a:off x="1968500" y="1338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134952</xdr:rowOff>
    </xdr:from>
    <xdr:ext cx="469744" cy="259045"/>
    <xdr:sp macro="" textlink="">
      <xdr:nvSpPr>
        <xdr:cNvPr id="206" name="テキスト ボックス 205"/>
        <xdr:cNvSpPr txBox="1"/>
      </xdr:nvSpPr>
      <xdr:spPr>
        <a:xfrm>
          <a:off x="1784427" y="1316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6,207</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162737</xdr:rowOff>
    </xdr:from>
    <xdr:to>
      <xdr:col>1</xdr:col>
      <xdr:colOff>485775</xdr:colOff>
      <xdr:row>78</xdr:row>
      <xdr:rowOff>92887</xdr:rowOff>
    </xdr:to>
    <xdr:sp macro="" textlink="">
      <xdr:nvSpPr>
        <xdr:cNvPr id="207" name="円/楕円 206"/>
        <xdr:cNvSpPr/>
      </xdr:nvSpPr>
      <xdr:spPr>
        <a:xfrm>
          <a:off x="1079500" y="1336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109414</xdr:rowOff>
    </xdr:from>
    <xdr:ext cx="469744" cy="259045"/>
    <xdr:sp macro="" textlink="">
      <xdr:nvSpPr>
        <xdr:cNvPr id="208" name="テキスト ボックス 207"/>
        <xdr:cNvSpPr txBox="1"/>
      </xdr:nvSpPr>
      <xdr:spPr>
        <a:xfrm>
          <a:off x="895427" y="1313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5" name="テキスト ボックス 224"/>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128245</xdr:rowOff>
    </xdr:from>
    <xdr:to>
      <xdr:col>6</xdr:col>
      <xdr:colOff>510540</xdr:colOff>
      <xdr:row>96</xdr:row>
      <xdr:rowOff>167666</xdr:rowOff>
    </xdr:to>
    <xdr:cxnSp macro="">
      <xdr:nvCxnSpPr>
        <xdr:cNvPr id="233" name="直線コネクタ 232"/>
        <xdr:cNvCxnSpPr/>
      </xdr:nvCxnSpPr>
      <xdr:spPr>
        <a:xfrm flipV="1">
          <a:off x="4633595" y="15387295"/>
          <a:ext cx="1270" cy="123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43</xdr:rowOff>
    </xdr:from>
    <xdr:ext cx="534377" cy="259045"/>
    <xdr:sp macro="" textlink="">
      <xdr:nvSpPr>
        <xdr:cNvPr id="234" name="扶助費最小値テキスト"/>
        <xdr:cNvSpPr txBox="1"/>
      </xdr:nvSpPr>
      <xdr:spPr>
        <a:xfrm>
          <a:off x="4686300" y="1663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60,798</a:t>
          </a:r>
          <a:endParaRPr kumimoji="1" lang="ja-JP" altLang="en-US" sz="1000" b="1">
            <a:latin typeface="ＭＳ Ｐゴシック"/>
          </a:endParaRPr>
        </a:p>
      </xdr:txBody>
    </xdr:sp>
    <xdr:clientData/>
  </xdr:oneCellAnchor>
  <xdr:twoCellAnchor>
    <xdr:from>
      <xdr:col>6</xdr:col>
      <xdr:colOff>422275</xdr:colOff>
      <xdr:row>96</xdr:row>
      <xdr:rowOff>167666</xdr:rowOff>
    </xdr:from>
    <xdr:to>
      <xdr:col>6</xdr:col>
      <xdr:colOff>600075</xdr:colOff>
      <xdr:row>96</xdr:row>
      <xdr:rowOff>167666</xdr:rowOff>
    </xdr:to>
    <xdr:cxnSp macro="">
      <xdr:nvCxnSpPr>
        <xdr:cNvPr id="235" name="直線コネクタ 234"/>
        <xdr:cNvCxnSpPr/>
      </xdr:nvCxnSpPr>
      <xdr:spPr>
        <a:xfrm>
          <a:off x="4546600" y="16626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74922</xdr:rowOff>
    </xdr:from>
    <xdr:ext cx="599010" cy="259045"/>
    <xdr:sp macro="" textlink="">
      <xdr:nvSpPr>
        <xdr:cNvPr id="236" name="扶助費最大値テキスト"/>
        <xdr:cNvSpPr txBox="1"/>
      </xdr:nvSpPr>
      <xdr:spPr>
        <a:xfrm>
          <a:off x="4686300" y="1516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158,402</a:t>
          </a:r>
          <a:endParaRPr kumimoji="1" lang="ja-JP" altLang="en-US" sz="1000" b="1">
            <a:latin typeface="ＭＳ Ｐゴシック"/>
          </a:endParaRPr>
        </a:p>
      </xdr:txBody>
    </xdr:sp>
    <xdr:clientData/>
  </xdr:oneCellAnchor>
  <xdr:twoCellAnchor>
    <xdr:from>
      <xdr:col>6</xdr:col>
      <xdr:colOff>422275</xdr:colOff>
      <xdr:row>89</xdr:row>
      <xdr:rowOff>128245</xdr:rowOff>
    </xdr:from>
    <xdr:to>
      <xdr:col>6</xdr:col>
      <xdr:colOff>600075</xdr:colOff>
      <xdr:row>89</xdr:row>
      <xdr:rowOff>128245</xdr:rowOff>
    </xdr:to>
    <xdr:cxnSp macro="">
      <xdr:nvCxnSpPr>
        <xdr:cNvPr id="237" name="直線コネクタ 236"/>
        <xdr:cNvCxnSpPr/>
      </xdr:nvCxnSpPr>
      <xdr:spPr>
        <a:xfrm>
          <a:off x="4546600" y="1538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101333</xdr:rowOff>
    </xdr:from>
    <xdr:to>
      <xdr:col>6</xdr:col>
      <xdr:colOff>511175</xdr:colOff>
      <xdr:row>97</xdr:row>
      <xdr:rowOff>25412</xdr:rowOff>
    </xdr:to>
    <xdr:cxnSp macro="">
      <xdr:nvCxnSpPr>
        <xdr:cNvPr id="238" name="直線コネクタ 237"/>
        <xdr:cNvCxnSpPr/>
      </xdr:nvCxnSpPr>
      <xdr:spPr>
        <a:xfrm flipV="1">
          <a:off x="3797300" y="16560533"/>
          <a:ext cx="838200" cy="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93</xdr:row>
      <xdr:rowOff>62819</xdr:rowOff>
    </xdr:from>
    <xdr:ext cx="534377" cy="259045"/>
    <xdr:sp macro="" textlink="">
      <xdr:nvSpPr>
        <xdr:cNvPr id="239" name="扶助費平均値テキスト"/>
        <xdr:cNvSpPr txBox="1"/>
      </xdr:nvSpPr>
      <xdr:spPr>
        <a:xfrm>
          <a:off x="4686300" y="16007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93,855</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39942</xdr:rowOff>
    </xdr:from>
    <xdr:to>
      <xdr:col>6</xdr:col>
      <xdr:colOff>561975</xdr:colOff>
      <xdr:row>94</xdr:row>
      <xdr:rowOff>141542</xdr:rowOff>
    </xdr:to>
    <xdr:sp macro="" textlink="">
      <xdr:nvSpPr>
        <xdr:cNvPr id="240" name="フローチャート : 判断 239"/>
        <xdr:cNvSpPr/>
      </xdr:nvSpPr>
      <xdr:spPr>
        <a:xfrm>
          <a:off x="4584700" y="1615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25412</xdr:rowOff>
    </xdr:from>
    <xdr:to>
      <xdr:col>5</xdr:col>
      <xdr:colOff>358775</xdr:colOff>
      <xdr:row>97</xdr:row>
      <xdr:rowOff>47016</xdr:rowOff>
    </xdr:to>
    <xdr:cxnSp macro="">
      <xdr:nvCxnSpPr>
        <xdr:cNvPr id="241" name="直線コネクタ 240"/>
        <xdr:cNvCxnSpPr/>
      </xdr:nvCxnSpPr>
      <xdr:spPr>
        <a:xfrm flipV="1">
          <a:off x="2908300" y="16656062"/>
          <a:ext cx="889000" cy="2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118771</xdr:rowOff>
    </xdr:from>
    <xdr:to>
      <xdr:col>5</xdr:col>
      <xdr:colOff>409575</xdr:colOff>
      <xdr:row>95</xdr:row>
      <xdr:rowOff>48921</xdr:rowOff>
    </xdr:to>
    <xdr:sp macro="" textlink="">
      <xdr:nvSpPr>
        <xdr:cNvPr id="242" name="フローチャート : 判断 241"/>
        <xdr:cNvSpPr/>
      </xdr:nvSpPr>
      <xdr:spPr>
        <a:xfrm>
          <a:off x="3746500" y="16235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65448</xdr:rowOff>
    </xdr:from>
    <xdr:ext cx="534377" cy="259045"/>
    <xdr:sp macro="" textlink="">
      <xdr:nvSpPr>
        <xdr:cNvPr id="243" name="テキスト ボックス 242"/>
        <xdr:cNvSpPr txBox="1"/>
      </xdr:nvSpPr>
      <xdr:spPr>
        <a:xfrm>
          <a:off x="3530111" y="1601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87,648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47016</xdr:rowOff>
    </xdr:from>
    <xdr:to>
      <xdr:col>4</xdr:col>
      <xdr:colOff>155575</xdr:colOff>
      <xdr:row>97</xdr:row>
      <xdr:rowOff>112967</xdr:rowOff>
    </xdr:to>
    <xdr:cxnSp macro="">
      <xdr:nvCxnSpPr>
        <xdr:cNvPr id="244" name="直線コネクタ 243"/>
        <xdr:cNvCxnSpPr/>
      </xdr:nvCxnSpPr>
      <xdr:spPr>
        <a:xfrm flipV="1">
          <a:off x="2019300" y="16677666"/>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23901</xdr:rowOff>
    </xdr:from>
    <xdr:to>
      <xdr:col>4</xdr:col>
      <xdr:colOff>206375</xdr:colOff>
      <xdr:row>95</xdr:row>
      <xdr:rowOff>125501</xdr:rowOff>
    </xdr:to>
    <xdr:sp macro="" textlink="">
      <xdr:nvSpPr>
        <xdr:cNvPr id="245" name="フローチャート : 判断 244"/>
        <xdr:cNvSpPr/>
      </xdr:nvSpPr>
      <xdr:spPr>
        <a:xfrm>
          <a:off x="2857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142028</xdr:rowOff>
    </xdr:from>
    <xdr:ext cx="534377" cy="259045"/>
    <xdr:sp macro="" textlink="">
      <xdr:nvSpPr>
        <xdr:cNvPr id="246" name="テキスト ボックス 245"/>
        <xdr:cNvSpPr txBox="1"/>
      </xdr:nvSpPr>
      <xdr:spPr>
        <a:xfrm>
          <a:off x="2641111" y="1608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112967</xdr:rowOff>
    </xdr:from>
    <xdr:to>
      <xdr:col>2</xdr:col>
      <xdr:colOff>638175</xdr:colOff>
      <xdr:row>97</xdr:row>
      <xdr:rowOff>114046</xdr:rowOff>
    </xdr:to>
    <xdr:cxnSp macro="">
      <xdr:nvCxnSpPr>
        <xdr:cNvPr id="247" name="直線コネクタ 246"/>
        <xdr:cNvCxnSpPr/>
      </xdr:nvCxnSpPr>
      <xdr:spPr>
        <a:xfrm flipV="1">
          <a:off x="1130300" y="16743617"/>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101702</xdr:rowOff>
    </xdr:from>
    <xdr:to>
      <xdr:col>3</xdr:col>
      <xdr:colOff>3175</xdr:colOff>
      <xdr:row>96</xdr:row>
      <xdr:rowOff>31852</xdr:rowOff>
    </xdr:to>
    <xdr:sp macro="" textlink="">
      <xdr:nvSpPr>
        <xdr:cNvPr id="248" name="フローチャート : 判断 247"/>
        <xdr:cNvSpPr/>
      </xdr:nvSpPr>
      <xdr:spPr>
        <a:xfrm>
          <a:off x="1968500" y="1638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48379</xdr:rowOff>
    </xdr:from>
    <xdr:ext cx="534377" cy="259045"/>
    <xdr:sp macro="" textlink="">
      <xdr:nvSpPr>
        <xdr:cNvPr id="249" name="テキスト ボックス 248"/>
        <xdr:cNvSpPr txBox="1"/>
      </xdr:nvSpPr>
      <xdr:spPr>
        <a:xfrm>
          <a:off x="1752111" y="161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120650</xdr:rowOff>
    </xdr:from>
    <xdr:to>
      <xdr:col>1</xdr:col>
      <xdr:colOff>485775</xdr:colOff>
      <xdr:row>96</xdr:row>
      <xdr:rowOff>50800</xdr:rowOff>
    </xdr:to>
    <xdr:sp macro="" textlink="">
      <xdr:nvSpPr>
        <xdr:cNvPr id="250" name="フローチャート : 判断 249"/>
        <xdr:cNvSpPr/>
      </xdr:nvSpPr>
      <xdr:spPr>
        <a:xfrm>
          <a:off x="1079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67327</xdr:rowOff>
    </xdr:from>
    <xdr:ext cx="534377" cy="259045"/>
    <xdr:sp macro="" textlink="">
      <xdr:nvSpPr>
        <xdr:cNvPr id="251" name="テキスト ボックス 250"/>
        <xdr:cNvSpPr txBox="1"/>
      </xdr:nvSpPr>
      <xdr:spPr>
        <a:xfrm>
          <a:off x="863111" y="1618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50533</xdr:rowOff>
    </xdr:from>
    <xdr:to>
      <xdr:col>6</xdr:col>
      <xdr:colOff>561975</xdr:colOff>
      <xdr:row>96</xdr:row>
      <xdr:rowOff>152133</xdr:rowOff>
    </xdr:to>
    <xdr:sp macro="" textlink="">
      <xdr:nvSpPr>
        <xdr:cNvPr id="257" name="円/楕円 256"/>
        <xdr:cNvSpPr/>
      </xdr:nvSpPr>
      <xdr:spPr>
        <a:xfrm>
          <a:off x="4584700" y="165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136910</xdr:rowOff>
    </xdr:from>
    <xdr:ext cx="534377" cy="259045"/>
    <xdr:sp macro="" textlink="">
      <xdr:nvSpPr>
        <xdr:cNvPr id="258" name="扶助費該当値テキスト"/>
        <xdr:cNvSpPr txBox="1"/>
      </xdr:nvSpPr>
      <xdr:spPr>
        <a:xfrm>
          <a:off x="4686300" y="1642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66,021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146062</xdr:rowOff>
    </xdr:from>
    <xdr:to>
      <xdr:col>5</xdr:col>
      <xdr:colOff>409575</xdr:colOff>
      <xdr:row>97</xdr:row>
      <xdr:rowOff>76212</xdr:rowOff>
    </xdr:to>
    <xdr:sp macro="" textlink="">
      <xdr:nvSpPr>
        <xdr:cNvPr id="259" name="円/楕円 258"/>
        <xdr:cNvSpPr/>
      </xdr:nvSpPr>
      <xdr:spPr>
        <a:xfrm>
          <a:off x="3746500" y="1660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67339</xdr:rowOff>
    </xdr:from>
    <xdr:ext cx="534377" cy="259045"/>
    <xdr:sp macro="" textlink="">
      <xdr:nvSpPr>
        <xdr:cNvPr id="260" name="テキスト ボックス 259"/>
        <xdr:cNvSpPr txBox="1"/>
      </xdr:nvSpPr>
      <xdr:spPr>
        <a:xfrm>
          <a:off x="3530111" y="1669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58,499</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167666</xdr:rowOff>
    </xdr:from>
    <xdr:to>
      <xdr:col>4</xdr:col>
      <xdr:colOff>206375</xdr:colOff>
      <xdr:row>97</xdr:row>
      <xdr:rowOff>97816</xdr:rowOff>
    </xdr:to>
    <xdr:sp macro="" textlink="">
      <xdr:nvSpPr>
        <xdr:cNvPr id="261" name="円/楕円 260"/>
        <xdr:cNvSpPr/>
      </xdr:nvSpPr>
      <xdr:spPr>
        <a:xfrm>
          <a:off x="2857500" y="1662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88943</xdr:rowOff>
    </xdr:from>
    <xdr:ext cx="534377" cy="259045"/>
    <xdr:sp macro="" textlink="">
      <xdr:nvSpPr>
        <xdr:cNvPr id="262" name="テキスト ボックス 261"/>
        <xdr:cNvSpPr txBox="1"/>
      </xdr:nvSpPr>
      <xdr:spPr>
        <a:xfrm>
          <a:off x="2641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56,798</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62167</xdr:rowOff>
    </xdr:from>
    <xdr:to>
      <xdr:col>3</xdr:col>
      <xdr:colOff>3175</xdr:colOff>
      <xdr:row>97</xdr:row>
      <xdr:rowOff>163767</xdr:rowOff>
    </xdr:to>
    <xdr:sp macro="" textlink="">
      <xdr:nvSpPr>
        <xdr:cNvPr id="263" name="円/楕円 262"/>
        <xdr:cNvSpPr/>
      </xdr:nvSpPr>
      <xdr:spPr>
        <a:xfrm>
          <a:off x="1968500" y="1669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154894</xdr:rowOff>
    </xdr:from>
    <xdr:ext cx="534377" cy="259045"/>
    <xdr:sp macro="" textlink="">
      <xdr:nvSpPr>
        <xdr:cNvPr id="264" name="テキスト ボックス 263"/>
        <xdr:cNvSpPr txBox="1"/>
      </xdr:nvSpPr>
      <xdr:spPr>
        <a:xfrm>
          <a:off x="1752111" y="1678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63246</xdr:rowOff>
    </xdr:from>
    <xdr:to>
      <xdr:col>1</xdr:col>
      <xdr:colOff>485775</xdr:colOff>
      <xdr:row>97</xdr:row>
      <xdr:rowOff>164846</xdr:rowOff>
    </xdr:to>
    <xdr:sp macro="" textlink="">
      <xdr:nvSpPr>
        <xdr:cNvPr id="265" name="円/楕円 264"/>
        <xdr:cNvSpPr/>
      </xdr:nvSpPr>
      <xdr:spPr>
        <a:xfrm>
          <a:off x="1079500" y="166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155973</xdr:rowOff>
    </xdr:from>
    <xdr:ext cx="534377" cy="259045"/>
    <xdr:sp macro="" textlink="">
      <xdr:nvSpPr>
        <xdr:cNvPr id="266" name="テキスト ボックス 265"/>
        <xdr:cNvSpPr txBox="1"/>
      </xdr:nvSpPr>
      <xdr:spPr>
        <a:xfrm>
          <a:off x="863111" y="167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51,520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0" name="テキスト ボックス 27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4" name="テキスト ボックス 283"/>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6" name="テキスト ボックス 28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160820</xdr:rowOff>
    </xdr:from>
    <xdr:to>
      <xdr:col>15</xdr:col>
      <xdr:colOff>180340</xdr:colOff>
      <xdr:row>37</xdr:row>
      <xdr:rowOff>155880</xdr:rowOff>
    </xdr:to>
    <xdr:cxnSp macro="">
      <xdr:nvCxnSpPr>
        <xdr:cNvPr id="290" name="直線コネクタ 289"/>
        <xdr:cNvCxnSpPr/>
      </xdr:nvCxnSpPr>
      <xdr:spPr>
        <a:xfrm flipV="1">
          <a:off x="10475595" y="5132870"/>
          <a:ext cx="1270" cy="13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159707</xdr:rowOff>
    </xdr:from>
    <xdr:ext cx="534377" cy="259045"/>
    <xdr:sp macro="" textlink="">
      <xdr:nvSpPr>
        <xdr:cNvPr id="291" name="補助費等最小値テキスト"/>
        <xdr:cNvSpPr txBox="1"/>
      </xdr:nvSpPr>
      <xdr:spPr>
        <a:xfrm>
          <a:off x="10528300" y="650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18,226</a:t>
          </a:r>
          <a:endParaRPr kumimoji="1" lang="ja-JP" altLang="en-US" sz="1000" b="1">
            <a:latin typeface="ＭＳ Ｐゴシック"/>
          </a:endParaRPr>
        </a:p>
      </xdr:txBody>
    </xdr:sp>
    <xdr:clientData/>
  </xdr:oneCellAnchor>
  <xdr:twoCellAnchor>
    <xdr:from>
      <xdr:col>15</xdr:col>
      <xdr:colOff>92075</xdr:colOff>
      <xdr:row>37</xdr:row>
      <xdr:rowOff>155880</xdr:rowOff>
    </xdr:from>
    <xdr:to>
      <xdr:col>15</xdr:col>
      <xdr:colOff>269875</xdr:colOff>
      <xdr:row>37</xdr:row>
      <xdr:rowOff>155880</xdr:rowOff>
    </xdr:to>
    <xdr:cxnSp macro="">
      <xdr:nvCxnSpPr>
        <xdr:cNvPr id="292" name="直線コネクタ 291"/>
        <xdr:cNvCxnSpPr/>
      </xdr:nvCxnSpPr>
      <xdr:spPr>
        <a:xfrm>
          <a:off x="10388600" y="6499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107497</xdr:rowOff>
    </xdr:from>
    <xdr:ext cx="599010" cy="259045"/>
    <xdr:sp macro="" textlink="">
      <xdr:nvSpPr>
        <xdr:cNvPr id="293" name="補助費等最大値テキスト"/>
        <xdr:cNvSpPr txBox="1"/>
      </xdr:nvSpPr>
      <xdr:spPr>
        <a:xfrm>
          <a:off x="10528300" y="490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125,837</a:t>
          </a:r>
          <a:endParaRPr kumimoji="1" lang="ja-JP" altLang="en-US" sz="1000" b="1">
            <a:latin typeface="ＭＳ Ｐゴシック"/>
          </a:endParaRPr>
        </a:p>
      </xdr:txBody>
    </xdr:sp>
    <xdr:clientData/>
  </xdr:oneCellAnchor>
  <xdr:twoCellAnchor>
    <xdr:from>
      <xdr:col>15</xdr:col>
      <xdr:colOff>92075</xdr:colOff>
      <xdr:row>29</xdr:row>
      <xdr:rowOff>160820</xdr:rowOff>
    </xdr:from>
    <xdr:to>
      <xdr:col>15</xdr:col>
      <xdr:colOff>269875</xdr:colOff>
      <xdr:row>29</xdr:row>
      <xdr:rowOff>160820</xdr:rowOff>
    </xdr:to>
    <xdr:cxnSp macro="">
      <xdr:nvCxnSpPr>
        <xdr:cNvPr id="294" name="直線コネクタ 293"/>
        <xdr:cNvCxnSpPr/>
      </xdr:nvCxnSpPr>
      <xdr:spPr>
        <a:xfrm>
          <a:off x="10388600" y="513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10973</xdr:rowOff>
    </xdr:from>
    <xdr:to>
      <xdr:col>15</xdr:col>
      <xdr:colOff>180975</xdr:colOff>
      <xdr:row>34</xdr:row>
      <xdr:rowOff>126352</xdr:rowOff>
    </xdr:to>
    <xdr:cxnSp macro="">
      <xdr:nvCxnSpPr>
        <xdr:cNvPr id="295" name="直線コネクタ 294"/>
        <xdr:cNvCxnSpPr/>
      </xdr:nvCxnSpPr>
      <xdr:spPr>
        <a:xfrm flipV="1">
          <a:off x="9639300" y="5840273"/>
          <a:ext cx="838200" cy="1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29532</xdr:rowOff>
    </xdr:from>
    <xdr:ext cx="534377" cy="259045"/>
    <xdr:sp macro="" textlink="">
      <xdr:nvSpPr>
        <xdr:cNvPr id="296" name="補助費等平均値テキスト"/>
        <xdr:cNvSpPr txBox="1"/>
      </xdr:nvSpPr>
      <xdr:spPr>
        <a:xfrm>
          <a:off x="10528300" y="603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49,476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51105</xdr:rowOff>
    </xdr:from>
    <xdr:to>
      <xdr:col>15</xdr:col>
      <xdr:colOff>231775</xdr:colOff>
      <xdr:row>35</xdr:row>
      <xdr:rowOff>152705</xdr:rowOff>
    </xdr:to>
    <xdr:sp macro="" textlink="">
      <xdr:nvSpPr>
        <xdr:cNvPr id="297" name="フローチャート : 判断 296"/>
        <xdr:cNvSpPr/>
      </xdr:nvSpPr>
      <xdr:spPr>
        <a:xfrm>
          <a:off x="10426700" y="605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126352</xdr:rowOff>
    </xdr:from>
    <xdr:to>
      <xdr:col>14</xdr:col>
      <xdr:colOff>28575</xdr:colOff>
      <xdr:row>36</xdr:row>
      <xdr:rowOff>38240</xdr:rowOff>
    </xdr:to>
    <xdr:cxnSp macro="">
      <xdr:nvCxnSpPr>
        <xdr:cNvPr id="298" name="直線コネクタ 297"/>
        <xdr:cNvCxnSpPr/>
      </xdr:nvCxnSpPr>
      <xdr:spPr>
        <a:xfrm flipV="1">
          <a:off x="8750300" y="5955652"/>
          <a:ext cx="889000" cy="2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46711</xdr:rowOff>
    </xdr:from>
    <xdr:to>
      <xdr:col>14</xdr:col>
      <xdr:colOff>79375</xdr:colOff>
      <xdr:row>35</xdr:row>
      <xdr:rowOff>148311</xdr:rowOff>
    </xdr:to>
    <xdr:sp macro="" textlink="">
      <xdr:nvSpPr>
        <xdr:cNvPr id="299" name="フローチャート : 判断 298"/>
        <xdr:cNvSpPr/>
      </xdr:nvSpPr>
      <xdr:spPr>
        <a:xfrm>
          <a:off x="9588500" y="604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139438</xdr:rowOff>
    </xdr:from>
    <xdr:ext cx="534377" cy="259045"/>
    <xdr:sp macro="" textlink="">
      <xdr:nvSpPr>
        <xdr:cNvPr id="300" name="テキスト ボックス 299"/>
        <xdr:cNvSpPr txBox="1"/>
      </xdr:nvSpPr>
      <xdr:spPr>
        <a:xfrm>
          <a:off x="9372111" y="614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49,822</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38240</xdr:rowOff>
    </xdr:from>
    <xdr:to>
      <xdr:col>12</xdr:col>
      <xdr:colOff>511175</xdr:colOff>
      <xdr:row>37</xdr:row>
      <xdr:rowOff>5029</xdr:rowOff>
    </xdr:to>
    <xdr:cxnSp macro="">
      <xdr:nvCxnSpPr>
        <xdr:cNvPr id="301" name="直線コネクタ 300"/>
        <xdr:cNvCxnSpPr/>
      </xdr:nvCxnSpPr>
      <xdr:spPr>
        <a:xfrm flipV="1">
          <a:off x="7861300" y="6210440"/>
          <a:ext cx="889000" cy="13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6820</xdr:rowOff>
    </xdr:from>
    <xdr:to>
      <xdr:col>12</xdr:col>
      <xdr:colOff>561975</xdr:colOff>
      <xdr:row>36</xdr:row>
      <xdr:rowOff>108420</xdr:rowOff>
    </xdr:to>
    <xdr:sp macro="" textlink="">
      <xdr:nvSpPr>
        <xdr:cNvPr id="302" name="フローチャート : 判断 301"/>
        <xdr:cNvSpPr/>
      </xdr:nvSpPr>
      <xdr:spPr>
        <a:xfrm>
          <a:off x="8699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99547</xdr:rowOff>
    </xdr:from>
    <xdr:ext cx="534377" cy="259045"/>
    <xdr:sp macro="" textlink="">
      <xdr:nvSpPr>
        <xdr:cNvPr id="303" name="テキスト ボックス 302"/>
        <xdr:cNvSpPr txBox="1"/>
      </xdr:nvSpPr>
      <xdr:spPr>
        <a:xfrm>
          <a:off x="8483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144716</xdr:rowOff>
    </xdr:from>
    <xdr:to>
      <xdr:col>11</xdr:col>
      <xdr:colOff>307975</xdr:colOff>
      <xdr:row>37</xdr:row>
      <xdr:rowOff>5029</xdr:rowOff>
    </xdr:to>
    <xdr:cxnSp macro="">
      <xdr:nvCxnSpPr>
        <xdr:cNvPr id="304" name="直線コネクタ 303"/>
        <xdr:cNvCxnSpPr/>
      </xdr:nvCxnSpPr>
      <xdr:spPr>
        <a:xfrm>
          <a:off x="6972300" y="6316916"/>
          <a:ext cx="889000" cy="3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136347</xdr:rowOff>
    </xdr:from>
    <xdr:to>
      <xdr:col>11</xdr:col>
      <xdr:colOff>358775</xdr:colOff>
      <xdr:row>36</xdr:row>
      <xdr:rowOff>66497</xdr:rowOff>
    </xdr:to>
    <xdr:sp macro="" textlink="">
      <xdr:nvSpPr>
        <xdr:cNvPr id="305" name="フローチャート : 判断 304"/>
        <xdr:cNvSpPr/>
      </xdr:nvSpPr>
      <xdr:spPr>
        <a:xfrm>
          <a:off x="7810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83024</xdr:rowOff>
    </xdr:from>
    <xdr:ext cx="534377" cy="259045"/>
    <xdr:sp macro="" textlink="">
      <xdr:nvSpPr>
        <xdr:cNvPr id="306" name="テキスト ボックス 305"/>
        <xdr:cNvSpPr txBox="1"/>
      </xdr:nvSpPr>
      <xdr:spPr>
        <a:xfrm>
          <a:off x="7594111" y="59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3848</xdr:rowOff>
    </xdr:from>
    <xdr:to>
      <xdr:col>10</xdr:col>
      <xdr:colOff>155575</xdr:colOff>
      <xdr:row>36</xdr:row>
      <xdr:rowOff>105448</xdr:rowOff>
    </xdr:to>
    <xdr:sp macro="" textlink="">
      <xdr:nvSpPr>
        <xdr:cNvPr id="307" name="フローチャート : 判断 306"/>
        <xdr:cNvSpPr/>
      </xdr:nvSpPr>
      <xdr:spPr>
        <a:xfrm>
          <a:off x="6921500" y="61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121975</xdr:rowOff>
    </xdr:from>
    <xdr:ext cx="534377" cy="259045"/>
    <xdr:sp macro="" textlink="">
      <xdr:nvSpPr>
        <xdr:cNvPr id="308" name="テキスト ボックス 307"/>
        <xdr:cNvSpPr txBox="1"/>
      </xdr:nvSpPr>
      <xdr:spPr>
        <a:xfrm>
          <a:off x="6705111" y="595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33</xdr:row>
      <xdr:rowOff>131623</xdr:rowOff>
    </xdr:from>
    <xdr:to>
      <xdr:col>15</xdr:col>
      <xdr:colOff>231775</xdr:colOff>
      <xdr:row>34</xdr:row>
      <xdr:rowOff>61773</xdr:rowOff>
    </xdr:to>
    <xdr:sp macro="" textlink="">
      <xdr:nvSpPr>
        <xdr:cNvPr id="314" name="円/楕円 313"/>
        <xdr:cNvSpPr/>
      </xdr:nvSpPr>
      <xdr:spPr>
        <a:xfrm>
          <a:off x="10426700" y="578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154500</xdr:rowOff>
    </xdr:from>
    <xdr:ext cx="534377" cy="259045"/>
    <xdr:sp macro="" textlink="">
      <xdr:nvSpPr>
        <xdr:cNvPr id="315" name="補助費等該当値テキスト"/>
        <xdr:cNvSpPr txBox="1"/>
      </xdr:nvSpPr>
      <xdr:spPr>
        <a:xfrm>
          <a:off x="10528300" y="564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70,136</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75552</xdr:rowOff>
    </xdr:from>
    <xdr:to>
      <xdr:col>14</xdr:col>
      <xdr:colOff>79375</xdr:colOff>
      <xdr:row>35</xdr:row>
      <xdr:rowOff>5702</xdr:rowOff>
    </xdr:to>
    <xdr:sp macro="" textlink="">
      <xdr:nvSpPr>
        <xdr:cNvPr id="316" name="円/楕円 315"/>
        <xdr:cNvSpPr/>
      </xdr:nvSpPr>
      <xdr:spPr>
        <a:xfrm>
          <a:off x="9588500" y="590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22229</xdr:rowOff>
    </xdr:from>
    <xdr:ext cx="534377" cy="259045"/>
    <xdr:sp macro="" textlink="">
      <xdr:nvSpPr>
        <xdr:cNvPr id="317" name="テキスト ボックス 316"/>
        <xdr:cNvSpPr txBox="1"/>
      </xdr:nvSpPr>
      <xdr:spPr>
        <a:xfrm>
          <a:off x="9372111" y="56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61,051</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158890</xdr:rowOff>
    </xdr:from>
    <xdr:to>
      <xdr:col>12</xdr:col>
      <xdr:colOff>561975</xdr:colOff>
      <xdr:row>36</xdr:row>
      <xdr:rowOff>89040</xdr:rowOff>
    </xdr:to>
    <xdr:sp macro="" textlink="">
      <xdr:nvSpPr>
        <xdr:cNvPr id="318" name="円/楕円 317"/>
        <xdr:cNvSpPr/>
      </xdr:nvSpPr>
      <xdr:spPr>
        <a:xfrm>
          <a:off x="8699500" y="615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105567</xdr:rowOff>
    </xdr:from>
    <xdr:ext cx="534377" cy="259045"/>
    <xdr:sp macro="" textlink="">
      <xdr:nvSpPr>
        <xdr:cNvPr id="319" name="テキスト ボックス 318"/>
        <xdr:cNvSpPr txBox="1"/>
      </xdr:nvSpPr>
      <xdr:spPr>
        <a:xfrm>
          <a:off x="8483111" y="593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40,989</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125679</xdr:rowOff>
    </xdr:from>
    <xdr:to>
      <xdr:col>11</xdr:col>
      <xdr:colOff>358775</xdr:colOff>
      <xdr:row>37</xdr:row>
      <xdr:rowOff>55829</xdr:rowOff>
    </xdr:to>
    <xdr:sp macro="" textlink="">
      <xdr:nvSpPr>
        <xdr:cNvPr id="320" name="円/楕円 319"/>
        <xdr:cNvSpPr/>
      </xdr:nvSpPr>
      <xdr:spPr>
        <a:xfrm>
          <a:off x="7810500" y="629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46956</xdr:rowOff>
    </xdr:from>
    <xdr:ext cx="534377" cy="259045"/>
    <xdr:sp macro="" textlink="">
      <xdr:nvSpPr>
        <xdr:cNvPr id="321" name="テキスト ボックス 320"/>
        <xdr:cNvSpPr txBox="1"/>
      </xdr:nvSpPr>
      <xdr:spPr>
        <a:xfrm>
          <a:off x="7594111" y="639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30,104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93916</xdr:rowOff>
    </xdr:from>
    <xdr:to>
      <xdr:col>10</xdr:col>
      <xdr:colOff>155575</xdr:colOff>
      <xdr:row>37</xdr:row>
      <xdr:rowOff>24066</xdr:rowOff>
    </xdr:to>
    <xdr:sp macro="" textlink="">
      <xdr:nvSpPr>
        <xdr:cNvPr id="322" name="円/楕円 321"/>
        <xdr:cNvSpPr/>
      </xdr:nvSpPr>
      <xdr:spPr>
        <a:xfrm>
          <a:off x="6921500" y="626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15193</xdr:rowOff>
    </xdr:from>
    <xdr:ext cx="534377" cy="259045"/>
    <xdr:sp macro="" textlink="">
      <xdr:nvSpPr>
        <xdr:cNvPr id="323" name="テキスト ボックス 322"/>
        <xdr:cNvSpPr txBox="1"/>
      </xdr:nvSpPr>
      <xdr:spPr>
        <a:xfrm>
          <a:off x="6705111" y="635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32,605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9" name="テキスト ボックス 338"/>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41" name="テキスト ボックス 340"/>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3" name="テキスト ボックス 342"/>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142298</xdr:rowOff>
    </xdr:from>
    <xdr:to>
      <xdr:col>15</xdr:col>
      <xdr:colOff>180340</xdr:colOff>
      <xdr:row>58</xdr:row>
      <xdr:rowOff>88440</xdr:rowOff>
    </xdr:to>
    <xdr:cxnSp macro="">
      <xdr:nvCxnSpPr>
        <xdr:cNvPr id="347" name="直線コネクタ 346"/>
        <xdr:cNvCxnSpPr/>
      </xdr:nvCxnSpPr>
      <xdr:spPr>
        <a:xfrm flipV="1">
          <a:off x="10475595" y="8714798"/>
          <a:ext cx="1270" cy="131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92267</xdr:rowOff>
    </xdr:from>
    <xdr:ext cx="534377" cy="259045"/>
    <xdr:sp macro="" textlink="">
      <xdr:nvSpPr>
        <xdr:cNvPr id="348" name="普通建設事業費最小値テキスト"/>
        <xdr:cNvSpPr txBox="1"/>
      </xdr:nvSpPr>
      <xdr:spPr>
        <a:xfrm>
          <a:off x="10528300" y="100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16,727</a:t>
          </a:r>
          <a:endParaRPr kumimoji="1" lang="ja-JP" altLang="en-US" sz="1000" b="1">
            <a:latin typeface="ＭＳ Ｐゴシック"/>
          </a:endParaRPr>
        </a:p>
      </xdr:txBody>
    </xdr:sp>
    <xdr:clientData/>
  </xdr:oneCellAnchor>
  <xdr:twoCellAnchor>
    <xdr:from>
      <xdr:col>15</xdr:col>
      <xdr:colOff>92075</xdr:colOff>
      <xdr:row>58</xdr:row>
      <xdr:rowOff>88440</xdr:rowOff>
    </xdr:from>
    <xdr:to>
      <xdr:col>15</xdr:col>
      <xdr:colOff>269875</xdr:colOff>
      <xdr:row>58</xdr:row>
      <xdr:rowOff>88440</xdr:rowOff>
    </xdr:to>
    <xdr:cxnSp macro="">
      <xdr:nvCxnSpPr>
        <xdr:cNvPr id="349" name="直線コネクタ 348"/>
        <xdr:cNvCxnSpPr/>
      </xdr:nvCxnSpPr>
      <xdr:spPr>
        <a:xfrm>
          <a:off x="10388600" y="10032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88975</xdr:rowOff>
    </xdr:from>
    <xdr:ext cx="599010" cy="259045"/>
    <xdr:sp macro="" textlink="">
      <xdr:nvSpPr>
        <xdr:cNvPr id="350" name="普通建設事業費最大値テキスト"/>
        <xdr:cNvSpPr txBox="1"/>
      </xdr:nvSpPr>
      <xdr:spPr>
        <a:xfrm>
          <a:off x="10528300" y="849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189,659</a:t>
          </a:r>
          <a:endParaRPr kumimoji="1" lang="ja-JP" altLang="en-US" sz="1000" b="1">
            <a:latin typeface="ＭＳ Ｐゴシック"/>
          </a:endParaRPr>
        </a:p>
      </xdr:txBody>
    </xdr:sp>
    <xdr:clientData/>
  </xdr:oneCellAnchor>
  <xdr:twoCellAnchor>
    <xdr:from>
      <xdr:col>15</xdr:col>
      <xdr:colOff>92075</xdr:colOff>
      <xdr:row>50</xdr:row>
      <xdr:rowOff>142298</xdr:rowOff>
    </xdr:from>
    <xdr:to>
      <xdr:col>15</xdr:col>
      <xdr:colOff>269875</xdr:colOff>
      <xdr:row>50</xdr:row>
      <xdr:rowOff>142298</xdr:rowOff>
    </xdr:to>
    <xdr:cxnSp macro="">
      <xdr:nvCxnSpPr>
        <xdr:cNvPr id="351" name="直線コネクタ 350"/>
        <xdr:cNvCxnSpPr/>
      </xdr:nvCxnSpPr>
      <xdr:spPr>
        <a:xfrm>
          <a:off x="10388600" y="8714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55</xdr:row>
      <xdr:rowOff>122806</xdr:rowOff>
    </xdr:from>
    <xdr:to>
      <xdr:col>15</xdr:col>
      <xdr:colOff>180975</xdr:colOff>
      <xdr:row>55</xdr:row>
      <xdr:rowOff>156975</xdr:rowOff>
    </xdr:to>
    <xdr:cxnSp macro="">
      <xdr:nvCxnSpPr>
        <xdr:cNvPr id="352" name="直線コネクタ 351"/>
        <xdr:cNvCxnSpPr/>
      </xdr:nvCxnSpPr>
      <xdr:spPr>
        <a:xfrm>
          <a:off x="9639300" y="9552556"/>
          <a:ext cx="838200" cy="3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144906</xdr:rowOff>
    </xdr:from>
    <xdr:ext cx="534377" cy="259045"/>
    <xdr:sp macro="" textlink="">
      <xdr:nvSpPr>
        <xdr:cNvPr id="353" name="普通建設事業費平均値テキスト"/>
        <xdr:cNvSpPr txBox="1"/>
      </xdr:nvSpPr>
      <xdr:spPr>
        <a:xfrm>
          <a:off x="10528300" y="9574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67,319</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166479</xdr:rowOff>
    </xdr:from>
    <xdr:to>
      <xdr:col>15</xdr:col>
      <xdr:colOff>231775</xdr:colOff>
      <xdr:row>56</xdr:row>
      <xdr:rowOff>96629</xdr:rowOff>
    </xdr:to>
    <xdr:sp macro="" textlink="">
      <xdr:nvSpPr>
        <xdr:cNvPr id="354" name="フローチャート : 判断 353"/>
        <xdr:cNvSpPr/>
      </xdr:nvSpPr>
      <xdr:spPr>
        <a:xfrm>
          <a:off x="10426700" y="959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54</xdr:row>
      <xdr:rowOff>126464</xdr:rowOff>
    </xdr:from>
    <xdr:to>
      <xdr:col>14</xdr:col>
      <xdr:colOff>28575</xdr:colOff>
      <xdr:row>55</xdr:row>
      <xdr:rowOff>122806</xdr:rowOff>
    </xdr:to>
    <xdr:cxnSp macro="">
      <xdr:nvCxnSpPr>
        <xdr:cNvPr id="355" name="直線コネクタ 354"/>
        <xdr:cNvCxnSpPr/>
      </xdr:nvCxnSpPr>
      <xdr:spPr>
        <a:xfrm>
          <a:off x="8750300" y="9384764"/>
          <a:ext cx="889000" cy="16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54</xdr:row>
      <xdr:rowOff>147978</xdr:rowOff>
    </xdr:from>
    <xdr:to>
      <xdr:col>14</xdr:col>
      <xdr:colOff>79375</xdr:colOff>
      <xdr:row>55</xdr:row>
      <xdr:rowOff>78128</xdr:rowOff>
    </xdr:to>
    <xdr:sp macro="" textlink="">
      <xdr:nvSpPr>
        <xdr:cNvPr id="356" name="フローチャート : 判断 355"/>
        <xdr:cNvSpPr/>
      </xdr:nvSpPr>
      <xdr:spPr>
        <a:xfrm>
          <a:off x="9588500" y="9406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94655</xdr:rowOff>
    </xdr:from>
    <xdr:ext cx="534377" cy="259045"/>
    <xdr:sp macro="" textlink="">
      <xdr:nvSpPr>
        <xdr:cNvPr id="357" name="テキスト ボックス 356"/>
        <xdr:cNvSpPr txBox="1"/>
      </xdr:nvSpPr>
      <xdr:spPr>
        <a:xfrm>
          <a:off x="9372111" y="918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92,247</a:t>
          </a:r>
          <a:endParaRPr kumimoji="1" lang="ja-JP" altLang="en-US" sz="1000" b="1">
            <a:solidFill>
              <a:srgbClr val="000080"/>
            </a:solidFill>
            <a:latin typeface="ＭＳ Ｐゴシック"/>
          </a:endParaRPr>
        </a:p>
      </xdr:txBody>
    </xdr:sp>
    <xdr:clientData/>
  </xdr:oneCellAnchor>
  <xdr:twoCellAnchor>
    <xdr:from>
      <xdr:col>11</xdr:col>
      <xdr:colOff>307975</xdr:colOff>
      <xdr:row>54</xdr:row>
      <xdr:rowOff>126464</xdr:rowOff>
    </xdr:from>
    <xdr:to>
      <xdr:col>12</xdr:col>
      <xdr:colOff>511175</xdr:colOff>
      <xdr:row>55</xdr:row>
      <xdr:rowOff>100967</xdr:rowOff>
    </xdr:to>
    <xdr:cxnSp macro="">
      <xdr:nvCxnSpPr>
        <xdr:cNvPr id="358" name="直線コネクタ 357"/>
        <xdr:cNvCxnSpPr/>
      </xdr:nvCxnSpPr>
      <xdr:spPr>
        <a:xfrm flipV="1">
          <a:off x="7861300" y="9384764"/>
          <a:ext cx="889000" cy="14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3137</xdr:rowOff>
    </xdr:from>
    <xdr:to>
      <xdr:col>12</xdr:col>
      <xdr:colOff>561975</xdr:colOff>
      <xdr:row>56</xdr:row>
      <xdr:rowOff>104737</xdr:rowOff>
    </xdr:to>
    <xdr:sp macro="" textlink="">
      <xdr:nvSpPr>
        <xdr:cNvPr id="359" name="フローチャート : 判断 358"/>
        <xdr:cNvSpPr/>
      </xdr:nvSpPr>
      <xdr:spPr>
        <a:xfrm>
          <a:off x="8699500" y="9604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95864</xdr:rowOff>
    </xdr:from>
    <xdr:ext cx="534377" cy="259045"/>
    <xdr:sp macro="" textlink="">
      <xdr:nvSpPr>
        <xdr:cNvPr id="360" name="テキスト ボックス 359"/>
        <xdr:cNvSpPr txBox="1"/>
      </xdr:nvSpPr>
      <xdr:spPr>
        <a:xfrm>
          <a:off x="8483111" y="969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100967</xdr:rowOff>
    </xdr:from>
    <xdr:to>
      <xdr:col>11</xdr:col>
      <xdr:colOff>307975</xdr:colOff>
      <xdr:row>55</xdr:row>
      <xdr:rowOff>169029</xdr:rowOff>
    </xdr:to>
    <xdr:cxnSp macro="">
      <xdr:nvCxnSpPr>
        <xdr:cNvPr id="361" name="直線コネクタ 360"/>
        <xdr:cNvCxnSpPr/>
      </xdr:nvCxnSpPr>
      <xdr:spPr>
        <a:xfrm flipV="1">
          <a:off x="6972300" y="9530717"/>
          <a:ext cx="889000" cy="6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20655</xdr:rowOff>
    </xdr:from>
    <xdr:to>
      <xdr:col>11</xdr:col>
      <xdr:colOff>358775</xdr:colOff>
      <xdr:row>56</xdr:row>
      <xdr:rowOff>122255</xdr:rowOff>
    </xdr:to>
    <xdr:sp macro="" textlink="">
      <xdr:nvSpPr>
        <xdr:cNvPr id="362" name="フローチャート : 判断 361"/>
        <xdr:cNvSpPr/>
      </xdr:nvSpPr>
      <xdr:spPr>
        <a:xfrm>
          <a:off x="7810500" y="96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113382</xdr:rowOff>
    </xdr:from>
    <xdr:ext cx="534377" cy="259045"/>
    <xdr:sp macro="" textlink="">
      <xdr:nvSpPr>
        <xdr:cNvPr id="363" name="テキスト ボックス 362"/>
        <xdr:cNvSpPr txBox="1"/>
      </xdr:nvSpPr>
      <xdr:spPr>
        <a:xfrm>
          <a:off x="7594111" y="971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120294</xdr:rowOff>
    </xdr:from>
    <xdr:to>
      <xdr:col>10</xdr:col>
      <xdr:colOff>155575</xdr:colOff>
      <xdr:row>57</xdr:row>
      <xdr:rowOff>50444</xdr:rowOff>
    </xdr:to>
    <xdr:sp macro="" textlink="">
      <xdr:nvSpPr>
        <xdr:cNvPr id="364" name="フローチャート : 判断 363"/>
        <xdr:cNvSpPr/>
      </xdr:nvSpPr>
      <xdr:spPr>
        <a:xfrm>
          <a:off x="6921500" y="972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41571</xdr:rowOff>
    </xdr:from>
    <xdr:ext cx="534377" cy="259045"/>
    <xdr:sp macro="" textlink="">
      <xdr:nvSpPr>
        <xdr:cNvPr id="365" name="テキスト ボックス 364"/>
        <xdr:cNvSpPr txBox="1"/>
      </xdr:nvSpPr>
      <xdr:spPr>
        <a:xfrm>
          <a:off x="6705111" y="981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55</xdr:row>
      <xdr:rowOff>106175</xdr:rowOff>
    </xdr:from>
    <xdr:to>
      <xdr:col>15</xdr:col>
      <xdr:colOff>231775</xdr:colOff>
      <xdr:row>56</xdr:row>
      <xdr:rowOff>36325</xdr:rowOff>
    </xdr:to>
    <xdr:sp macro="" textlink="">
      <xdr:nvSpPr>
        <xdr:cNvPr id="371" name="円/楕円 370"/>
        <xdr:cNvSpPr/>
      </xdr:nvSpPr>
      <xdr:spPr>
        <a:xfrm>
          <a:off x="10426700" y="953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129052</xdr:rowOff>
    </xdr:from>
    <xdr:ext cx="534377" cy="259045"/>
    <xdr:sp macro="" textlink="">
      <xdr:nvSpPr>
        <xdr:cNvPr id="372" name="普通建設事業費該当値テキスト"/>
        <xdr:cNvSpPr txBox="1"/>
      </xdr:nvSpPr>
      <xdr:spPr>
        <a:xfrm>
          <a:off x="10528300" y="938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75,233</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72006</xdr:rowOff>
    </xdr:from>
    <xdr:to>
      <xdr:col>14</xdr:col>
      <xdr:colOff>79375</xdr:colOff>
      <xdr:row>56</xdr:row>
      <xdr:rowOff>2156</xdr:rowOff>
    </xdr:to>
    <xdr:sp macro="" textlink="">
      <xdr:nvSpPr>
        <xdr:cNvPr id="373" name="円/楕円 372"/>
        <xdr:cNvSpPr/>
      </xdr:nvSpPr>
      <xdr:spPr>
        <a:xfrm>
          <a:off x="9588500" y="950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164733</xdr:rowOff>
    </xdr:from>
    <xdr:ext cx="534377" cy="259045"/>
    <xdr:sp macro="" textlink="">
      <xdr:nvSpPr>
        <xdr:cNvPr id="374" name="テキスト ボックス 373"/>
        <xdr:cNvSpPr txBox="1"/>
      </xdr:nvSpPr>
      <xdr:spPr>
        <a:xfrm>
          <a:off x="9372111" y="959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79,717</a:t>
          </a:r>
          <a:endParaRPr kumimoji="1" lang="ja-JP" altLang="en-US" sz="1000" b="1">
            <a:solidFill>
              <a:srgbClr val="FF0000"/>
            </a:solidFill>
            <a:latin typeface="ＭＳ Ｐゴシック"/>
          </a:endParaRPr>
        </a:p>
      </xdr:txBody>
    </xdr:sp>
    <xdr:clientData/>
  </xdr:oneCellAnchor>
  <xdr:twoCellAnchor>
    <xdr:from>
      <xdr:col>12</xdr:col>
      <xdr:colOff>460375</xdr:colOff>
      <xdr:row>54</xdr:row>
      <xdr:rowOff>75664</xdr:rowOff>
    </xdr:from>
    <xdr:to>
      <xdr:col>12</xdr:col>
      <xdr:colOff>561975</xdr:colOff>
      <xdr:row>55</xdr:row>
      <xdr:rowOff>5814</xdr:rowOff>
    </xdr:to>
    <xdr:sp macro="" textlink="">
      <xdr:nvSpPr>
        <xdr:cNvPr id="375" name="円/楕円 374"/>
        <xdr:cNvSpPr/>
      </xdr:nvSpPr>
      <xdr:spPr>
        <a:xfrm>
          <a:off x="8699500" y="93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53</xdr:row>
      <xdr:rowOff>22341</xdr:rowOff>
    </xdr:from>
    <xdr:ext cx="599010" cy="259045"/>
    <xdr:sp macro="" textlink="">
      <xdr:nvSpPr>
        <xdr:cNvPr id="376" name="テキスト ボックス 375"/>
        <xdr:cNvSpPr txBox="1"/>
      </xdr:nvSpPr>
      <xdr:spPr>
        <a:xfrm>
          <a:off x="8450794" y="910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101,737</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50167</xdr:rowOff>
    </xdr:from>
    <xdr:to>
      <xdr:col>11</xdr:col>
      <xdr:colOff>358775</xdr:colOff>
      <xdr:row>55</xdr:row>
      <xdr:rowOff>151767</xdr:rowOff>
    </xdr:to>
    <xdr:sp macro="" textlink="">
      <xdr:nvSpPr>
        <xdr:cNvPr id="377" name="円/楕円 376"/>
        <xdr:cNvSpPr/>
      </xdr:nvSpPr>
      <xdr:spPr>
        <a:xfrm>
          <a:off x="7810500" y="947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168294</xdr:rowOff>
    </xdr:from>
    <xdr:ext cx="534377" cy="259045"/>
    <xdr:sp macro="" textlink="">
      <xdr:nvSpPr>
        <xdr:cNvPr id="378" name="テキスト ボックス 377"/>
        <xdr:cNvSpPr txBox="1"/>
      </xdr:nvSpPr>
      <xdr:spPr>
        <a:xfrm>
          <a:off x="7594111" y="925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82,583</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118229</xdr:rowOff>
    </xdr:from>
    <xdr:to>
      <xdr:col>10</xdr:col>
      <xdr:colOff>155575</xdr:colOff>
      <xdr:row>56</xdr:row>
      <xdr:rowOff>48379</xdr:rowOff>
    </xdr:to>
    <xdr:sp macro="" textlink="">
      <xdr:nvSpPr>
        <xdr:cNvPr id="379" name="円/楕円 378"/>
        <xdr:cNvSpPr/>
      </xdr:nvSpPr>
      <xdr:spPr>
        <a:xfrm>
          <a:off x="6921500" y="954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64906</xdr:rowOff>
    </xdr:from>
    <xdr:ext cx="534377" cy="259045"/>
    <xdr:sp macro="" textlink="">
      <xdr:nvSpPr>
        <xdr:cNvPr id="380" name="テキスト ボックス 379"/>
        <xdr:cNvSpPr txBox="1"/>
      </xdr:nvSpPr>
      <xdr:spPr>
        <a:xfrm>
          <a:off x="6705111" y="932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73,651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58033</xdr:rowOff>
    </xdr:from>
    <xdr:to>
      <xdr:col>15</xdr:col>
      <xdr:colOff>180340</xdr:colOff>
      <xdr:row>79</xdr:row>
      <xdr:rowOff>44450</xdr:rowOff>
    </xdr:to>
    <xdr:cxnSp macro="">
      <xdr:nvCxnSpPr>
        <xdr:cNvPr id="404" name="直線コネクタ 403"/>
        <xdr:cNvCxnSpPr/>
      </xdr:nvCxnSpPr>
      <xdr:spPr>
        <a:xfrm flipV="1">
          <a:off x="10475595" y="12230983"/>
          <a:ext cx="1270" cy="1358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4710</xdr:rowOff>
    </xdr:from>
    <xdr:ext cx="534377" cy="259045"/>
    <xdr:sp macro="" textlink="">
      <xdr:nvSpPr>
        <xdr:cNvPr id="407" name="普通建設事業費 （ うち新規整備　）最大値テキスト"/>
        <xdr:cNvSpPr txBox="1"/>
      </xdr:nvSpPr>
      <xdr:spPr>
        <a:xfrm>
          <a:off x="10528300" y="1200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71,287</a:t>
          </a:r>
          <a:endParaRPr kumimoji="1" lang="ja-JP" altLang="en-US" sz="1000" b="1">
            <a:latin typeface="ＭＳ Ｐゴシック"/>
          </a:endParaRPr>
        </a:p>
      </xdr:txBody>
    </xdr:sp>
    <xdr:clientData/>
  </xdr:oneCellAnchor>
  <xdr:twoCellAnchor>
    <xdr:from>
      <xdr:col>15</xdr:col>
      <xdr:colOff>92075</xdr:colOff>
      <xdr:row>71</xdr:row>
      <xdr:rowOff>58033</xdr:rowOff>
    </xdr:from>
    <xdr:to>
      <xdr:col>15</xdr:col>
      <xdr:colOff>269875</xdr:colOff>
      <xdr:row>71</xdr:row>
      <xdr:rowOff>58033</xdr:rowOff>
    </xdr:to>
    <xdr:cxnSp macro="">
      <xdr:nvCxnSpPr>
        <xdr:cNvPr id="408" name="直線コネクタ 407"/>
        <xdr:cNvCxnSpPr/>
      </xdr:nvCxnSpPr>
      <xdr:spPr>
        <a:xfrm>
          <a:off x="10388600" y="12230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135795</xdr:rowOff>
    </xdr:from>
    <xdr:to>
      <xdr:col>15</xdr:col>
      <xdr:colOff>180975</xdr:colOff>
      <xdr:row>76</xdr:row>
      <xdr:rowOff>5265</xdr:rowOff>
    </xdr:to>
    <xdr:cxnSp macro="">
      <xdr:nvCxnSpPr>
        <xdr:cNvPr id="409" name="直線コネクタ 408"/>
        <xdr:cNvCxnSpPr/>
      </xdr:nvCxnSpPr>
      <xdr:spPr>
        <a:xfrm flipV="1">
          <a:off x="9639300" y="12994545"/>
          <a:ext cx="8382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92625</xdr:rowOff>
    </xdr:from>
    <xdr:ext cx="534377" cy="259045"/>
    <xdr:sp macro="" textlink="">
      <xdr:nvSpPr>
        <xdr:cNvPr id="410" name="普通建設事業費 （ うち新規整備　）平均値テキスト"/>
        <xdr:cNvSpPr txBox="1"/>
      </xdr:nvSpPr>
      <xdr:spPr>
        <a:xfrm>
          <a:off x="10528300" y="13122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20,672</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114198</xdr:rowOff>
    </xdr:from>
    <xdr:to>
      <xdr:col>15</xdr:col>
      <xdr:colOff>231775</xdr:colOff>
      <xdr:row>77</xdr:row>
      <xdr:rowOff>44348</xdr:rowOff>
    </xdr:to>
    <xdr:sp macro="" textlink="">
      <xdr:nvSpPr>
        <xdr:cNvPr id="411" name="フローチャート : 判断 410"/>
        <xdr:cNvSpPr/>
      </xdr:nvSpPr>
      <xdr:spPr>
        <a:xfrm>
          <a:off x="10426700" y="131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16313</xdr:rowOff>
    </xdr:from>
    <xdr:to>
      <xdr:col>14</xdr:col>
      <xdr:colOff>28575</xdr:colOff>
      <xdr:row>76</xdr:row>
      <xdr:rowOff>5265</xdr:rowOff>
    </xdr:to>
    <xdr:cxnSp macro="">
      <xdr:nvCxnSpPr>
        <xdr:cNvPr id="412" name="直線コネクタ 411"/>
        <xdr:cNvCxnSpPr/>
      </xdr:nvCxnSpPr>
      <xdr:spPr>
        <a:xfrm>
          <a:off x="8750300" y="12703613"/>
          <a:ext cx="889000" cy="3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73</xdr:row>
      <xdr:rowOff>134277</xdr:rowOff>
    </xdr:from>
    <xdr:to>
      <xdr:col>14</xdr:col>
      <xdr:colOff>79375</xdr:colOff>
      <xdr:row>74</xdr:row>
      <xdr:rowOff>64427</xdr:rowOff>
    </xdr:to>
    <xdr:sp macro="" textlink="">
      <xdr:nvSpPr>
        <xdr:cNvPr id="413" name="フローチャート : 判断 412"/>
        <xdr:cNvSpPr/>
      </xdr:nvSpPr>
      <xdr:spPr>
        <a:xfrm>
          <a:off x="9588500" y="126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80954</xdr:rowOff>
    </xdr:from>
    <xdr:ext cx="534377" cy="259045"/>
    <xdr:sp macro="" textlink="">
      <xdr:nvSpPr>
        <xdr:cNvPr id="414" name="テキスト ボックス 413"/>
        <xdr:cNvSpPr txBox="1"/>
      </xdr:nvSpPr>
      <xdr:spPr>
        <a:xfrm>
          <a:off x="9372111" y="1242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46,618</a:t>
          </a:r>
          <a:endParaRPr kumimoji="1" lang="ja-JP" altLang="en-US" sz="1000" b="1">
            <a:solidFill>
              <a:srgbClr val="000080"/>
            </a:solidFill>
            <a:latin typeface="ＭＳ Ｐゴシック"/>
          </a:endParaRPr>
        </a:p>
      </xdr:txBody>
    </xdr:sp>
    <xdr:clientData/>
  </xdr:oneCellAnchor>
  <xdr:twoCellAnchor>
    <xdr:from>
      <xdr:col>12</xdr:col>
      <xdr:colOff>460375</xdr:colOff>
      <xdr:row>75</xdr:row>
      <xdr:rowOff>145479</xdr:rowOff>
    </xdr:from>
    <xdr:to>
      <xdr:col>12</xdr:col>
      <xdr:colOff>561975</xdr:colOff>
      <xdr:row>76</xdr:row>
      <xdr:rowOff>75629</xdr:rowOff>
    </xdr:to>
    <xdr:sp macro="" textlink="">
      <xdr:nvSpPr>
        <xdr:cNvPr id="415" name="フローチャート : 判断 414"/>
        <xdr:cNvSpPr/>
      </xdr:nvSpPr>
      <xdr:spPr>
        <a:xfrm>
          <a:off x="8699500" y="1300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66755</xdr:rowOff>
    </xdr:from>
    <xdr:ext cx="534377" cy="259045"/>
    <xdr:sp macro="" textlink="">
      <xdr:nvSpPr>
        <xdr:cNvPr id="416" name="テキスト ボックス 415"/>
        <xdr:cNvSpPr txBox="1"/>
      </xdr:nvSpPr>
      <xdr:spPr>
        <a:xfrm>
          <a:off x="8483111" y="1309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84995</xdr:rowOff>
    </xdr:from>
    <xdr:to>
      <xdr:col>15</xdr:col>
      <xdr:colOff>231775</xdr:colOff>
      <xdr:row>76</xdr:row>
      <xdr:rowOff>15145</xdr:rowOff>
    </xdr:to>
    <xdr:sp macro="" textlink="">
      <xdr:nvSpPr>
        <xdr:cNvPr id="422" name="円/楕円 421"/>
        <xdr:cNvSpPr/>
      </xdr:nvSpPr>
      <xdr:spPr>
        <a:xfrm>
          <a:off x="10426700" y="129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107872</xdr:rowOff>
    </xdr:from>
    <xdr:ext cx="534377" cy="259045"/>
    <xdr:sp macro="" textlink="">
      <xdr:nvSpPr>
        <xdr:cNvPr id="423" name="普通建設事業費 （ うち新規整備　）該当値テキスト"/>
        <xdr:cNvSpPr txBox="1"/>
      </xdr:nvSpPr>
      <xdr:spPr>
        <a:xfrm>
          <a:off x="10528300" y="1279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31,205</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125914</xdr:rowOff>
    </xdr:from>
    <xdr:to>
      <xdr:col>14</xdr:col>
      <xdr:colOff>79375</xdr:colOff>
      <xdr:row>76</xdr:row>
      <xdr:rowOff>56065</xdr:rowOff>
    </xdr:to>
    <xdr:sp macro="" textlink="">
      <xdr:nvSpPr>
        <xdr:cNvPr id="424" name="円/楕円 423"/>
        <xdr:cNvSpPr/>
      </xdr:nvSpPr>
      <xdr:spPr>
        <a:xfrm>
          <a:off x="9588500" y="12984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47192</xdr:rowOff>
    </xdr:from>
    <xdr:ext cx="534377" cy="259045"/>
    <xdr:sp macro="" textlink="">
      <xdr:nvSpPr>
        <xdr:cNvPr id="425" name="テキスト ボックス 424"/>
        <xdr:cNvSpPr txBox="1"/>
      </xdr:nvSpPr>
      <xdr:spPr>
        <a:xfrm>
          <a:off x="9372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29,057</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136963</xdr:rowOff>
    </xdr:from>
    <xdr:to>
      <xdr:col>12</xdr:col>
      <xdr:colOff>561975</xdr:colOff>
      <xdr:row>74</xdr:row>
      <xdr:rowOff>67113</xdr:rowOff>
    </xdr:to>
    <xdr:sp macro="" textlink="">
      <xdr:nvSpPr>
        <xdr:cNvPr id="426" name="円/楕円 425"/>
        <xdr:cNvSpPr/>
      </xdr:nvSpPr>
      <xdr:spPr>
        <a:xfrm>
          <a:off x="8699500" y="1265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83640</xdr:rowOff>
    </xdr:from>
    <xdr:ext cx="534377" cy="259045"/>
    <xdr:sp macro="" textlink="">
      <xdr:nvSpPr>
        <xdr:cNvPr id="427" name="テキスト ボックス 426"/>
        <xdr:cNvSpPr txBox="1"/>
      </xdr:nvSpPr>
      <xdr:spPr>
        <a:xfrm>
          <a:off x="8483111" y="1242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1" name="テキスト ボックス 44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3" name="テキスト ボックス 44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5" name="テキスト ボックス 44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7" name="テキスト ボックス 44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24448</xdr:rowOff>
    </xdr:from>
    <xdr:to>
      <xdr:col>15</xdr:col>
      <xdr:colOff>180340</xdr:colOff>
      <xdr:row>99</xdr:row>
      <xdr:rowOff>44450</xdr:rowOff>
    </xdr:to>
    <xdr:cxnSp macro="">
      <xdr:nvCxnSpPr>
        <xdr:cNvPr id="451" name="直線コネクタ 450"/>
        <xdr:cNvCxnSpPr/>
      </xdr:nvCxnSpPr>
      <xdr:spPr>
        <a:xfrm flipV="1">
          <a:off x="10475595" y="15454948"/>
          <a:ext cx="1270" cy="1563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52"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3" name="直線コネクタ 452"/>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142575</xdr:rowOff>
    </xdr:from>
    <xdr:ext cx="599010" cy="259045"/>
    <xdr:sp macro="" textlink="">
      <xdr:nvSpPr>
        <xdr:cNvPr id="454" name="普通建設事業費 （ うち更新整備　）最大値テキスト"/>
        <xdr:cNvSpPr txBox="1"/>
      </xdr:nvSpPr>
      <xdr:spPr>
        <a:xfrm>
          <a:off x="10528300" y="1523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123,075</a:t>
          </a:r>
          <a:endParaRPr kumimoji="1" lang="ja-JP" altLang="en-US" sz="1000" b="1">
            <a:latin typeface="ＭＳ Ｐゴシック"/>
          </a:endParaRPr>
        </a:p>
      </xdr:txBody>
    </xdr:sp>
    <xdr:clientData/>
  </xdr:oneCellAnchor>
  <xdr:twoCellAnchor>
    <xdr:from>
      <xdr:col>15</xdr:col>
      <xdr:colOff>92075</xdr:colOff>
      <xdr:row>90</xdr:row>
      <xdr:rowOff>24448</xdr:rowOff>
    </xdr:from>
    <xdr:to>
      <xdr:col>15</xdr:col>
      <xdr:colOff>269875</xdr:colOff>
      <xdr:row>90</xdr:row>
      <xdr:rowOff>24448</xdr:rowOff>
    </xdr:to>
    <xdr:cxnSp macro="">
      <xdr:nvCxnSpPr>
        <xdr:cNvPr id="455" name="直線コネクタ 454"/>
        <xdr:cNvCxnSpPr/>
      </xdr:nvCxnSpPr>
      <xdr:spPr>
        <a:xfrm>
          <a:off x="10388600" y="1545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55790</xdr:rowOff>
    </xdr:from>
    <xdr:to>
      <xdr:col>15</xdr:col>
      <xdr:colOff>180975</xdr:colOff>
      <xdr:row>97</xdr:row>
      <xdr:rowOff>29654</xdr:rowOff>
    </xdr:to>
    <xdr:cxnSp macro="">
      <xdr:nvCxnSpPr>
        <xdr:cNvPr id="456" name="直線コネクタ 455"/>
        <xdr:cNvCxnSpPr/>
      </xdr:nvCxnSpPr>
      <xdr:spPr>
        <a:xfrm>
          <a:off x="9639300" y="16514990"/>
          <a:ext cx="838200" cy="14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88244</xdr:rowOff>
    </xdr:from>
    <xdr:ext cx="534377" cy="259045"/>
    <xdr:sp macro="" textlink="">
      <xdr:nvSpPr>
        <xdr:cNvPr id="457" name="普通建設事業費 （ うち更新整備　）平均値テキスト"/>
        <xdr:cNvSpPr txBox="1"/>
      </xdr:nvSpPr>
      <xdr:spPr>
        <a:xfrm>
          <a:off x="10528300" y="1637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34,853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65367</xdr:rowOff>
    </xdr:from>
    <xdr:to>
      <xdr:col>15</xdr:col>
      <xdr:colOff>231775</xdr:colOff>
      <xdr:row>96</xdr:row>
      <xdr:rowOff>166967</xdr:rowOff>
    </xdr:to>
    <xdr:sp macro="" textlink="">
      <xdr:nvSpPr>
        <xdr:cNvPr id="458" name="フローチャート : 判断 457"/>
        <xdr:cNvSpPr/>
      </xdr:nvSpPr>
      <xdr:spPr>
        <a:xfrm>
          <a:off x="10426700" y="1652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55790</xdr:rowOff>
    </xdr:from>
    <xdr:to>
      <xdr:col>14</xdr:col>
      <xdr:colOff>28575</xdr:colOff>
      <xdr:row>96</xdr:row>
      <xdr:rowOff>85737</xdr:rowOff>
    </xdr:to>
    <xdr:cxnSp macro="">
      <xdr:nvCxnSpPr>
        <xdr:cNvPr id="459" name="直線コネクタ 458"/>
        <xdr:cNvCxnSpPr/>
      </xdr:nvCxnSpPr>
      <xdr:spPr>
        <a:xfrm flipV="1">
          <a:off x="8750300" y="16514990"/>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162610</xdr:rowOff>
    </xdr:from>
    <xdr:to>
      <xdr:col>14</xdr:col>
      <xdr:colOff>79375</xdr:colOff>
      <xdr:row>97</xdr:row>
      <xdr:rowOff>92760</xdr:rowOff>
    </xdr:to>
    <xdr:sp macro="" textlink="">
      <xdr:nvSpPr>
        <xdr:cNvPr id="460" name="フローチャート : 判断 459"/>
        <xdr:cNvSpPr/>
      </xdr:nvSpPr>
      <xdr:spPr>
        <a:xfrm>
          <a:off x="9588500" y="1662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83887</xdr:rowOff>
    </xdr:from>
    <xdr:ext cx="534377" cy="259045"/>
    <xdr:sp macro="" textlink="">
      <xdr:nvSpPr>
        <xdr:cNvPr id="461" name="テキスト ボックス 460"/>
        <xdr:cNvSpPr txBox="1"/>
      </xdr:nvSpPr>
      <xdr:spPr>
        <a:xfrm>
          <a:off x="9372111" y="1671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27,196</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9092</xdr:rowOff>
    </xdr:from>
    <xdr:to>
      <xdr:col>12</xdr:col>
      <xdr:colOff>561975</xdr:colOff>
      <xdr:row>97</xdr:row>
      <xdr:rowOff>110692</xdr:rowOff>
    </xdr:to>
    <xdr:sp macro="" textlink="">
      <xdr:nvSpPr>
        <xdr:cNvPr id="462" name="フローチャート : 判断 461"/>
        <xdr:cNvSpPr/>
      </xdr:nvSpPr>
      <xdr:spPr>
        <a:xfrm>
          <a:off x="8699500" y="1663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101819</xdr:rowOff>
    </xdr:from>
    <xdr:ext cx="534377" cy="259045"/>
    <xdr:sp macro="" textlink="">
      <xdr:nvSpPr>
        <xdr:cNvPr id="463" name="テキスト ボックス 462"/>
        <xdr:cNvSpPr txBox="1"/>
      </xdr:nvSpPr>
      <xdr:spPr>
        <a:xfrm>
          <a:off x="8483111" y="167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4" name="テキスト ボックス 46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5" name="テキスト ボックス 46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6" name="テキスト ボックス 46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7" name="テキスト ボックス 46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8" name="テキスト ボックス 46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150304</xdr:rowOff>
    </xdr:from>
    <xdr:to>
      <xdr:col>15</xdr:col>
      <xdr:colOff>231775</xdr:colOff>
      <xdr:row>97</xdr:row>
      <xdr:rowOff>80454</xdr:rowOff>
    </xdr:to>
    <xdr:sp macro="" textlink="">
      <xdr:nvSpPr>
        <xdr:cNvPr id="469" name="円/楕円 468"/>
        <xdr:cNvSpPr/>
      </xdr:nvSpPr>
      <xdr:spPr>
        <a:xfrm>
          <a:off x="10426700" y="1660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128731</xdr:rowOff>
    </xdr:from>
    <xdr:ext cx="534377" cy="259045"/>
    <xdr:sp macro="" textlink="">
      <xdr:nvSpPr>
        <xdr:cNvPr id="470" name="普通建設事業費 （ うち更新整備　）該当値テキスト"/>
        <xdr:cNvSpPr txBox="1"/>
      </xdr:nvSpPr>
      <xdr:spPr>
        <a:xfrm>
          <a:off x="10528300" y="165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28,165</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4990</xdr:rowOff>
    </xdr:from>
    <xdr:to>
      <xdr:col>14</xdr:col>
      <xdr:colOff>79375</xdr:colOff>
      <xdr:row>96</xdr:row>
      <xdr:rowOff>106590</xdr:rowOff>
    </xdr:to>
    <xdr:sp macro="" textlink="">
      <xdr:nvSpPr>
        <xdr:cNvPr id="471" name="円/楕円 470"/>
        <xdr:cNvSpPr/>
      </xdr:nvSpPr>
      <xdr:spPr>
        <a:xfrm>
          <a:off x="9588500" y="164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123117</xdr:rowOff>
    </xdr:from>
    <xdr:ext cx="534377" cy="259045"/>
    <xdr:sp macro="" textlink="">
      <xdr:nvSpPr>
        <xdr:cNvPr id="472" name="テキスト ボックス 471"/>
        <xdr:cNvSpPr txBox="1"/>
      </xdr:nvSpPr>
      <xdr:spPr>
        <a:xfrm>
          <a:off x="9372111" y="162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39,607</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34937</xdr:rowOff>
    </xdr:from>
    <xdr:to>
      <xdr:col>12</xdr:col>
      <xdr:colOff>561975</xdr:colOff>
      <xdr:row>96</xdr:row>
      <xdr:rowOff>136537</xdr:rowOff>
    </xdr:to>
    <xdr:sp macro="" textlink="">
      <xdr:nvSpPr>
        <xdr:cNvPr id="473" name="円/楕円 472"/>
        <xdr:cNvSpPr/>
      </xdr:nvSpPr>
      <xdr:spPr>
        <a:xfrm>
          <a:off x="8699500" y="1649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153064</xdr:rowOff>
    </xdr:from>
    <xdr:ext cx="534377" cy="259045"/>
    <xdr:sp macro="" textlink="">
      <xdr:nvSpPr>
        <xdr:cNvPr id="474" name="テキスト ボックス 473"/>
        <xdr:cNvSpPr txBox="1"/>
      </xdr:nvSpPr>
      <xdr:spPr>
        <a:xfrm>
          <a:off x="8483111" y="1626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37,249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5" name="正方形/長方形 47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6" name="正方形/長方形 47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7" name="正方形/長方形 47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8" name="正方形/長方形 47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9" name="正方形/長方形 47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0" name="正方形/長方形 47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1" name="正方形/長方形 48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2" name="正方形/長方形 48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3" name="テキスト ボックス 48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4" name="直線コネクタ 48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5" name="直線コネクタ 48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6" name="テキスト ボックス 48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7" name="直線コネクタ 48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8" name="テキスト ボックス 48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9" name="直線コネクタ 48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90" name="テキスト ボックス 48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91" name="直線コネクタ 49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92" name="テキスト ボックス 49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3" name="直線コネクタ 49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4" name="テキスト ボックス 49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154262</xdr:rowOff>
    </xdr:from>
    <xdr:to>
      <xdr:col>23</xdr:col>
      <xdr:colOff>516889</xdr:colOff>
      <xdr:row>38</xdr:row>
      <xdr:rowOff>139700</xdr:rowOff>
    </xdr:to>
    <xdr:cxnSp macro="">
      <xdr:nvCxnSpPr>
        <xdr:cNvPr id="496" name="直線コネクタ 495"/>
        <xdr:cNvCxnSpPr/>
      </xdr:nvCxnSpPr>
      <xdr:spPr>
        <a:xfrm flipV="1">
          <a:off x="16317595" y="5469212"/>
          <a:ext cx="1269" cy="118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8" name="直線コネクタ 49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100939</xdr:rowOff>
    </xdr:from>
    <xdr:ext cx="534377" cy="259045"/>
    <xdr:sp macro="" textlink="">
      <xdr:nvSpPr>
        <xdr:cNvPr id="499" name="災害復旧事業費最大値テキスト"/>
        <xdr:cNvSpPr txBox="1"/>
      </xdr:nvSpPr>
      <xdr:spPr>
        <a:xfrm>
          <a:off x="16370300" y="524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51,863</a:t>
          </a:r>
          <a:endParaRPr kumimoji="1" lang="ja-JP" altLang="en-US" sz="1000" b="1">
            <a:latin typeface="ＭＳ Ｐゴシック"/>
          </a:endParaRPr>
        </a:p>
      </xdr:txBody>
    </xdr:sp>
    <xdr:clientData/>
  </xdr:oneCellAnchor>
  <xdr:twoCellAnchor>
    <xdr:from>
      <xdr:col>23</xdr:col>
      <xdr:colOff>428625</xdr:colOff>
      <xdr:row>31</xdr:row>
      <xdr:rowOff>154262</xdr:rowOff>
    </xdr:from>
    <xdr:to>
      <xdr:col>23</xdr:col>
      <xdr:colOff>606425</xdr:colOff>
      <xdr:row>31</xdr:row>
      <xdr:rowOff>154262</xdr:rowOff>
    </xdr:to>
    <xdr:cxnSp macro="">
      <xdr:nvCxnSpPr>
        <xdr:cNvPr id="500" name="直線コネクタ 499"/>
        <xdr:cNvCxnSpPr/>
      </xdr:nvCxnSpPr>
      <xdr:spPr>
        <a:xfrm>
          <a:off x="16230600" y="5469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501" name="直線コネクタ 500"/>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54078</xdr:rowOff>
    </xdr:from>
    <xdr:ext cx="469744" cy="259045"/>
    <xdr:sp macro="" textlink="">
      <xdr:nvSpPr>
        <xdr:cNvPr id="502" name="災害復旧事業費平均値テキスト"/>
        <xdr:cNvSpPr txBox="1"/>
      </xdr:nvSpPr>
      <xdr:spPr>
        <a:xfrm>
          <a:off x="16370300" y="6397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2,524</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31201</xdr:rowOff>
    </xdr:from>
    <xdr:to>
      <xdr:col>23</xdr:col>
      <xdr:colOff>568325</xdr:colOff>
      <xdr:row>38</xdr:row>
      <xdr:rowOff>132801</xdr:rowOff>
    </xdr:to>
    <xdr:sp macro="" textlink="">
      <xdr:nvSpPr>
        <xdr:cNvPr id="503" name="フローチャート : 判断 502"/>
        <xdr:cNvSpPr/>
      </xdr:nvSpPr>
      <xdr:spPr>
        <a:xfrm>
          <a:off x="16268700" y="654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504" name="直線コネクタ 503"/>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119624</xdr:rowOff>
    </xdr:from>
    <xdr:to>
      <xdr:col>22</xdr:col>
      <xdr:colOff>415925</xdr:colOff>
      <xdr:row>38</xdr:row>
      <xdr:rowOff>49774</xdr:rowOff>
    </xdr:to>
    <xdr:sp macro="" textlink="">
      <xdr:nvSpPr>
        <xdr:cNvPr id="505" name="フローチャート : 判断 504"/>
        <xdr:cNvSpPr/>
      </xdr:nvSpPr>
      <xdr:spPr>
        <a:xfrm>
          <a:off x="15430500" y="6463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66301</xdr:rowOff>
    </xdr:from>
    <xdr:ext cx="469744" cy="259045"/>
    <xdr:sp macro="" textlink="">
      <xdr:nvSpPr>
        <xdr:cNvPr id="506" name="テキスト ボックス 505"/>
        <xdr:cNvSpPr txBox="1"/>
      </xdr:nvSpPr>
      <xdr:spPr>
        <a:xfrm>
          <a:off x="15246427" y="623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6,156</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117206</xdr:rowOff>
    </xdr:from>
    <xdr:to>
      <xdr:col>21</xdr:col>
      <xdr:colOff>161925</xdr:colOff>
      <xdr:row>38</xdr:row>
      <xdr:rowOff>139700</xdr:rowOff>
    </xdr:to>
    <xdr:cxnSp macro="">
      <xdr:nvCxnSpPr>
        <xdr:cNvPr id="507" name="直線コネクタ 506"/>
        <xdr:cNvCxnSpPr/>
      </xdr:nvCxnSpPr>
      <xdr:spPr>
        <a:xfrm>
          <a:off x="13703300" y="6632306"/>
          <a:ext cx="889000" cy="2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171448</xdr:rowOff>
    </xdr:from>
    <xdr:to>
      <xdr:col>21</xdr:col>
      <xdr:colOff>212725</xdr:colOff>
      <xdr:row>38</xdr:row>
      <xdr:rowOff>101598</xdr:rowOff>
    </xdr:to>
    <xdr:sp macro="" textlink="">
      <xdr:nvSpPr>
        <xdr:cNvPr id="508" name="フローチャート : 判断 507"/>
        <xdr:cNvSpPr/>
      </xdr:nvSpPr>
      <xdr:spPr>
        <a:xfrm>
          <a:off x="14541500" y="651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118124</xdr:rowOff>
    </xdr:from>
    <xdr:ext cx="469744" cy="259045"/>
    <xdr:sp macro="" textlink="">
      <xdr:nvSpPr>
        <xdr:cNvPr id="509" name="テキスト ボックス 508"/>
        <xdr:cNvSpPr txBox="1"/>
      </xdr:nvSpPr>
      <xdr:spPr>
        <a:xfrm>
          <a:off x="14357427" y="6290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117206</xdr:rowOff>
    </xdr:from>
    <xdr:to>
      <xdr:col>19</xdr:col>
      <xdr:colOff>644525</xdr:colOff>
      <xdr:row>38</xdr:row>
      <xdr:rowOff>126099</xdr:rowOff>
    </xdr:to>
    <xdr:cxnSp macro="">
      <xdr:nvCxnSpPr>
        <xdr:cNvPr id="510" name="直線コネクタ 509"/>
        <xdr:cNvCxnSpPr/>
      </xdr:nvCxnSpPr>
      <xdr:spPr>
        <a:xfrm flipV="1">
          <a:off x="12814300" y="6632306"/>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164841</xdr:rowOff>
    </xdr:from>
    <xdr:to>
      <xdr:col>20</xdr:col>
      <xdr:colOff>9525</xdr:colOff>
      <xdr:row>38</xdr:row>
      <xdr:rowOff>94991</xdr:rowOff>
    </xdr:to>
    <xdr:sp macro="" textlink="">
      <xdr:nvSpPr>
        <xdr:cNvPr id="511" name="フローチャート : 判断 510"/>
        <xdr:cNvSpPr/>
      </xdr:nvSpPr>
      <xdr:spPr>
        <a:xfrm>
          <a:off x="13652500" y="650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111518</xdr:rowOff>
    </xdr:from>
    <xdr:ext cx="469744" cy="259045"/>
    <xdr:sp macro="" textlink="">
      <xdr:nvSpPr>
        <xdr:cNvPr id="512" name="テキスト ボックス 511"/>
        <xdr:cNvSpPr txBox="1"/>
      </xdr:nvSpPr>
      <xdr:spPr>
        <a:xfrm>
          <a:off x="13468427" y="628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150302</xdr:rowOff>
    </xdr:from>
    <xdr:to>
      <xdr:col>18</xdr:col>
      <xdr:colOff>492125</xdr:colOff>
      <xdr:row>38</xdr:row>
      <xdr:rowOff>80452</xdr:rowOff>
    </xdr:to>
    <xdr:sp macro="" textlink="">
      <xdr:nvSpPr>
        <xdr:cNvPr id="513" name="フローチャート : 判断 512"/>
        <xdr:cNvSpPr/>
      </xdr:nvSpPr>
      <xdr:spPr>
        <a:xfrm>
          <a:off x="12763500" y="649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96979</xdr:rowOff>
    </xdr:from>
    <xdr:ext cx="469744" cy="259045"/>
    <xdr:sp macro="" textlink="">
      <xdr:nvSpPr>
        <xdr:cNvPr id="514" name="テキスト ボックス 513"/>
        <xdr:cNvSpPr txBox="1"/>
      </xdr:nvSpPr>
      <xdr:spPr>
        <a:xfrm>
          <a:off x="12579427" y="626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5" name="テキスト ボックス 51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6" name="テキスト ボックス 51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7" name="テキスト ボックス 51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8" name="テキスト ボックス 51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9" name="テキスト ボックス 51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20" name="円/楕円 519"/>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9628</xdr:rowOff>
    </xdr:from>
    <xdr:ext cx="249299" cy="259045"/>
    <xdr:sp macro="" textlink="">
      <xdr:nvSpPr>
        <xdr:cNvPr id="521" name="災害復旧事業費該当値テキスト"/>
        <xdr:cNvSpPr txBox="1"/>
      </xdr:nvSpPr>
      <xdr:spPr>
        <a:xfrm>
          <a:off x="16370300" y="65247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22" name="円/楕円 521"/>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23" name="テキスト ボックス 522"/>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24" name="円/楕円 523"/>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25" name="テキスト ボックス 524"/>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66406</xdr:rowOff>
    </xdr:from>
    <xdr:to>
      <xdr:col>20</xdr:col>
      <xdr:colOff>9525</xdr:colOff>
      <xdr:row>38</xdr:row>
      <xdr:rowOff>168006</xdr:rowOff>
    </xdr:to>
    <xdr:sp macro="" textlink="">
      <xdr:nvSpPr>
        <xdr:cNvPr id="526" name="円/楕円 525"/>
        <xdr:cNvSpPr/>
      </xdr:nvSpPr>
      <xdr:spPr>
        <a:xfrm>
          <a:off x="13652500" y="658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38</xdr:row>
      <xdr:rowOff>159133</xdr:rowOff>
    </xdr:from>
    <xdr:ext cx="378565" cy="259045"/>
    <xdr:sp macro="" textlink="">
      <xdr:nvSpPr>
        <xdr:cNvPr id="527" name="テキスト ボックス 526"/>
        <xdr:cNvSpPr txBox="1"/>
      </xdr:nvSpPr>
      <xdr:spPr>
        <a:xfrm>
          <a:off x="13514017" y="6674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75299</xdr:rowOff>
    </xdr:from>
    <xdr:to>
      <xdr:col>18</xdr:col>
      <xdr:colOff>492125</xdr:colOff>
      <xdr:row>39</xdr:row>
      <xdr:rowOff>5449</xdr:rowOff>
    </xdr:to>
    <xdr:sp macro="" textlink="">
      <xdr:nvSpPr>
        <xdr:cNvPr id="528" name="円/楕円 527"/>
        <xdr:cNvSpPr/>
      </xdr:nvSpPr>
      <xdr:spPr>
        <a:xfrm>
          <a:off x="12763500" y="659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168026</xdr:rowOff>
    </xdr:from>
    <xdr:ext cx="378565" cy="259045"/>
    <xdr:sp macro="" textlink="">
      <xdr:nvSpPr>
        <xdr:cNvPr id="529" name="テキスト ボックス 528"/>
        <xdr:cNvSpPr txBox="1"/>
      </xdr:nvSpPr>
      <xdr:spPr>
        <a:xfrm>
          <a:off x="12625017" y="6683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0" name="正方形/長方形 52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1" name="正方形/長方形 53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2" name="正方形/長方形 53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3" name="正方形/長方形 53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4" name="正方形/長方形 53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5" name="正方形/長方形 53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6" name="正方形/長方形 53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7" name="正方形/長方形 53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8" name="テキスト ボックス 53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9" name="直線コネクタ 53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1" name="テキスト ボックス 54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2" name="直線コネクタ 54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3" name="テキスト ボックス 54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5" name="直線コネクタ 54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7" name="直線コネクタ 54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9" name="直線コネクタ 54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0" name="直線コネクタ 54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2" name="フローチャート : 判断 55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3" name="直線コネクタ 55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4" name="フローチャート : 判断 55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5" name="テキスト ボックス 554"/>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6" name="直線コネクタ 55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7" name="フローチャート : 判断 55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8" name="テキスト ボックス 557"/>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9" name="直線コネクタ 55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0" name="フローチャート : 判断 55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1" name="テキスト ボックス 560"/>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2" name="フローチャート : 判断 56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3" name="テキスト ボックス 562"/>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4" name="テキスト ボックス 56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5" name="テキスト ボックス 56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6" name="テキスト ボックス 56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7" name="テキスト ボックス 56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8" name="テキスト ボックス 56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9" name="円/楕円 56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1" name="円/楕円 57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2" name="テキスト ボックス 571"/>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3" name="円/楕円 57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4" name="テキスト ボックス 573"/>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5" name="円/楕円 57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6" name="テキスト ボックス 575"/>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7" name="円/楕円 57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8" name="テキスト ボックス 577"/>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9" name="正方形/長方形 57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0" name="正方形/長方形 57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1" name="正方形/長方形 58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2" name="正方形/長方形 58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3" name="正方形/長方形 58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4" name="正方形/長方形 58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5" name="正方形/長方形 58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6" name="正方形/長方形 58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7" name="テキスト ボックス 58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8" name="直線コネクタ 58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9" name="直線コネクタ 58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0" name="テキスト ボックス 58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1" name="直線コネクタ 59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2" name="テキスト ボックス 59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3" name="直線コネクタ 59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94" name="テキスト ボックス 59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5" name="直線コネクタ 59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96" name="テキスト ボックス 59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7" name="直線コネクタ 59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8" name="テキスト ボックス 59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9" name="直線コネクタ 59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0" name="テキスト ボックス 59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10046</xdr:rowOff>
    </xdr:from>
    <xdr:to>
      <xdr:col>23</xdr:col>
      <xdr:colOff>516889</xdr:colOff>
      <xdr:row>77</xdr:row>
      <xdr:rowOff>170687</xdr:rowOff>
    </xdr:to>
    <xdr:cxnSp macro="">
      <xdr:nvCxnSpPr>
        <xdr:cNvPr id="602" name="直線コネクタ 601"/>
        <xdr:cNvCxnSpPr/>
      </xdr:nvCxnSpPr>
      <xdr:spPr>
        <a:xfrm flipV="1">
          <a:off x="16317595" y="12011546"/>
          <a:ext cx="1269" cy="1360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3064</xdr:rowOff>
    </xdr:from>
    <xdr:ext cx="534377" cy="259045"/>
    <xdr:sp macro="" textlink="">
      <xdr:nvSpPr>
        <xdr:cNvPr id="603" name="公債費最小値テキスト"/>
        <xdr:cNvSpPr txBox="1"/>
      </xdr:nvSpPr>
      <xdr:spPr>
        <a:xfrm>
          <a:off x="16370300"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17,060</a:t>
          </a:r>
          <a:endParaRPr kumimoji="1" lang="ja-JP" altLang="en-US" sz="1000" b="1">
            <a:latin typeface="ＭＳ Ｐゴシック"/>
          </a:endParaRPr>
        </a:p>
      </xdr:txBody>
    </xdr:sp>
    <xdr:clientData/>
  </xdr:oneCellAnchor>
  <xdr:twoCellAnchor>
    <xdr:from>
      <xdr:col>23</xdr:col>
      <xdr:colOff>428625</xdr:colOff>
      <xdr:row>77</xdr:row>
      <xdr:rowOff>170687</xdr:rowOff>
    </xdr:from>
    <xdr:to>
      <xdr:col>23</xdr:col>
      <xdr:colOff>606425</xdr:colOff>
      <xdr:row>77</xdr:row>
      <xdr:rowOff>170687</xdr:rowOff>
    </xdr:to>
    <xdr:cxnSp macro="">
      <xdr:nvCxnSpPr>
        <xdr:cNvPr id="604" name="直線コネクタ 603"/>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128173</xdr:rowOff>
    </xdr:from>
    <xdr:ext cx="599010" cy="259045"/>
    <xdr:sp macro="" textlink="">
      <xdr:nvSpPr>
        <xdr:cNvPr id="605" name="公債費最大値テキスト"/>
        <xdr:cNvSpPr txBox="1"/>
      </xdr:nvSpPr>
      <xdr:spPr>
        <a:xfrm>
          <a:off x="16370300" y="11786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124,209</a:t>
          </a:r>
          <a:endParaRPr kumimoji="1" lang="ja-JP" altLang="en-US" sz="1000" b="1">
            <a:latin typeface="ＭＳ Ｐゴシック"/>
          </a:endParaRPr>
        </a:p>
      </xdr:txBody>
    </xdr:sp>
    <xdr:clientData/>
  </xdr:oneCellAnchor>
  <xdr:twoCellAnchor>
    <xdr:from>
      <xdr:col>23</xdr:col>
      <xdr:colOff>428625</xdr:colOff>
      <xdr:row>70</xdr:row>
      <xdr:rowOff>10046</xdr:rowOff>
    </xdr:from>
    <xdr:to>
      <xdr:col>23</xdr:col>
      <xdr:colOff>606425</xdr:colOff>
      <xdr:row>70</xdr:row>
      <xdr:rowOff>10046</xdr:rowOff>
    </xdr:to>
    <xdr:cxnSp macro="">
      <xdr:nvCxnSpPr>
        <xdr:cNvPr id="606" name="直線コネクタ 605"/>
        <xdr:cNvCxnSpPr/>
      </xdr:nvCxnSpPr>
      <xdr:spPr>
        <a:xfrm>
          <a:off x="16230600" y="12011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67438</xdr:rowOff>
    </xdr:from>
    <xdr:to>
      <xdr:col>23</xdr:col>
      <xdr:colOff>517525</xdr:colOff>
      <xdr:row>76</xdr:row>
      <xdr:rowOff>114415</xdr:rowOff>
    </xdr:to>
    <xdr:cxnSp macro="">
      <xdr:nvCxnSpPr>
        <xdr:cNvPr id="607" name="直線コネクタ 606"/>
        <xdr:cNvCxnSpPr/>
      </xdr:nvCxnSpPr>
      <xdr:spPr>
        <a:xfrm>
          <a:off x="15481300" y="13097638"/>
          <a:ext cx="8382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170311</xdr:rowOff>
    </xdr:from>
    <xdr:ext cx="534377" cy="259045"/>
    <xdr:sp macro="" textlink="">
      <xdr:nvSpPr>
        <xdr:cNvPr id="608" name="公債費平均値テキスト"/>
        <xdr:cNvSpPr txBox="1"/>
      </xdr:nvSpPr>
      <xdr:spPr>
        <a:xfrm>
          <a:off x="16370300" y="1268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55,391</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147434</xdr:rowOff>
    </xdr:from>
    <xdr:to>
      <xdr:col>23</xdr:col>
      <xdr:colOff>568325</xdr:colOff>
      <xdr:row>75</xdr:row>
      <xdr:rowOff>77584</xdr:rowOff>
    </xdr:to>
    <xdr:sp macro="" textlink="">
      <xdr:nvSpPr>
        <xdr:cNvPr id="609" name="フローチャート : 判断 608"/>
        <xdr:cNvSpPr/>
      </xdr:nvSpPr>
      <xdr:spPr>
        <a:xfrm>
          <a:off x="162687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67438</xdr:rowOff>
    </xdr:from>
    <xdr:to>
      <xdr:col>22</xdr:col>
      <xdr:colOff>365125</xdr:colOff>
      <xdr:row>76</xdr:row>
      <xdr:rowOff>154560</xdr:rowOff>
    </xdr:to>
    <xdr:cxnSp macro="">
      <xdr:nvCxnSpPr>
        <xdr:cNvPr id="610" name="直線コネクタ 609"/>
        <xdr:cNvCxnSpPr/>
      </xdr:nvCxnSpPr>
      <xdr:spPr>
        <a:xfrm flipV="1">
          <a:off x="14592300" y="13097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14377</xdr:rowOff>
    </xdr:from>
    <xdr:to>
      <xdr:col>22</xdr:col>
      <xdr:colOff>415925</xdr:colOff>
      <xdr:row>75</xdr:row>
      <xdr:rowOff>115977</xdr:rowOff>
    </xdr:to>
    <xdr:sp macro="" textlink="">
      <xdr:nvSpPr>
        <xdr:cNvPr id="611" name="フローチャート : 判断 610"/>
        <xdr:cNvSpPr/>
      </xdr:nvSpPr>
      <xdr:spPr>
        <a:xfrm>
          <a:off x="154305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132504</xdr:rowOff>
    </xdr:from>
    <xdr:ext cx="534377" cy="259045"/>
    <xdr:sp macro="" textlink="">
      <xdr:nvSpPr>
        <xdr:cNvPr id="612" name="テキスト ボックス 611"/>
        <xdr:cNvSpPr txBox="1"/>
      </xdr:nvSpPr>
      <xdr:spPr>
        <a:xfrm>
          <a:off x="15214111" y="126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52,368</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148095</xdr:rowOff>
    </xdr:from>
    <xdr:to>
      <xdr:col>21</xdr:col>
      <xdr:colOff>161925</xdr:colOff>
      <xdr:row>76</xdr:row>
      <xdr:rowOff>154560</xdr:rowOff>
    </xdr:to>
    <xdr:cxnSp macro="">
      <xdr:nvCxnSpPr>
        <xdr:cNvPr id="613" name="直線コネクタ 612"/>
        <xdr:cNvCxnSpPr/>
      </xdr:nvCxnSpPr>
      <xdr:spPr>
        <a:xfrm>
          <a:off x="13703300" y="13178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108115</xdr:rowOff>
    </xdr:from>
    <xdr:to>
      <xdr:col>21</xdr:col>
      <xdr:colOff>212725</xdr:colOff>
      <xdr:row>76</xdr:row>
      <xdr:rowOff>38264</xdr:rowOff>
    </xdr:to>
    <xdr:sp macro="" textlink="">
      <xdr:nvSpPr>
        <xdr:cNvPr id="614" name="フローチャート : 判断 613"/>
        <xdr:cNvSpPr/>
      </xdr:nvSpPr>
      <xdr:spPr>
        <a:xfrm>
          <a:off x="14541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54792</xdr:rowOff>
    </xdr:from>
    <xdr:ext cx="534377" cy="259045"/>
    <xdr:sp macro="" textlink="">
      <xdr:nvSpPr>
        <xdr:cNvPr id="615" name="テキスト ボックス 614"/>
        <xdr:cNvSpPr txBox="1"/>
      </xdr:nvSpPr>
      <xdr:spPr>
        <a:xfrm>
          <a:off x="14325111" y="12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126785</xdr:rowOff>
    </xdr:from>
    <xdr:to>
      <xdr:col>19</xdr:col>
      <xdr:colOff>644525</xdr:colOff>
      <xdr:row>76</xdr:row>
      <xdr:rowOff>148095</xdr:rowOff>
    </xdr:to>
    <xdr:cxnSp macro="">
      <xdr:nvCxnSpPr>
        <xdr:cNvPr id="616" name="直線コネクタ 615"/>
        <xdr:cNvCxnSpPr/>
      </xdr:nvCxnSpPr>
      <xdr:spPr>
        <a:xfrm>
          <a:off x="12814300" y="13156985"/>
          <a:ext cx="8890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110160</xdr:rowOff>
    </xdr:from>
    <xdr:to>
      <xdr:col>20</xdr:col>
      <xdr:colOff>9525</xdr:colOff>
      <xdr:row>76</xdr:row>
      <xdr:rowOff>40311</xdr:rowOff>
    </xdr:to>
    <xdr:sp macro="" textlink="">
      <xdr:nvSpPr>
        <xdr:cNvPr id="617" name="フローチャート : 判断 616"/>
        <xdr:cNvSpPr/>
      </xdr:nvSpPr>
      <xdr:spPr>
        <a:xfrm>
          <a:off x="13652500" y="129689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56837</xdr:rowOff>
    </xdr:from>
    <xdr:ext cx="534377" cy="259045"/>
    <xdr:sp macro="" textlink="">
      <xdr:nvSpPr>
        <xdr:cNvPr id="618" name="テキスト ボックス 617"/>
        <xdr:cNvSpPr txBox="1"/>
      </xdr:nvSpPr>
      <xdr:spPr>
        <a:xfrm>
          <a:off x="13436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108344</xdr:rowOff>
    </xdr:from>
    <xdr:to>
      <xdr:col>18</xdr:col>
      <xdr:colOff>492125</xdr:colOff>
      <xdr:row>76</xdr:row>
      <xdr:rowOff>38494</xdr:rowOff>
    </xdr:to>
    <xdr:sp macro="" textlink="">
      <xdr:nvSpPr>
        <xdr:cNvPr id="619" name="フローチャート : 判断 618"/>
        <xdr:cNvSpPr/>
      </xdr:nvSpPr>
      <xdr:spPr>
        <a:xfrm>
          <a:off x="12763500" y="12967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55021</xdr:rowOff>
    </xdr:from>
    <xdr:ext cx="534377" cy="259045"/>
    <xdr:sp macro="" textlink="">
      <xdr:nvSpPr>
        <xdr:cNvPr id="620" name="テキスト ボックス 619"/>
        <xdr:cNvSpPr txBox="1"/>
      </xdr:nvSpPr>
      <xdr:spPr>
        <a:xfrm>
          <a:off x="12547111" y="1274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1" name="テキスト ボックス 62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2" name="テキスト ボックス 62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3" name="テキスト ボックス 62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4" name="テキスト ボックス 62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5" name="テキスト ボックス 62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63615</xdr:rowOff>
    </xdr:from>
    <xdr:to>
      <xdr:col>23</xdr:col>
      <xdr:colOff>568325</xdr:colOff>
      <xdr:row>76</xdr:row>
      <xdr:rowOff>165215</xdr:rowOff>
    </xdr:to>
    <xdr:sp macro="" textlink="">
      <xdr:nvSpPr>
        <xdr:cNvPr id="626" name="円/楕円 625"/>
        <xdr:cNvSpPr/>
      </xdr:nvSpPr>
      <xdr:spPr>
        <a:xfrm>
          <a:off x="16268700" y="13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42042</xdr:rowOff>
    </xdr:from>
    <xdr:ext cx="534377" cy="259045"/>
    <xdr:sp macro="" textlink="">
      <xdr:nvSpPr>
        <xdr:cNvPr id="627" name="公債費該当値テキスト"/>
        <xdr:cNvSpPr txBox="1"/>
      </xdr:nvSpPr>
      <xdr:spPr>
        <a:xfrm>
          <a:off x="16370300" y="1307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34,991</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16638</xdr:rowOff>
    </xdr:from>
    <xdr:to>
      <xdr:col>22</xdr:col>
      <xdr:colOff>415925</xdr:colOff>
      <xdr:row>76</xdr:row>
      <xdr:rowOff>118238</xdr:rowOff>
    </xdr:to>
    <xdr:sp macro="" textlink="">
      <xdr:nvSpPr>
        <xdr:cNvPr id="628" name="円/楕円 627"/>
        <xdr:cNvSpPr/>
      </xdr:nvSpPr>
      <xdr:spPr>
        <a:xfrm>
          <a:off x="15430500" y="130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109365</xdr:rowOff>
    </xdr:from>
    <xdr:ext cx="534377" cy="259045"/>
    <xdr:sp macro="" textlink="">
      <xdr:nvSpPr>
        <xdr:cNvPr id="629" name="テキスト ボックス 628"/>
        <xdr:cNvSpPr txBox="1"/>
      </xdr:nvSpPr>
      <xdr:spPr>
        <a:xfrm>
          <a:off x="15214111" y="131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38,690</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103760</xdr:rowOff>
    </xdr:from>
    <xdr:to>
      <xdr:col>21</xdr:col>
      <xdr:colOff>212725</xdr:colOff>
      <xdr:row>77</xdr:row>
      <xdr:rowOff>33910</xdr:rowOff>
    </xdr:to>
    <xdr:sp macro="" textlink="">
      <xdr:nvSpPr>
        <xdr:cNvPr id="630" name="円/楕円 629"/>
        <xdr:cNvSpPr/>
      </xdr:nvSpPr>
      <xdr:spPr>
        <a:xfrm>
          <a:off x="14541500" y="131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25037</xdr:rowOff>
    </xdr:from>
    <xdr:ext cx="534377" cy="259045"/>
    <xdr:sp macro="" textlink="">
      <xdr:nvSpPr>
        <xdr:cNvPr id="631" name="テキスト ボックス 630"/>
        <xdr:cNvSpPr txBox="1"/>
      </xdr:nvSpPr>
      <xdr:spPr>
        <a:xfrm>
          <a:off x="14325111" y="132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31,830</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97295</xdr:rowOff>
    </xdr:from>
    <xdr:to>
      <xdr:col>20</xdr:col>
      <xdr:colOff>9525</xdr:colOff>
      <xdr:row>77</xdr:row>
      <xdr:rowOff>27445</xdr:rowOff>
    </xdr:to>
    <xdr:sp macro="" textlink="">
      <xdr:nvSpPr>
        <xdr:cNvPr id="632" name="円/楕円 631"/>
        <xdr:cNvSpPr/>
      </xdr:nvSpPr>
      <xdr:spPr>
        <a:xfrm>
          <a:off x="13652500" y="131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18572</xdr:rowOff>
    </xdr:from>
    <xdr:ext cx="534377" cy="259045"/>
    <xdr:sp macro="" textlink="">
      <xdr:nvSpPr>
        <xdr:cNvPr id="633" name="テキスト ボックス 632"/>
        <xdr:cNvSpPr txBox="1"/>
      </xdr:nvSpPr>
      <xdr:spPr>
        <a:xfrm>
          <a:off x="13436111" y="132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32,339</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75985</xdr:rowOff>
    </xdr:from>
    <xdr:to>
      <xdr:col>18</xdr:col>
      <xdr:colOff>492125</xdr:colOff>
      <xdr:row>77</xdr:row>
      <xdr:rowOff>6135</xdr:rowOff>
    </xdr:to>
    <xdr:sp macro="" textlink="">
      <xdr:nvSpPr>
        <xdr:cNvPr id="634" name="円/楕円 633"/>
        <xdr:cNvSpPr/>
      </xdr:nvSpPr>
      <xdr:spPr>
        <a:xfrm>
          <a:off x="12763500" y="131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168712</xdr:rowOff>
    </xdr:from>
    <xdr:ext cx="534377" cy="259045"/>
    <xdr:sp macro="" textlink="">
      <xdr:nvSpPr>
        <xdr:cNvPr id="635" name="テキスト ボックス 634"/>
        <xdr:cNvSpPr txBox="1"/>
      </xdr:nvSpPr>
      <xdr:spPr>
        <a:xfrm>
          <a:off x="12547111" y="1319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34,017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6" name="正方形/長方形 63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7" name="正方形/長方形 63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8" name="正方形/長方形 63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9" name="正方形/長方形 63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0" name="正方形/長方形 63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1" name="正方形/長方形 64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2" name="正方形/長方形 64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3" name="正方形/長方形 64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4" name="テキスト ボックス 64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5" name="直線コネクタ 64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6" name="直線コネクタ 64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7" name="テキスト ボックス 64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8" name="直線コネクタ 64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9" name="テキスト ボックス 64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0" name="直線コネクタ 64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51" name="テキスト ボックス 65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2" name="直線コネクタ 65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53" name="テキスト ボックス 65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4" name="直線コネクタ 65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5" name="テキスト ボックス 65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6" name="直線コネクタ 65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7" name="テキスト ボックス 65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101473</xdr:rowOff>
    </xdr:from>
    <xdr:to>
      <xdr:col>23</xdr:col>
      <xdr:colOff>516889</xdr:colOff>
      <xdr:row>99</xdr:row>
      <xdr:rowOff>41948</xdr:rowOff>
    </xdr:to>
    <xdr:cxnSp macro="">
      <xdr:nvCxnSpPr>
        <xdr:cNvPr id="659" name="直線コネクタ 658"/>
        <xdr:cNvCxnSpPr/>
      </xdr:nvCxnSpPr>
      <xdr:spPr>
        <a:xfrm flipV="1">
          <a:off x="16317595" y="15531973"/>
          <a:ext cx="1269" cy="148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45775</xdr:rowOff>
    </xdr:from>
    <xdr:ext cx="378565" cy="259045"/>
    <xdr:sp macro="" textlink="">
      <xdr:nvSpPr>
        <xdr:cNvPr id="660" name="積立金最小値テキスト"/>
        <xdr:cNvSpPr txBox="1"/>
      </xdr:nvSpPr>
      <xdr:spPr>
        <a:xfrm>
          <a:off x="16370300" y="17019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428625</xdr:colOff>
      <xdr:row>99</xdr:row>
      <xdr:rowOff>41948</xdr:rowOff>
    </xdr:from>
    <xdr:to>
      <xdr:col>23</xdr:col>
      <xdr:colOff>606425</xdr:colOff>
      <xdr:row>99</xdr:row>
      <xdr:rowOff>41948</xdr:rowOff>
    </xdr:to>
    <xdr:cxnSp macro="">
      <xdr:nvCxnSpPr>
        <xdr:cNvPr id="661" name="直線コネクタ 660"/>
        <xdr:cNvCxnSpPr/>
      </xdr:nvCxnSpPr>
      <xdr:spPr>
        <a:xfrm>
          <a:off x="16230600" y="17015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48150</xdr:rowOff>
    </xdr:from>
    <xdr:ext cx="599010" cy="259045"/>
    <xdr:sp macro="" textlink="">
      <xdr:nvSpPr>
        <xdr:cNvPr id="662" name="積立金最大値テキスト"/>
        <xdr:cNvSpPr txBox="1"/>
      </xdr:nvSpPr>
      <xdr:spPr>
        <a:xfrm>
          <a:off x="16370300" y="1530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117,010</a:t>
          </a:r>
          <a:endParaRPr kumimoji="1" lang="ja-JP" altLang="en-US" sz="1000" b="1">
            <a:latin typeface="ＭＳ Ｐゴシック"/>
          </a:endParaRPr>
        </a:p>
      </xdr:txBody>
    </xdr:sp>
    <xdr:clientData/>
  </xdr:oneCellAnchor>
  <xdr:twoCellAnchor>
    <xdr:from>
      <xdr:col>23</xdr:col>
      <xdr:colOff>428625</xdr:colOff>
      <xdr:row>90</xdr:row>
      <xdr:rowOff>101473</xdr:rowOff>
    </xdr:from>
    <xdr:to>
      <xdr:col>23</xdr:col>
      <xdr:colOff>606425</xdr:colOff>
      <xdr:row>90</xdr:row>
      <xdr:rowOff>101473</xdr:rowOff>
    </xdr:to>
    <xdr:cxnSp macro="">
      <xdr:nvCxnSpPr>
        <xdr:cNvPr id="663" name="直線コネクタ 662"/>
        <xdr:cNvCxnSpPr/>
      </xdr:nvCxnSpPr>
      <xdr:spPr>
        <a:xfrm>
          <a:off x="16230600" y="1553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72986</xdr:rowOff>
    </xdr:from>
    <xdr:to>
      <xdr:col>23</xdr:col>
      <xdr:colOff>517525</xdr:colOff>
      <xdr:row>98</xdr:row>
      <xdr:rowOff>22389</xdr:rowOff>
    </xdr:to>
    <xdr:cxnSp macro="">
      <xdr:nvCxnSpPr>
        <xdr:cNvPr id="664" name="直線コネクタ 663"/>
        <xdr:cNvCxnSpPr/>
      </xdr:nvCxnSpPr>
      <xdr:spPr>
        <a:xfrm>
          <a:off x="15481300" y="16703636"/>
          <a:ext cx="838200" cy="12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165219</xdr:rowOff>
    </xdr:from>
    <xdr:ext cx="534377" cy="259045"/>
    <xdr:sp macro="" textlink="">
      <xdr:nvSpPr>
        <xdr:cNvPr id="665" name="積立金平均値テキスト"/>
        <xdr:cNvSpPr txBox="1"/>
      </xdr:nvSpPr>
      <xdr:spPr>
        <a:xfrm>
          <a:off x="16370300" y="16624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15,292</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142342</xdr:rowOff>
    </xdr:from>
    <xdr:to>
      <xdr:col>23</xdr:col>
      <xdr:colOff>568325</xdr:colOff>
      <xdr:row>98</xdr:row>
      <xdr:rowOff>72492</xdr:rowOff>
    </xdr:to>
    <xdr:sp macro="" textlink="">
      <xdr:nvSpPr>
        <xdr:cNvPr id="666" name="フローチャート : 判断 665"/>
        <xdr:cNvSpPr/>
      </xdr:nvSpPr>
      <xdr:spPr>
        <a:xfrm>
          <a:off x="16268700" y="167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72986</xdr:rowOff>
    </xdr:from>
    <xdr:to>
      <xdr:col>22</xdr:col>
      <xdr:colOff>365125</xdr:colOff>
      <xdr:row>98</xdr:row>
      <xdr:rowOff>152082</xdr:rowOff>
    </xdr:to>
    <xdr:cxnSp macro="">
      <xdr:nvCxnSpPr>
        <xdr:cNvPr id="667" name="直線コネクタ 666"/>
        <xdr:cNvCxnSpPr/>
      </xdr:nvCxnSpPr>
      <xdr:spPr>
        <a:xfrm flipV="1">
          <a:off x="14592300" y="16703636"/>
          <a:ext cx="889000" cy="25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50851</xdr:rowOff>
    </xdr:from>
    <xdr:to>
      <xdr:col>22</xdr:col>
      <xdr:colOff>415925</xdr:colOff>
      <xdr:row>97</xdr:row>
      <xdr:rowOff>152451</xdr:rowOff>
    </xdr:to>
    <xdr:sp macro="" textlink="">
      <xdr:nvSpPr>
        <xdr:cNvPr id="668" name="フローチャート : 判断 667"/>
        <xdr:cNvSpPr/>
      </xdr:nvSpPr>
      <xdr:spPr>
        <a:xfrm>
          <a:off x="15430500" y="1668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143578</xdr:rowOff>
    </xdr:from>
    <xdr:ext cx="534377" cy="259045"/>
    <xdr:sp macro="" textlink="">
      <xdr:nvSpPr>
        <xdr:cNvPr id="669" name="テキスト ボックス 668"/>
        <xdr:cNvSpPr txBox="1"/>
      </xdr:nvSpPr>
      <xdr:spPr>
        <a:xfrm>
          <a:off x="15214111" y="1677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22,496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78206</xdr:rowOff>
    </xdr:from>
    <xdr:to>
      <xdr:col>21</xdr:col>
      <xdr:colOff>161925</xdr:colOff>
      <xdr:row>98</xdr:row>
      <xdr:rowOff>152082</xdr:rowOff>
    </xdr:to>
    <xdr:cxnSp macro="">
      <xdr:nvCxnSpPr>
        <xdr:cNvPr id="670" name="直線コネクタ 669"/>
        <xdr:cNvCxnSpPr/>
      </xdr:nvCxnSpPr>
      <xdr:spPr>
        <a:xfrm>
          <a:off x="13703300" y="16880306"/>
          <a:ext cx="889000" cy="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117106</xdr:rowOff>
    </xdr:from>
    <xdr:to>
      <xdr:col>21</xdr:col>
      <xdr:colOff>212725</xdr:colOff>
      <xdr:row>98</xdr:row>
      <xdr:rowOff>47256</xdr:rowOff>
    </xdr:to>
    <xdr:sp macro="" textlink="">
      <xdr:nvSpPr>
        <xdr:cNvPr id="671" name="フローチャート : 判断 670"/>
        <xdr:cNvSpPr/>
      </xdr:nvSpPr>
      <xdr:spPr>
        <a:xfrm>
          <a:off x="14541500" y="167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63783</xdr:rowOff>
    </xdr:from>
    <xdr:ext cx="534377" cy="259045"/>
    <xdr:sp macro="" textlink="">
      <xdr:nvSpPr>
        <xdr:cNvPr id="672" name="テキスト ボックス 671"/>
        <xdr:cNvSpPr txBox="1"/>
      </xdr:nvSpPr>
      <xdr:spPr>
        <a:xfrm>
          <a:off x="14325111" y="165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72365</xdr:rowOff>
    </xdr:from>
    <xdr:to>
      <xdr:col>19</xdr:col>
      <xdr:colOff>644525</xdr:colOff>
      <xdr:row>98</xdr:row>
      <xdr:rowOff>78206</xdr:rowOff>
    </xdr:to>
    <xdr:cxnSp macro="">
      <xdr:nvCxnSpPr>
        <xdr:cNvPr id="673" name="直線コネクタ 672"/>
        <xdr:cNvCxnSpPr/>
      </xdr:nvCxnSpPr>
      <xdr:spPr>
        <a:xfrm>
          <a:off x="12814300" y="16874465"/>
          <a:ext cx="88900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84544</xdr:rowOff>
    </xdr:from>
    <xdr:to>
      <xdr:col>20</xdr:col>
      <xdr:colOff>9525</xdr:colOff>
      <xdr:row>98</xdr:row>
      <xdr:rowOff>14694</xdr:rowOff>
    </xdr:to>
    <xdr:sp macro="" textlink="">
      <xdr:nvSpPr>
        <xdr:cNvPr id="674" name="フローチャート : 判断 673"/>
        <xdr:cNvSpPr/>
      </xdr:nvSpPr>
      <xdr:spPr>
        <a:xfrm>
          <a:off x="13652500" y="1671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31221</xdr:rowOff>
    </xdr:from>
    <xdr:ext cx="534377" cy="259045"/>
    <xdr:sp macro="" textlink="">
      <xdr:nvSpPr>
        <xdr:cNvPr id="675" name="テキスト ボックス 674"/>
        <xdr:cNvSpPr txBox="1"/>
      </xdr:nvSpPr>
      <xdr:spPr>
        <a:xfrm>
          <a:off x="13436111" y="164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167984</xdr:rowOff>
    </xdr:from>
    <xdr:to>
      <xdr:col>18</xdr:col>
      <xdr:colOff>492125</xdr:colOff>
      <xdr:row>97</xdr:row>
      <xdr:rowOff>98134</xdr:rowOff>
    </xdr:to>
    <xdr:sp macro="" textlink="">
      <xdr:nvSpPr>
        <xdr:cNvPr id="676" name="フローチャート : 判断 675"/>
        <xdr:cNvSpPr/>
      </xdr:nvSpPr>
      <xdr:spPr>
        <a:xfrm>
          <a:off x="12763500" y="1662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114661</xdr:rowOff>
    </xdr:from>
    <xdr:ext cx="534377" cy="259045"/>
    <xdr:sp macro="" textlink="">
      <xdr:nvSpPr>
        <xdr:cNvPr id="677" name="テキスト ボックス 676"/>
        <xdr:cNvSpPr txBox="1"/>
      </xdr:nvSpPr>
      <xdr:spPr>
        <a:xfrm>
          <a:off x="12547111" y="1640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8" name="テキスト ボックス 67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9" name="テキスト ボックス 67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0" name="テキスト ボックス 67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1" name="テキスト ボックス 68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2" name="テキスト ボックス 68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143039</xdr:rowOff>
    </xdr:from>
    <xdr:to>
      <xdr:col>23</xdr:col>
      <xdr:colOff>568325</xdr:colOff>
      <xdr:row>98</xdr:row>
      <xdr:rowOff>73189</xdr:rowOff>
    </xdr:to>
    <xdr:sp macro="" textlink="">
      <xdr:nvSpPr>
        <xdr:cNvPr id="683" name="円/楕円 682"/>
        <xdr:cNvSpPr/>
      </xdr:nvSpPr>
      <xdr:spPr>
        <a:xfrm>
          <a:off x="16268700" y="1677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121466</xdr:rowOff>
    </xdr:from>
    <xdr:ext cx="534377" cy="259045"/>
    <xdr:sp macro="" textlink="">
      <xdr:nvSpPr>
        <xdr:cNvPr id="684" name="積立金該当値テキスト"/>
        <xdr:cNvSpPr txBox="1"/>
      </xdr:nvSpPr>
      <xdr:spPr>
        <a:xfrm>
          <a:off x="16370300" y="1675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15,237</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22186</xdr:rowOff>
    </xdr:from>
    <xdr:to>
      <xdr:col>22</xdr:col>
      <xdr:colOff>415925</xdr:colOff>
      <xdr:row>97</xdr:row>
      <xdr:rowOff>123786</xdr:rowOff>
    </xdr:to>
    <xdr:sp macro="" textlink="">
      <xdr:nvSpPr>
        <xdr:cNvPr id="685" name="円/楕円 684"/>
        <xdr:cNvSpPr/>
      </xdr:nvSpPr>
      <xdr:spPr>
        <a:xfrm>
          <a:off x="15430500" y="166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140313</xdr:rowOff>
    </xdr:from>
    <xdr:ext cx="534377" cy="259045"/>
    <xdr:sp macro="" textlink="">
      <xdr:nvSpPr>
        <xdr:cNvPr id="686" name="テキスト ボックス 685"/>
        <xdr:cNvSpPr txBox="1"/>
      </xdr:nvSpPr>
      <xdr:spPr>
        <a:xfrm>
          <a:off x="15214111" y="1642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24,753</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101282</xdr:rowOff>
    </xdr:from>
    <xdr:to>
      <xdr:col>21</xdr:col>
      <xdr:colOff>212725</xdr:colOff>
      <xdr:row>99</xdr:row>
      <xdr:rowOff>31432</xdr:rowOff>
    </xdr:to>
    <xdr:sp macro="" textlink="">
      <xdr:nvSpPr>
        <xdr:cNvPr id="687" name="円/楕円 686"/>
        <xdr:cNvSpPr/>
      </xdr:nvSpPr>
      <xdr:spPr>
        <a:xfrm>
          <a:off x="14541500" y="1690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22559</xdr:rowOff>
    </xdr:from>
    <xdr:ext cx="469744" cy="259045"/>
    <xdr:sp macro="" textlink="">
      <xdr:nvSpPr>
        <xdr:cNvPr id="688" name="テキスト ボックス 687"/>
        <xdr:cNvSpPr txBox="1"/>
      </xdr:nvSpPr>
      <xdr:spPr>
        <a:xfrm>
          <a:off x="14357427" y="1699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27406</xdr:rowOff>
    </xdr:from>
    <xdr:to>
      <xdr:col>20</xdr:col>
      <xdr:colOff>9525</xdr:colOff>
      <xdr:row>98</xdr:row>
      <xdr:rowOff>129006</xdr:rowOff>
    </xdr:to>
    <xdr:sp macro="" textlink="">
      <xdr:nvSpPr>
        <xdr:cNvPr id="689" name="円/楕円 688"/>
        <xdr:cNvSpPr/>
      </xdr:nvSpPr>
      <xdr:spPr>
        <a:xfrm>
          <a:off x="13652500" y="1682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120133</xdr:rowOff>
    </xdr:from>
    <xdr:ext cx="534377" cy="259045"/>
    <xdr:sp macro="" textlink="">
      <xdr:nvSpPr>
        <xdr:cNvPr id="690" name="テキスト ボックス 689"/>
        <xdr:cNvSpPr txBox="1"/>
      </xdr:nvSpPr>
      <xdr:spPr>
        <a:xfrm>
          <a:off x="13436111" y="1692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10,842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21565</xdr:rowOff>
    </xdr:from>
    <xdr:to>
      <xdr:col>18</xdr:col>
      <xdr:colOff>492125</xdr:colOff>
      <xdr:row>98</xdr:row>
      <xdr:rowOff>123165</xdr:rowOff>
    </xdr:to>
    <xdr:sp macro="" textlink="">
      <xdr:nvSpPr>
        <xdr:cNvPr id="691" name="円/楕円 690"/>
        <xdr:cNvSpPr/>
      </xdr:nvSpPr>
      <xdr:spPr>
        <a:xfrm>
          <a:off x="12763500" y="168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114292</xdr:rowOff>
    </xdr:from>
    <xdr:ext cx="534377" cy="259045"/>
    <xdr:sp macro="" textlink="">
      <xdr:nvSpPr>
        <xdr:cNvPr id="692" name="テキスト ボックス 691"/>
        <xdr:cNvSpPr txBox="1"/>
      </xdr:nvSpPr>
      <xdr:spPr>
        <a:xfrm>
          <a:off x="12547111" y="1691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3" name="正方形/長方形 69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4" name="正方形/長方形 69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5" name="正方形/長方形 69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6" name="正方形/長方形 69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7" name="正方形/長方形 69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8" name="正方形/長方形 69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9" name="正方形/長方形 69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0" name="正方形/長方形 69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1" name="テキスト ボックス 70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2" name="直線コネクタ 70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3" name="直線コネクタ 70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4" name="テキスト ボックス 70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5" name="直線コネクタ 70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06" name="テキスト ボックス 70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7" name="直線コネクタ 70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08" name="テキスト ボックス 70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9" name="直線コネクタ 70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10" name="テキスト ボックス 70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1" name="直線コネクタ 71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2" name="テキスト ボックス 71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3" name="直線コネクタ 71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4" name="テキスト ボックス 71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117221</xdr:rowOff>
    </xdr:from>
    <xdr:to>
      <xdr:col>32</xdr:col>
      <xdr:colOff>186689</xdr:colOff>
      <xdr:row>39</xdr:row>
      <xdr:rowOff>44450</xdr:rowOff>
    </xdr:to>
    <xdr:cxnSp macro="">
      <xdr:nvCxnSpPr>
        <xdr:cNvPr id="716" name="直線コネクタ 715"/>
        <xdr:cNvCxnSpPr/>
      </xdr:nvCxnSpPr>
      <xdr:spPr>
        <a:xfrm flipV="1">
          <a:off x="22159595" y="5260721"/>
          <a:ext cx="1269" cy="1470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8" name="直線コネクタ 71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63898</xdr:rowOff>
    </xdr:from>
    <xdr:ext cx="534377" cy="259045"/>
    <xdr:sp macro="" textlink="">
      <xdr:nvSpPr>
        <xdr:cNvPr id="719" name="投資及び出資金最大値テキスト"/>
        <xdr:cNvSpPr txBox="1"/>
      </xdr:nvSpPr>
      <xdr:spPr>
        <a:xfrm>
          <a:off x="22212300" y="503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11,577</a:t>
          </a:r>
          <a:endParaRPr kumimoji="1" lang="ja-JP" altLang="en-US" sz="1000" b="1">
            <a:latin typeface="ＭＳ Ｐゴシック"/>
          </a:endParaRPr>
        </a:p>
      </xdr:txBody>
    </xdr:sp>
    <xdr:clientData/>
  </xdr:oneCellAnchor>
  <xdr:twoCellAnchor>
    <xdr:from>
      <xdr:col>32</xdr:col>
      <xdr:colOff>98425</xdr:colOff>
      <xdr:row>30</xdr:row>
      <xdr:rowOff>117221</xdr:rowOff>
    </xdr:from>
    <xdr:to>
      <xdr:col>32</xdr:col>
      <xdr:colOff>276225</xdr:colOff>
      <xdr:row>30</xdr:row>
      <xdr:rowOff>117221</xdr:rowOff>
    </xdr:to>
    <xdr:cxnSp macro="">
      <xdr:nvCxnSpPr>
        <xdr:cNvPr id="720" name="直線コネクタ 719"/>
        <xdr:cNvCxnSpPr/>
      </xdr:nvCxnSpPr>
      <xdr:spPr>
        <a:xfrm>
          <a:off x="22072600" y="526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36</xdr:row>
      <xdr:rowOff>46736</xdr:rowOff>
    </xdr:from>
    <xdr:to>
      <xdr:col>32</xdr:col>
      <xdr:colOff>187325</xdr:colOff>
      <xdr:row>36</xdr:row>
      <xdr:rowOff>62103</xdr:rowOff>
    </xdr:to>
    <xdr:cxnSp macro="">
      <xdr:nvCxnSpPr>
        <xdr:cNvPr id="721" name="直線コネクタ 720"/>
        <xdr:cNvCxnSpPr/>
      </xdr:nvCxnSpPr>
      <xdr:spPr>
        <a:xfrm>
          <a:off x="21323300" y="6218936"/>
          <a:ext cx="8382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96537</xdr:rowOff>
    </xdr:from>
    <xdr:ext cx="469744" cy="259045"/>
    <xdr:sp macro="" textlink="">
      <xdr:nvSpPr>
        <xdr:cNvPr id="722" name="投資及び出資金平均値テキスト"/>
        <xdr:cNvSpPr txBox="1"/>
      </xdr:nvSpPr>
      <xdr:spPr>
        <a:xfrm>
          <a:off x="22212300" y="6440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1,720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118110</xdr:rowOff>
    </xdr:from>
    <xdr:to>
      <xdr:col>32</xdr:col>
      <xdr:colOff>238125</xdr:colOff>
      <xdr:row>38</xdr:row>
      <xdr:rowOff>48260</xdr:rowOff>
    </xdr:to>
    <xdr:sp macro="" textlink="">
      <xdr:nvSpPr>
        <xdr:cNvPr id="723" name="フローチャート : 判断 722"/>
        <xdr:cNvSpPr/>
      </xdr:nvSpPr>
      <xdr:spPr>
        <a:xfrm>
          <a:off x="22110700" y="64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46736</xdr:rowOff>
    </xdr:from>
    <xdr:to>
      <xdr:col>31</xdr:col>
      <xdr:colOff>34925</xdr:colOff>
      <xdr:row>36</xdr:row>
      <xdr:rowOff>104394</xdr:rowOff>
    </xdr:to>
    <xdr:cxnSp macro="">
      <xdr:nvCxnSpPr>
        <xdr:cNvPr id="724" name="直線コネクタ 723"/>
        <xdr:cNvCxnSpPr/>
      </xdr:nvCxnSpPr>
      <xdr:spPr>
        <a:xfrm flipV="1">
          <a:off x="20434300" y="6218936"/>
          <a:ext cx="8890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103251</xdr:rowOff>
    </xdr:from>
    <xdr:to>
      <xdr:col>31</xdr:col>
      <xdr:colOff>85725</xdr:colOff>
      <xdr:row>38</xdr:row>
      <xdr:rowOff>33401</xdr:rowOff>
    </xdr:to>
    <xdr:sp macro="" textlink="">
      <xdr:nvSpPr>
        <xdr:cNvPr id="725" name="フローチャート : 判断 724"/>
        <xdr:cNvSpPr/>
      </xdr:nvSpPr>
      <xdr:spPr>
        <a:xfrm>
          <a:off x="21272500" y="64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24528</xdr:rowOff>
    </xdr:from>
    <xdr:ext cx="469744" cy="259045"/>
    <xdr:sp macro="" textlink="">
      <xdr:nvSpPr>
        <xdr:cNvPr id="726" name="テキスト ボックス 725"/>
        <xdr:cNvSpPr txBox="1"/>
      </xdr:nvSpPr>
      <xdr:spPr>
        <a:xfrm>
          <a:off x="21088427" y="65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1,837</a:t>
          </a:r>
          <a:endParaRPr kumimoji="1" lang="ja-JP" altLang="en-US" sz="1000" b="1">
            <a:solidFill>
              <a:srgbClr val="000080"/>
            </a:solidFill>
            <a:latin typeface="ＭＳ Ｐゴシック"/>
          </a:endParaRPr>
        </a:p>
      </xdr:txBody>
    </xdr:sp>
    <xdr:clientData/>
  </xdr:oneCellAnchor>
  <xdr:twoCellAnchor>
    <xdr:from>
      <xdr:col>28</xdr:col>
      <xdr:colOff>314325</xdr:colOff>
      <xdr:row>35</xdr:row>
      <xdr:rowOff>96647</xdr:rowOff>
    </xdr:from>
    <xdr:to>
      <xdr:col>29</xdr:col>
      <xdr:colOff>517525</xdr:colOff>
      <xdr:row>36</xdr:row>
      <xdr:rowOff>104394</xdr:rowOff>
    </xdr:to>
    <xdr:cxnSp macro="">
      <xdr:nvCxnSpPr>
        <xdr:cNvPr id="727" name="直線コネクタ 726"/>
        <xdr:cNvCxnSpPr/>
      </xdr:nvCxnSpPr>
      <xdr:spPr>
        <a:xfrm>
          <a:off x="19545300" y="6097397"/>
          <a:ext cx="889000" cy="17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6985</xdr:rowOff>
    </xdr:from>
    <xdr:to>
      <xdr:col>29</xdr:col>
      <xdr:colOff>568325</xdr:colOff>
      <xdr:row>38</xdr:row>
      <xdr:rowOff>108585</xdr:rowOff>
    </xdr:to>
    <xdr:sp macro="" textlink="">
      <xdr:nvSpPr>
        <xdr:cNvPr id="728" name="フローチャート : 判断 727"/>
        <xdr:cNvSpPr/>
      </xdr:nvSpPr>
      <xdr:spPr>
        <a:xfrm>
          <a:off x="20383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99712</xdr:rowOff>
    </xdr:from>
    <xdr:ext cx="469744" cy="259045"/>
    <xdr:sp macro="" textlink="">
      <xdr:nvSpPr>
        <xdr:cNvPr id="729" name="テキスト ボックス 728"/>
        <xdr:cNvSpPr txBox="1"/>
      </xdr:nvSpPr>
      <xdr:spPr>
        <a:xfrm>
          <a:off x="20199427" y="661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27</xdr:col>
      <xdr:colOff>111125</xdr:colOff>
      <xdr:row>34</xdr:row>
      <xdr:rowOff>111125</xdr:rowOff>
    </xdr:from>
    <xdr:to>
      <xdr:col>28</xdr:col>
      <xdr:colOff>314325</xdr:colOff>
      <xdr:row>35</xdr:row>
      <xdr:rowOff>96647</xdr:rowOff>
    </xdr:to>
    <xdr:cxnSp macro="">
      <xdr:nvCxnSpPr>
        <xdr:cNvPr id="730" name="直線コネクタ 729"/>
        <xdr:cNvCxnSpPr/>
      </xdr:nvCxnSpPr>
      <xdr:spPr>
        <a:xfrm>
          <a:off x="18656300" y="5940425"/>
          <a:ext cx="889000" cy="15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122555</xdr:rowOff>
    </xdr:from>
    <xdr:to>
      <xdr:col>28</xdr:col>
      <xdr:colOff>365125</xdr:colOff>
      <xdr:row>38</xdr:row>
      <xdr:rowOff>52705</xdr:rowOff>
    </xdr:to>
    <xdr:sp macro="" textlink="">
      <xdr:nvSpPr>
        <xdr:cNvPr id="731" name="フローチャート : 判断 730"/>
        <xdr:cNvSpPr/>
      </xdr:nvSpPr>
      <xdr:spPr>
        <a:xfrm>
          <a:off x="19494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43832</xdr:rowOff>
    </xdr:from>
    <xdr:ext cx="469744" cy="259045"/>
    <xdr:sp macro="" textlink="">
      <xdr:nvSpPr>
        <xdr:cNvPr id="732" name="テキスト ボックス 731"/>
        <xdr:cNvSpPr txBox="1"/>
      </xdr:nvSpPr>
      <xdr:spPr>
        <a:xfrm>
          <a:off x="19310427" y="65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148463</xdr:rowOff>
    </xdr:from>
    <xdr:to>
      <xdr:col>27</xdr:col>
      <xdr:colOff>161925</xdr:colOff>
      <xdr:row>38</xdr:row>
      <xdr:rowOff>78613</xdr:rowOff>
    </xdr:to>
    <xdr:sp macro="" textlink="">
      <xdr:nvSpPr>
        <xdr:cNvPr id="733" name="フローチャート : 判断 732"/>
        <xdr:cNvSpPr/>
      </xdr:nvSpPr>
      <xdr:spPr>
        <a:xfrm>
          <a:off x="18605500" y="64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69740</xdr:rowOff>
    </xdr:from>
    <xdr:ext cx="469744" cy="259045"/>
    <xdr:sp macro="" textlink="">
      <xdr:nvSpPr>
        <xdr:cNvPr id="734" name="テキスト ボックス 733"/>
        <xdr:cNvSpPr txBox="1"/>
      </xdr:nvSpPr>
      <xdr:spPr>
        <a:xfrm>
          <a:off x="18421427" y="658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5" name="テキスト ボックス 73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6" name="テキスト ボックス 73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7" name="テキスト ボックス 73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8" name="テキスト ボックス 73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9" name="テキスト ボックス 73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36</xdr:row>
      <xdr:rowOff>11303</xdr:rowOff>
    </xdr:from>
    <xdr:to>
      <xdr:col>32</xdr:col>
      <xdr:colOff>238125</xdr:colOff>
      <xdr:row>36</xdr:row>
      <xdr:rowOff>112903</xdr:rowOff>
    </xdr:to>
    <xdr:sp macro="" textlink="">
      <xdr:nvSpPr>
        <xdr:cNvPr id="740" name="円/楕円 739"/>
        <xdr:cNvSpPr/>
      </xdr:nvSpPr>
      <xdr:spPr>
        <a:xfrm>
          <a:off x="22110700" y="61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35</xdr:row>
      <xdr:rowOff>34180</xdr:rowOff>
    </xdr:from>
    <xdr:ext cx="469744" cy="259045"/>
    <xdr:sp macro="" textlink="">
      <xdr:nvSpPr>
        <xdr:cNvPr id="741" name="投資及び出資金該当値テキスト"/>
        <xdr:cNvSpPr txBox="1"/>
      </xdr:nvSpPr>
      <xdr:spPr>
        <a:xfrm>
          <a:off x="22212300" y="603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3,911</a:t>
          </a:r>
          <a:endParaRPr kumimoji="1" lang="ja-JP" altLang="en-US" sz="1000" b="1">
            <a:solidFill>
              <a:srgbClr val="FF0000"/>
            </a:solidFill>
            <a:latin typeface="ＭＳ Ｐゴシック"/>
          </a:endParaRPr>
        </a:p>
      </xdr:txBody>
    </xdr:sp>
    <xdr:clientData/>
  </xdr:oneCellAnchor>
  <xdr:twoCellAnchor>
    <xdr:from>
      <xdr:col>30</xdr:col>
      <xdr:colOff>669925</xdr:colOff>
      <xdr:row>35</xdr:row>
      <xdr:rowOff>167386</xdr:rowOff>
    </xdr:from>
    <xdr:to>
      <xdr:col>31</xdr:col>
      <xdr:colOff>85725</xdr:colOff>
      <xdr:row>36</xdr:row>
      <xdr:rowOff>97536</xdr:rowOff>
    </xdr:to>
    <xdr:sp macro="" textlink="">
      <xdr:nvSpPr>
        <xdr:cNvPr id="742" name="円/楕円 741"/>
        <xdr:cNvSpPr/>
      </xdr:nvSpPr>
      <xdr:spPr>
        <a:xfrm>
          <a:off x="21272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34</xdr:row>
      <xdr:rowOff>114063</xdr:rowOff>
    </xdr:from>
    <xdr:ext cx="469744" cy="259045"/>
    <xdr:sp macro="" textlink="">
      <xdr:nvSpPr>
        <xdr:cNvPr id="743" name="テキスト ボックス 742"/>
        <xdr:cNvSpPr txBox="1"/>
      </xdr:nvSpPr>
      <xdr:spPr>
        <a:xfrm>
          <a:off x="21088427" y="594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4,032</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53594</xdr:rowOff>
    </xdr:from>
    <xdr:to>
      <xdr:col>29</xdr:col>
      <xdr:colOff>568325</xdr:colOff>
      <xdr:row>36</xdr:row>
      <xdr:rowOff>155194</xdr:rowOff>
    </xdr:to>
    <xdr:sp macro="" textlink="">
      <xdr:nvSpPr>
        <xdr:cNvPr id="744" name="円/楕円 743"/>
        <xdr:cNvSpPr/>
      </xdr:nvSpPr>
      <xdr:spPr>
        <a:xfrm>
          <a:off x="203835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271</xdr:rowOff>
    </xdr:from>
    <xdr:ext cx="469744" cy="259045"/>
    <xdr:sp macro="" textlink="">
      <xdr:nvSpPr>
        <xdr:cNvPr id="745" name="テキスト ボックス 744"/>
        <xdr:cNvSpPr txBox="1"/>
      </xdr:nvSpPr>
      <xdr:spPr>
        <a:xfrm>
          <a:off x="20199427"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45847</xdr:rowOff>
    </xdr:from>
    <xdr:to>
      <xdr:col>28</xdr:col>
      <xdr:colOff>365125</xdr:colOff>
      <xdr:row>35</xdr:row>
      <xdr:rowOff>147447</xdr:rowOff>
    </xdr:to>
    <xdr:sp macro="" textlink="">
      <xdr:nvSpPr>
        <xdr:cNvPr id="746" name="円/楕円 745"/>
        <xdr:cNvSpPr/>
      </xdr:nvSpPr>
      <xdr:spPr>
        <a:xfrm>
          <a:off x="19494500" y="60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33</xdr:row>
      <xdr:rowOff>163974</xdr:rowOff>
    </xdr:from>
    <xdr:ext cx="469744" cy="259045"/>
    <xdr:sp macro="" textlink="">
      <xdr:nvSpPr>
        <xdr:cNvPr id="747" name="テキスト ボックス 746"/>
        <xdr:cNvSpPr txBox="1"/>
      </xdr:nvSpPr>
      <xdr:spPr>
        <a:xfrm>
          <a:off x="19310427" y="582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4,989</a:t>
          </a:r>
          <a:endParaRPr kumimoji="1" lang="ja-JP" altLang="en-US" sz="1000" b="1">
            <a:solidFill>
              <a:srgbClr val="FF0000"/>
            </a:solidFill>
            <a:latin typeface="ＭＳ Ｐゴシック"/>
          </a:endParaRPr>
        </a:p>
      </xdr:txBody>
    </xdr:sp>
    <xdr:clientData/>
  </xdr:oneCellAnchor>
  <xdr:twoCellAnchor>
    <xdr:from>
      <xdr:col>27</xdr:col>
      <xdr:colOff>60325</xdr:colOff>
      <xdr:row>34</xdr:row>
      <xdr:rowOff>60325</xdr:rowOff>
    </xdr:from>
    <xdr:to>
      <xdr:col>27</xdr:col>
      <xdr:colOff>161925</xdr:colOff>
      <xdr:row>34</xdr:row>
      <xdr:rowOff>161925</xdr:rowOff>
    </xdr:to>
    <xdr:sp macro="" textlink="">
      <xdr:nvSpPr>
        <xdr:cNvPr id="748" name="円/楕円 747"/>
        <xdr:cNvSpPr/>
      </xdr:nvSpPr>
      <xdr:spPr>
        <a:xfrm>
          <a:off x="18605500" y="588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33</xdr:row>
      <xdr:rowOff>7002</xdr:rowOff>
    </xdr:from>
    <xdr:ext cx="469744" cy="259045"/>
    <xdr:sp macro="" textlink="">
      <xdr:nvSpPr>
        <xdr:cNvPr id="749" name="テキスト ボックス 748"/>
        <xdr:cNvSpPr txBox="1"/>
      </xdr:nvSpPr>
      <xdr:spPr>
        <a:xfrm>
          <a:off x="18421427"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0" name="正方形/長方形 74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1" name="正方形/長方形 75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2" name="正方形/長方形 75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3" name="正方形/長方形 75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4" name="正方形/長方形 75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5" name="正方形/長方形 75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6" name="正方形/長方形 75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7" name="正方形/長方形 75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8" name="テキスト ボックス 75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9" name="直線コネクタ 75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0" name="直線コネクタ 75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1" name="テキスト ボックス 76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2" name="直線コネクタ 76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3" name="テキスト ボックス 76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4" name="直線コネクタ 76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5" name="テキスト ボックス 76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6" name="直線コネクタ 76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7" name="テキスト ボックス 76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8" name="直線コネクタ 76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9" name="テキスト ボックス 76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1" name="テキスト ボックス 77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124269</xdr:rowOff>
    </xdr:from>
    <xdr:to>
      <xdr:col>32</xdr:col>
      <xdr:colOff>186689</xdr:colOff>
      <xdr:row>59</xdr:row>
      <xdr:rowOff>44450</xdr:rowOff>
    </xdr:to>
    <xdr:cxnSp macro="">
      <xdr:nvCxnSpPr>
        <xdr:cNvPr id="773" name="直線コネクタ 772"/>
        <xdr:cNvCxnSpPr/>
      </xdr:nvCxnSpPr>
      <xdr:spPr>
        <a:xfrm flipV="1">
          <a:off x="22159595" y="8696769"/>
          <a:ext cx="1269" cy="146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5" name="直線コネクタ 77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70946</xdr:rowOff>
    </xdr:from>
    <xdr:ext cx="534377" cy="259045"/>
    <xdr:sp macro="" textlink="">
      <xdr:nvSpPr>
        <xdr:cNvPr id="776" name="貸付金最大値テキスト"/>
        <xdr:cNvSpPr txBox="1"/>
      </xdr:nvSpPr>
      <xdr:spPr>
        <a:xfrm>
          <a:off x="22212300" y="847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38,405</a:t>
          </a:r>
          <a:endParaRPr kumimoji="1" lang="ja-JP" altLang="en-US" sz="1000" b="1">
            <a:latin typeface="ＭＳ Ｐゴシック"/>
          </a:endParaRPr>
        </a:p>
      </xdr:txBody>
    </xdr:sp>
    <xdr:clientData/>
  </xdr:oneCellAnchor>
  <xdr:twoCellAnchor>
    <xdr:from>
      <xdr:col>32</xdr:col>
      <xdr:colOff>98425</xdr:colOff>
      <xdr:row>50</xdr:row>
      <xdr:rowOff>124269</xdr:rowOff>
    </xdr:from>
    <xdr:to>
      <xdr:col>32</xdr:col>
      <xdr:colOff>276225</xdr:colOff>
      <xdr:row>50</xdr:row>
      <xdr:rowOff>124269</xdr:rowOff>
    </xdr:to>
    <xdr:cxnSp macro="">
      <xdr:nvCxnSpPr>
        <xdr:cNvPr id="777" name="直線コネクタ 776"/>
        <xdr:cNvCxnSpPr/>
      </xdr:nvCxnSpPr>
      <xdr:spPr>
        <a:xfrm>
          <a:off x="22072600" y="869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8522</xdr:rowOff>
    </xdr:from>
    <xdr:to>
      <xdr:col>32</xdr:col>
      <xdr:colOff>187325</xdr:colOff>
      <xdr:row>55</xdr:row>
      <xdr:rowOff>56070</xdr:rowOff>
    </xdr:to>
    <xdr:cxnSp macro="">
      <xdr:nvCxnSpPr>
        <xdr:cNvPr id="778" name="直線コネクタ 777"/>
        <xdr:cNvCxnSpPr/>
      </xdr:nvCxnSpPr>
      <xdr:spPr>
        <a:xfrm flipV="1">
          <a:off x="21323300" y="9438272"/>
          <a:ext cx="8382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86796</xdr:rowOff>
    </xdr:from>
    <xdr:ext cx="469744" cy="259045"/>
    <xdr:sp macro="" textlink="">
      <xdr:nvSpPr>
        <xdr:cNvPr id="779" name="貸付金平均値テキスト"/>
        <xdr:cNvSpPr txBox="1"/>
      </xdr:nvSpPr>
      <xdr:spPr>
        <a:xfrm>
          <a:off x="22212300" y="9859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5,989</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108369</xdr:rowOff>
    </xdr:from>
    <xdr:to>
      <xdr:col>32</xdr:col>
      <xdr:colOff>238125</xdr:colOff>
      <xdr:row>58</xdr:row>
      <xdr:rowOff>38519</xdr:rowOff>
    </xdr:to>
    <xdr:sp macro="" textlink="">
      <xdr:nvSpPr>
        <xdr:cNvPr id="780" name="フローチャート : 判断 779"/>
        <xdr:cNvSpPr/>
      </xdr:nvSpPr>
      <xdr:spPr>
        <a:xfrm>
          <a:off x="221107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147854</xdr:rowOff>
    </xdr:from>
    <xdr:to>
      <xdr:col>31</xdr:col>
      <xdr:colOff>34925</xdr:colOff>
      <xdr:row>55</xdr:row>
      <xdr:rowOff>56070</xdr:rowOff>
    </xdr:to>
    <xdr:cxnSp macro="">
      <xdr:nvCxnSpPr>
        <xdr:cNvPr id="781" name="直線コネクタ 780"/>
        <xdr:cNvCxnSpPr/>
      </xdr:nvCxnSpPr>
      <xdr:spPr>
        <a:xfrm>
          <a:off x="20434300" y="9406154"/>
          <a:ext cx="8890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87490</xdr:rowOff>
    </xdr:from>
    <xdr:to>
      <xdr:col>31</xdr:col>
      <xdr:colOff>85725</xdr:colOff>
      <xdr:row>58</xdr:row>
      <xdr:rowOff>17640</xdr:rowOff>
    </xdr:to>
    <xdr:sp macro="" textlink="">
      <xdr:nvSpPr>
        <xdr:cNvPr id="782" name="フローチャート : 判断 781"/>
        <xdr:cNvSpPr/>
      </xdr:nvSpPr>
      <xdr:spPr>
        <a:xfrm>
          <a:off x="212725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8767</xdr:rowOff>
    </xdr:from>
    <xdr:ext cx="469744" cy="259045"/>
    <xdr:sp macro="" textlink="">
      <xdr:nvSpPr>
        <xdr:cNvPr id="783" name="テキスト ボックス 782"/>
        <xdr:cNvSpPr txBox="1"/>
      </xdr:nvSpPr>
      <xdr:spPr>
        <a:xfrm>
          <a:off x="21088427" y="99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6,537</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91046</xdr:rowOff>
    </xdr:from>
    <xdr:to>
      <xdr:col>29</xdr:col>
      <xdr:colOff>517525</xdr:colOff>
      <xdr:row>54</xdr:row>
      <xdr:rowOff>147854</xdr:rowOff>
    </xdr:to>
    <xdr:cxnSp macro="">
      <xdr:nvCxnSpPr>
        <xdr:cNvPr id="784" name="直線コネクタ 783"/>
        <xdr:cNvCxnSpPr/>
      </xdr:nvCxnSpPr>
      <xdr:spPr>
        <a:xfrm>
          <a:off x="19545300" y="9349346"/>
          <a:ext cx="889000" cy="5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162090</xdr:rowOff>
    </xdr:from>
    <xdr:to>
      <xdr:col>29</xdr:col>
      <xdr:colOff>568325</xdr:colOff>
      <xdr:row>58</xdr:row>
      <xdr:rowOff>92240</xdr:rowOff>
    </xdr:to>
    <xdr:sp macro="" textlink="">
      <xdr:nvSpPr>
        <xdr:cNvPr id="785" name="フローチャート : 判断 784"/>
        <xdr:cNvSpPr/>
      </xdr:nvSpPr>
      <xdr:spPr>
        <a:xfrm>
          <a:off x="20383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83367</xdr:rowOff>
    </xdr:from>
    <xdr:ext cx="469744" cy="259045"/>
    <xdr:sp macro="" textlink="">
      <xdr:nvSpPr>
        <xdr:cNvPr id="786" name="テキスト ボックス 785"/>
        <xdr:cNvSpPr txBox="1"/>
      </xdr:nvSpPr>
      <xdr:spPr>
        <a:xfrm>
          <a:off x="20199427"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91046</xdr:rowOff>
    </xdr:from>
    <xdr:to>
      <xdr:col>28</xdr:col>
      <xdr:colOff>314325</xdr:colOff>
      <xdr:row>56</xdr:row>
      <xdr:rowOff>98666</xdr:rowOff>
    </xdr:to>
    <xdr:cxnSp macro="">
      <xdr:nvCxnSpPr>
        <xdr:cNvPr id="787" name="直線コネクタ 786"/>
        <xdr:cNvCxnSpPr/>
      </xdr:nvCxnSpPr>
      <xdr:spPr>
        <a:xfrm flipV="1">
          <a:off x="18656300" y="9349346"/>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91377</xdr:rowOff>
    </xdr:from>
    <xdr:to>
      <xdr:col>28</xdr:col>
      <xdr:colOff>365125</xdr:colOff>
      <xdr:row>58</xdr:row>
      <xdr:rowOff>21527</xdr:rowOff>
    </xdr:to>
    <xdr:sp macro="" textlink="">
      <xdr:nvSpPr>
        <xdr:cNvPr id="788" name="フローチャート : 判断 787"/>
        <xdr:cNvSpPr/>
      </xdr:nvSpPr>
      <xdr:spPr>
        <a:xfrm>
          <a:off x="19494500" y="986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12654</xdr:rowOff>
    </xdr:from>
    <xdr:ext cx="469744" cy="259045"/>
    <xdr:sp macro="" textlink="">
      <xdr:nvSpPr>
        <xdr:cNvPr id="789" name="テキスト ボックス 788"/>
        <xdr:cNvSpPr txBox="1"/>
      </xdr:nvSpPr>
      <xdr:spPr>
        <a:xfrm>
          <a:off x="19310427" y="995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96444</xdr:rowOff>
    </xdr:from>
    <xdr:to>
      <xdr:col>27</xdr:col>
      <xdr:colOff>161925</xdr:colOff>
      <xdr:row>58</xdr:row>
      <xdr:rowOff>26594</xdr:rowOff>
    </xdr:to>
    <xdr:sp macro="" textlink="">
      <xdr:nvSpPr>
        <xdr:cNvPr id="790" name="フローチャート : 判断 789"/>
        <xdr:cNvSpPr/>
      </xdr:nvSpPr>
      <xdr:spPr>
        <a:xfrm>
          <a:off x="18605500" y="986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17721</xdr:rowOff>
    </xdr:from>
    <xdr:ext cx="469744" cy="259045"/>
    <xdr:sp macro="" textlink="">
      <xdr:nvSpPr>
        <xdr:cNvPr id="791" name="テキスト ボックス 790"/>
        <xdr:cNvSpPr txBox="1"/>
      </xdr:nvSpPr>
      <xdr:spPr>
        <a:xfrm>
          <a:off x="18421427" y="996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129172</xdr:rowOff>
    </xdr:from>
    <xdr:to>
      <xdr:col>32</xdr:col>
      <xdr:colOff>238125</xdr:colOff>
      <xdr:row>55</xdr:row>
      <xdr:rowOff>59322</xdr:rowOff>
    </xdr:to>
    <xdr:sp macro="" textlink="">
      <xdr:nvSpPr>
        <xdr:cNvPr id="797" name="円/楕円 796"/>
        <xdr:cNvSpPr/>
      </xdr:nvSpPr>
      <xdr:spPr>
        <a:xfrm>
          <a:off x="22110700" y="9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152049</xdr:rowOff>
    </xdr:from>
    <xdr:ext cx="534377" cy="259045"/>
    <xdr:sp macro="" textlink="">
      <xdr:nvSpPr>
        <xdr:cNvPr id="798" name="貸付金該当値テキスト"/>
        <xdr:cNvSpPr txBox="1"/>
      </xdr:nvSpPr>
      <xdr:spPr>
        <a:xfrm>
          <a:off x="22212300" y="923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18,943</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5270</xdr:rowOff>
    </xdr:from>
    <xdr:to>
      <xdr:col>31</xdr:col>
      <xdr:colOff>85725</xdr:colOff>
      <xdr:row>55</xdr:row>
      <xdr:rowOff>106870</xdr:rowOff>
    </xdr:to>
    <xdr:sp macro="" textlink="">
      <xdr:nvSpPr>
        <xdr:cNvPr id="799" name="円/楕円 798"/>
        <xdr:cNvSpPr/>
      </xdr:nvSpPr>
      <xdr:spPr>
        <a:xfrm>
          <a:off x="21272500" y="94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53</xdr:row>
      <xdr:rowOff>123397</xdr:rowOff>
    </xdr:from>
    <xdr:ext cx="534377" cy="259045"/>
    <xdr:sp macro="" textlink="">
      <xdr:nvSpPr>
        <xdr:cNvPr id="800" name="テキスト ボックス 799"/>
        <xdr:cNvSpPr txBox="1"/>
      </xdr:nvSpPr>
      <xdr:spPr>
        <a:xfrm>
          <a:off x="21056111" y="92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17,695</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97054</xdr:rowOff>
    </xdr:from>
    <xdr:to>
      <xdr:col>29</xdr:col>
      <xdr:colOff>568325</xdr:colOff>
      <xdr:row>55</xdr:row>
      <xdr:rowOff>27204</xdr:rowOff>
    </xdr:to>
    <xdr:sp macro="" textlink="">
      <xdr:nvSpPr>
        <xdr:cNvPr id="801" name="円/楕円 800"/>
        <xdr:cNvSpPr/>
      </xdr:nvSpPr>
      <xdr:spPr>
        <a:xfrm>
          <a:off x="20383500" y="93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53</xdr:row>
      <xdr:rowOff>43731</xdr:rowOff>
    </xdr:from>
    <xdr:ext cx="534377" cy="259045"/>
    <xdr:sp macro="" textlink="">
      <xdr:nvSpPr>
        <xdr:cNvPr id="802" name="テキスト ボックス 801"/>
        <xdr:cNvSpPr txBox="1"/>
      </xdr:nvSpPr>
      <xdr:spPr>
        <a:xfrm>
          <a:off x="20167111" y="913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19,786</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40246</xdr:rowOff>
    </xdr:from>
    <xdr:to>
      <xdr:col>28</xdr:col>
      <xdr:colOff>365125</xdr:colOff>
      <xdr:row>54</xdr:row>
      <xdr:rowOff>141846</xdr:rowOff>
    </xdr:to>
    <xdr:sp macro="" textlink="">
      <xdr:nvSpPr>
        <xdr:cNvPr id="803" name="円/楕円 802"/>
        <xdr:cNvSpPr/>
      </xdr:nvSpPr>
      <xdr:spPr>
        <a:xfrm>
          <a:off x="19494500" y="92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52</xdr:row>
      <xdr:rowOff>158373</xdr:rowOff>
    </xdr:from>
    <xdr:ext cx="534377" cy="259045"/>
    <xdr:sp macro="" textlink="">
      <xdr:nvSpPr>
        <xdr:cNvPr id="804" name="テキスト ボックス 803"/>
        <xdr:cNvSpPr txBox="1"/>
      </xdr:nvSpPr>
      <xdr:spPr>
        <a:xfrm>
          <a:off x="19278111" y="90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21,277</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47866</xdr:rowOff>
    </xdr:from>
    <xdr:to>
      <xdr:col>27</xdr:col>
      <xdr:colOff>161925</xdr:colOff>
      <xdr:row>56</xdr:row>
      <xdr:rowOff>149466</xdr:rowOff>
    </xdr:to>
    <xdr:sp macro="" textlink="">
      <xdr:nvSpPr>
        <xdr:cNvPr id="805" name="円/楕円 804"/>
        <xdr:cNvSpPr/>
      </xdr:nvSpPr>
      <xdr:spPr>
        <a:xfrm>
          <a:off x="18605500" y="964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165993</xdr:rowOff>
    </xdr:from>
    <xdr:ext cx="534377" cy="259045"/>
    <xdr:sp macro="" textlink="">
      <xdr:nvSpPr>
        <xdr:cNvPr id="806" name="テキスト ボックス 805"/>
        <xdr:cNvSpPr txBox="1"/>
      </xdr:nvSpPr>
      <xdr:spPr>
        <a:xfrm>
          <a:off x="18389111" y="942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12,077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7" name="正方形/長方形 80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8" name="正方形/長方形 80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9" name="正方形/長方形 80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0" name="正方形/長方形 80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1" name="正方形/長方形 81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2" name="正方形/長方形 81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3" name="正方形/長方形 81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4" name="正方形/長方形 81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5" name="テキスト ボックス 81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6" name="直線コネクタ 81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7" name="テキスト ボックス 81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8" name="直線コネクタ 81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9" name="テキスト ボックス 81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0" name="直線コネクタ 81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1" name="テキスト ボックス 82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2" name="直線コネクタ 82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3" name="テキスト ボックス 82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4" name="直線コネクタ 82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5" name="テキスト ボックス 824"/>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6" name="直線コネクタ 82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7" name="テキスト ボックス 82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8" name="直線コネクタ 82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9" name="テキスト ボックス 82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144120</xdr:rowOff>
    </xdr:from>
    <xdr:to>
      <xdr:col>32</xdr:col>
      <xdr:colOff>186689</xdr:colOff>
      <xdr:row>78</xdr:row>
      <xdr:rowOff>120898</xdr:rowOff>
    </xdr:to>
    <xdr:cxnSp macro="">
      <xdr:nvCxnSpPr>
        <xdr:cNvPr id="831" name="直線コネクタ 830"/>
        <xdr:cNvCxnSpPr/>
      </xdr:nvCxnSpPr>
      <xdr:spPr>
        <a:xfrm flipV="1">
          <a:off x="22159595" y="12317070"/>
          <a:ext cx="1269" cy="1176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124725</xdr:rowOff>
    </xdr:from>
    <xdr:ext cx="534377" cy="259045"/>
    <xdr:sp macro="" textlink="">
      <xdr:nvSpPr>
        <xdr:cNvPr id="832" name="繰出金最小値テキスト"/>
        <xdr:cNvSpPr txBox="1"/>
      </xdr:nvSpPr>
      <xdr:spPr>
        <a:xfrm>
          <a:off x="22212300" y="1349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24,987</a:t>
          </a:r>
          <a:endParaRPr kumimoji="1" lang="ja-JP" altLang="en-US" sz="1000" b="1">
            <a:latin typeface="ＭＳ Ｐゴシック"/>
          </a:endParaRPr>
        </a:p>
      </xdr:txBody>
    </xdr:sp>
    <xdr:clientData/>
  </xdr:oneCellAnchor>
  <xdr:twoCellAnchor>
    <xdr:from>
      <xdr:col>32</xdr:col>
      <xdr:colOff>98425</xdr:colOff>
      <xdr:row>78</xdr:row>
      <xdr:rowOff>120898</xdr:rowOff>
    </xdr:from>
    <xdr:to>
      <xdr:col>32</xdr:col>
      <xdr:colOff>276225</xdr:colOff>
      <xdr:row>78</xdr:row>
      <xdr:rowOff>120898</xdr:rowOff>
    </xdr:to>
    <xdr:cxnSp macro="">
      <xdr:nvCxnSpPr>
        <xdr:cNvPr id="833" name="直線コネクタ 832"/>
        <xdr:cNvCxnSpPr/>
      </xdr:nvCxnSpPr>
      <xdr:spPr>
        <a:xfrm>
          <a:off x="22072600" y="13493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90797</xdr:rowOff>
    </xdr:from>
    <xdr:ext cx="534377" cy="259045"/>
    <xdr:sp macro="" textlink="">
      <xdr:nvSpPr>
        <xdr:cNvPr id="834" name="繰出金最大値テキスト"/>
        <xdr:cNvSpPr txBox="1"/>
      </xdr:nvSpPr>
      <xdr:spPr>
        <a:xfrm>
          <a:off x="22212300" y="1209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86,768</a:t>
          </a:r>
          <a:endParaRPr kumimoji="1" lang="ja-JP" altLang="en-US" sz="1000" b="1">
            <a:latin typeface="ＭＳ Ｐゴシック"/>
          </a:endParaRPr>
        </a:p>
      </xdr:txBody>
    </xdr:sp>
    <xdr:clientData/>
  </xdr:oneCellAnchor>
  <xdr:twoCellAnchor>
    <xdr:from>
      <xdr:col>32</xdr:col>
      <xdr:colOff>98425</xdr:colOff>
      <xdr:row>71</xdr:row>
      <xdr:rowOff>144120</xdr:rowOff>
    </xdr:from>
    <xdr:to>
      <xdr:col>32</xdr:col>
      <xdr:colOff>276225</xdr:colOff>
      <xdr:row>71</xdr:row>
      <xdr:rowOff>144120</xdr:rowOff>
    </xdr:to>
    <xdr:cxnSp macro="">
      <xdr:nvCxnSpPr>
        <xdr:cNvPr id="835" name="直線コネクタ 834"/>
        <xdr:cNvCxnSpPr/>
      </xdr:nvCxnSpPr>
      <xdr:spPr>
        <a:xfrm>
          <a:off x="22072600" y="1231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109944</xdr:rowOff>
    </xdr:from>
    <xdr:to>
      <xdr:col>32</xdr:col>
      <xdr:colOff>187325</xdr:colOff>
      <xdr:row>77</xdr:row>
      <xdr:rowOff>122937</xdr:rowOff>
    </xdr:to>
    <xdr:cxnSp macro="">
      <xdr:nvCxnSpPr>
        <xdr:cNvPr id="836" name="直線コネクタ 835"/>
        <xdr:cNvCxnSpPr/>
      </xdr:nvCxnSpPr>
      <xdr:spPr>
        <a:xfrm flipV="1">
          <a:off x="21323300" y="13311594"/>
          <a:ext cx="8382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117606</xdr:rowOff>
    </xdr:from>
    <xdr:ext cx="534377" cy="259045"/>
    <xdr:sp macro="" textlink="">
      <xdr:nvSpPr>
        <xdr:cNvPr id="837" name="繰出金平均値テキスト"/>
        <xdr:cNvSpPr txBox="1"/>
      </xdr:nvSpPr>
      <xdr:spPr>
        <a:xfrm>
          <a:off x="22212300" y="12804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50,694</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94729</xdr:rowOff>
    </xdr:from>
    <xdr:to>
      <xdr:col>32</xdr:col>
      <xdr:colOff>238125</xdr:colOff>
      <xdr:row>76</xdr:row>
      <xdr:rowOff>24879</xdr:rowOff>
    </xdr:to>
    <xdr:sp macro="" textlink="">
      <xdr:nvSpPr>
        <xdr:cNvPr id="838" name="フローチャート : 判断 837"/>
        <xdr:cNvSpPr/>
      </xdr:nvSpPr>
      <xdr:spPr>
        <a:xfrm>
          <a:off x="221107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122937</xdr:rowOff>
    </xdr:from>
    <xdr:to>
      <xdr:col>31</xdr:col>
      <xdr:colOff>34925</xdr:colOff>
      <xdr:row>77</xdr:row>
      <xdr:rowOff>169742</xdr:rowOff>
    </xdr:to>
    <xdr:cxnSp macro="">
      <xdr:nvCxnSpPr>
        <xdr:cNvPr id="839" name="直線コネクタ 838"/>
        <xdr:cNvCxnSpPr/>
      </xdr:nvCxnSpPr>
      <xdr:spPr>
        <a:xfrm flipV="1">
          <a:off x="20434300" y="13324587"/>
          <a:ext cx="889000" cy="4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78289</xdr:rowOff>
    </xdr:from>
    <xdr:to>
      <xdr:col>31</xdr:col>
      <xdr:colOff>85725</xdr:colOff>
      <xdr:row>76</xdr:row>
      <xdr:rowOff>8440</xdr:rowOff>
    </xdr:to>
    <xdr:sp macro="" textlink="">
      <xdr:nvSpPr>
        <xdr:cNvPr id="840" name="フローチャート : 判断 839"/>
        <xdr:cNvSpPr/>
      </xdr:nvSpPr>
      <xdr:spPr>
        <a:xfrm>
          <a:off x="212725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24966</xdr:rowOff>
    </xdr:from>
    <xdr:ext cx="534377" cy="259045"/>
    <xdr:sp macro="" textlink="">
      <xdr:nvSpPr>
        <xdr:cNvPr id="841" name="テキスト ボックス 840"/>
        <xdr:cNvSpPr txBox="1"/>
      </xdr:nvSpPr>
      <xdr:spPr>
        <a:xfrm>
          <a:off x="21056111" y="1271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51,557</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136137</xdr:rowOff>
    </xdr:from>
    <xdr:to>
      <xdr:col>29</xdr:col>
      <xdr:colOff>517525</xdr:colOff>
      <xdr:row>77</xdr:row>
      <xdr:rowOff>169742</xdr:rowOff>
    </xdr:to>
    <xdr:cxnSp macro="">
      <xdr:nvCxnSpPr>
        <xdr:cNvPr id="842" name="直線コネクタ 841"/>
        <xdr:cNvCxnSpPr/>
      </xdr:nvCxnSpPr>
      <xdr:spPr>
        <a:xfrm>
          <a:off x="19545300" y="13337787"/>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75088</xdr:rowOff>
    </xdr:from>
    <xdr:to>
      <xdr:col>29</xdr:col>
      <xdr:colOff>568325</xdr:colOff>
      <xdr:row>77</xdr:row>
      <xdr:rowOff>5238</xdr:rowOff>
    </xdr:to>
    <xdr:sp macro="" textlink="">
      <xdr:nvSpPr>
        <xdr:cNvPr id="843" name="フローチャート : 判断 842"/>
        <xdr:cNvSpPr/>
      </xdr:nvSpPr>
      <xdr:spPr>
        <a:xfrm>
          <a:off x="20383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21765</xdr:rowOff>
    </xdr:from>
    <xdr:ext cx="534377" cy="259045"/>
    <xdr:sp macro="" textlink="">
      <xdr:nvSpPr>
        <xdr:cNvPr id="844" name="テキスト ボックス 843"/>
        <xdr:cNvSpPr txBox="1"/>
      </xdr:nvSpPr>
      <xdr:spPr>
        <a:xfrm>
          <a:off x="20167111" y="12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136137</xdr:rowOff>
    </xdr:from>
    <xdr:to>
      <xdr:col>28</xdr:col>
      <xdr:colOff>314325</xdr:colOff>
      <xdr:row>78</xdr:row>
      <xdr:rowOff>54184</xdr:rowOff>
    </xdr:to>
    <xdr:cxnSp macro="">
      <xdr:nvCxnSpPr>
        <xdr:cNvPr id="845" name="直線コネクタ 844"/>
        <xdr:cNvCxnSpPr/>
      </xdr:nvCxnSpPr>
      <xdr:spPr>
        <a:xfrm flipV="1">
          <a:off x="18656300" y="13337787"/>
          <a:ext cx="8890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101530</xdr:rowOff>
    </xdr:from>
    <xdr:to>
      <xdr:col>28</xdr:col>
      <xdr:colOff>365125</xdr:colOff>
      <xdr:row>77</xdr:row>
      <xdr:rowOff>31680</xdr:rowOff>
    </xdr:to>
    <xdr:sp macro="" textlink="">
      <xdr:nvSpPr>
        <xdr:cNvPr id="846" name="フローチャート : 判断 845"/>
        <xdr:cNvSpPr/>
      </xdr:nvSpPr>
      <xdr:spPr>
        <a:xfrm>
          <a:off x="19494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48207</xdr:rowOff>
    </xdr:from>
    <xdr:ext cx="534377" cy="259045"/>
    <xdr:sp macro="" textlink="">
      <xdr:nvSpPr>
        <xdr:cNvPr id="847" name="テキスト ボックス 846"/>
        <xdr:cNvSpPr txBox="1"/>
      </xdr:nvSpPr>
      <xdr:spPr>
        <a:xfrm>
          <a:off x="19278111" y="1290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109322</xdr:rowOff>
    </xdr:from>
    <xdr:to>
      <xdr:col>27</xdr:col>
      <xdr:colOff>161925</xdr:colOff>
      <xdr:row>77</xdr:row>
      <xdr:rowOff>39472</xdr:rowOff>
    </xdr:to>
    <xdr:sp macro="" textlink="">
      <xdr:nvSpPr>
        <xdr:cNvPr id="848" name="フローチャート : 判断 847"/>
        <xdr:cNvSpPr/>
      </xdr:nvSpPr>
      <xdr:spPr>
        <a:xfrm>
          <a:off x="18605500" y="1313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55998</xdr:rowOff>
    </xdr:from>
    <xdr:ext cx="534377" cy="259045"/>
    <xdr:sp macro="" textlink="">
      <xdr:nvSpPr>
        <xdr:cNvPr id="849" name="テキスト ボックス 848"/>
        <xdr:cNvSpPr txBox="1"/>
      </xdr:nvSpPr>
      <xdr:spPr>
        <a:xfrm>
          <a:off x="18389111" y="129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0" name="テキスト ボックス 84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1" name="テキスト ボックス 85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2" name="テキスト ボックス 85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3" name="テキスト ボックス 85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4" name="テキスト ボックス 85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59144</xdr:rowOff>
    </xdr:from>
    <xdr:to>
      <xdr:col>32</xdr:col>
      <xdr:colOff>238125</xdr:colOff>
      <xdr:row>77</xdr:row>
      <xdr:rowOff>160744</xdr:rowOff>
    </xdr:to>
    <xdr:sp macro="" textlink="">
      <xdr:nvSpPr>
        <xdr:cNvPr id="855" name="円/楕円 854"/>
        <xdr:cNvSpPr/>
      </xdr:nvSpPr>
      <xdr:spPr>
        <a:xfrm>
          <a:off x="22110700" y="132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37571</xdr:rowOff>
    </xdr:from>
    <xdr:ext cx="534377" cy="259045"/>
    <xdr:sp macro="" textlink="">
      <xdr:nvSpPr>
        <xdr:cNvPr id="856" name="繰出金該当値テキスト"/>
        <xdr:cNvSpPr txBox="1"/>
      </xdr:nvSpPr>
      <xdr:spPr>
        <a:xfrm>
          <a:off x="22212300" y="1323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34,562</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72137</xdr:rowOff>
    </xdr:from>
    <xdr:to>
      <xdr:col>31</xdr:col>
      <xdr:colOff>85725</xdr:colOff>
      <xdr:row>78</xdr:row>
      <xdr:rowOff>2287</xdr:rowOff>
    </xdr:to>
    <xdr:sp macro="" textlink="">
      <xdr:nvSpPr>
        <xdr:cNvPr id="857" name="円/楕円 856"/>
        <xdr:cNvSpPr/>
      </xdr:nvSpPr>
      <xdr:spPr>
        <a:xfrm>
          <a:off x="21272500" y="132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164864</xdr:rowOff>
    </xdr:from>
    <xdr:ext cx="534377" cy="259045"/>
    <xdr:sp macro="" textlink="">
      <xdr:nvSpPr>
        <xdr:cNvPr id="858" name="テキスト ボックス 857"/>
        <xdr:cNvSpPr txBox="1"/>
      </xdr:nvSpPr>
      <xdr:spPr>
        <a:xfrm>
          <a:off x="21056111" y="1336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33,880</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118942</xdr:rowOff>
    </xdr:from>
    <xdr:to>
      <xdr:col>29</xdr:col>
      <xdr:colOff>568325</xdr:colOff>
      <xdr:row>78</xdr:row>
      <xdr:rowOff>49092</xdr:rowOff>
    </xdr:to>
    <xdr:sp macro="" textlink="">
      <xdr:nvSpPr>
        <xdr:cNvPr id="859" name="円/楕円 858"/>
        <xdr:cNvSpPr/>
      </xdr:nvSpPr>
      <xdr:spPr>
        <a:xfrm>
          <a:off x="20383500" y="133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40219</xdr:rowOff>
    </xdr:from>
    <xdr:ext cx="534377" cy="259045"/>
    <xdr:sp macro="" textlink="">
      <xdr:nvSpPr>
        <xdr:cNvPr id="860" name="テキスト ボックス 859"/>
        <xdr:cNvSpPr txBox="1"/>
      </xdr:nvSpPr>
      <xdr:spPr>
        <a:xfrm>
          <a:off x="20167111" y="134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31,423</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85337</xdr:rowOff>
    </xdr:from>
    <xdr:to>
      <xdr:col>28</xdr:col>
      <xdr:colOff>365125</xdr:colOff>
      <xdr:row>78</xdr:row>
      <xdr:rowOff>15487</xdr:rowOff>
    </xdr:to>
    <xdr:sp macro="" textlink="">
      <xdr:nvSpPr>
        <xdr:cNvPr id="861" name="円/楕円 860"/>
        <xdr:cNvSpPr/>
      </xdr:nvSpPr>
      <xdr:spPr>
        <a:xfrm>
          <a:off x="19494500" y="13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6614</xdr:rowOff>
    </xdr:from>
    <xdr:ext cx="534377" cy="259045"/>
    <xdr:sp macro="" textlink="">
      <xdr:nvSpPr>
        <xdr:cNvPr id="862" name="テキスト ボックス 861"/>
        <xdr:cNvSpPr txBox="1"/>
      </xdr:nvSpPr>
      <xdr:spPr>
        <a:xfrm>
          <a:off x="19278111" y="133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33,187</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3384</xdr:rowOff>
    </xdr:from>
    <xdr:to>
      <xdr:col>27</xdr:col>
      <xdr:colOff>161925</xdr:colOff>
      <xdr:row>78</xdr:row>
      <xdr:rowOff>104984</xdr:rowOff>
    </xdr:to>
    <xdr:sp macro="" textlink="">
      <xdr:nvSpPr>
        <xdr:cNvPr id="863" name="円/楕円 862"/>
        <xdr:cNvSpPr/>
      </xdr:nvSpPr>
      <xdr:spPr>
        <a:xfrm>
          <a:off x="18605500" y="1337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96111</xdr:rowOff>
    </xdr:from>
    <xdr:ext cx="534377" cy="259045"/>
    <xdr:sp macro="" textlink="">
      <xdr:nvSpPr>
        <xdr:cNvPr id="864" name="テキスト ボックス 863"/>
        <xdr:cNvSpPr txBox="1"/>
      </xdr:nvSpPr>
      <xdr:spPr>
        <a:xfrm>
          <a:off x="18389111" y="134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28,489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5" name="正方形/長方形 86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6" name="正方形/長方形 86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7" name="正方形/長方形 86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8" name="正方形/長方形 86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9" name="正方形/長方形 86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0" name="正方形/長方形 86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1" name="正方形/長方形 87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2" name="正方形/長方形 87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3" name="テキスト ボックス 87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4" name="直線コネクタ 87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5" name="直線コネクタ 87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6" name="テキスト ボックス 87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7" name="直線コネクタ 87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8" name="テキスト ボックス 87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0" name="直線コネクタ 87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2" name="直線コネクタ 88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4" name="直線コネクタ 88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5" name="直線コネクタ 88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7" name="フローチャート : 判断 88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8" name="直線コネクタ 88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9" name="フローチャート : 判断 88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0" name="テキスト ボックス 88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1" name="直線コネクタ 89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2" name="フローチャート : 判断 89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3" name="テキスト ボックス 89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4" name="直線コネクタ 89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5" name="フローチャート : 判断 89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6" name="テキスト ボックス 89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7" name="フローチャート : 判断 89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8" name="テキスト ボックス 89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9" name="テキスト ボックス 89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0" name="テキスト ボックス 89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1" name="テキスト ボックス 90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2" name="テキスト ボックス 90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3" name="テキスト ボックス 90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4" name="円/楕円 90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6" name="円/楕円 90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7" name="テキスト ボックス 90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8" name="円/楕円 90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9" name="テキスト ボックス 90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0" name="円/楕円 90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1" name="テキスト ボックス 91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2" name="円/楕円 91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3" name="テキスト ボックス 91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4" name="正方形/長方形 9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5" name="正方形/長方形 9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6" name="テキスト ボックス 9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歳出決算総額は、住民一人当たり</a:t>
          </a:r>
          <a:r>
            <a:rPr kumimoji="1" lang="en-US" altLang="ja-JP" sz="1300">
              <a:solidFill>
                <a:schemeClr val="dk1"/>
              </a:solidFill>
              <a:effectLst/>
              <a:latin typeface="+mn-lt"/>
              <a:ea typeface="+mn-ea"/>
              <a:cs typeface="+mn-cs"/>
            </a:rPr>
            <a:t>435,788</a:t>
          </a:r>
          <a:r>
            <a:rPr kumimoji="1" lang="ja-JP" altLang="ja-JP" sz="1300">
              <a:solidFill>
                <a:schemeClr val="dk1"/>
              </a:solidFill>
              <a:effectLst/>
              <a:latin typeface="+mn-lt"/>
              <a:ea typeface="+mn-ea"/>
              <a:cs typeface="+mn-cs"/>
            </a:rPr>
            <a:t>円となっている。</a:t>
          </a:r>
          <a:endParaRPr lang="ja-JP" altLang="ja-JP" sz="1300">
            <a:effectLst/>
          </a:endParaRPr>
        </a:p>
        <a:p>
          <a:r>
            <a:rPr kumimoji="1" lang="ja-JP" altLang="ja-JP" sz="1300">
              <a:solidFill>
                <a:schemeClr val="dk1"/>
              </a:solidFill>
              <a:effectLst/>
              <a:latin typeface="+mn-lt"/>
              <a:ea typeface="+mn-ea"/>
              <a:cs typeface="+mn-cs"/>
            </a:rPr>
            <a:t>　人件費は、住民一人当たり</a:t>
          </a:r>
          <a:r>
            <a:rPr kumimoji="1" lang="en-US" altLang="ja-JP" sz="1300">
              <a:solidFill>
                <a:schemeClr val="dk1"/>
              </a:solidFill>
              <a:effectLst/>
              <a:latin typeface="+mn-lt"/>
              <a:ea typeface="+mn-ea"/>
              <a:cs typeface="+mn-cs"/>
            </a:rPr>
            <a:t>52,974</a:t>
          </a:r>
          <a:r>
            <a:rPr kumimoji="1" lang="ja-JP" altLang="ja-JP" sz="1300">
              <a:solidFill>
                <a:schemeClr val="dk1"/>
              </a:solidFill>
              <a:effectLst/>
              <a:latin typeface="+mn-lt"/>
              <a:ea typeface="+mn-ea"/>
              <a:cs typeface="+mn-cs"/>
            </a:rPr>
            <a:t>円となっており、平成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して</a:t>
          </a:r>
          <a:r>
            <a:rPr kumimoji="1" lang="ja-JP" altLang="en-US" sz="1300">
              <a:solidFill>
                <a:schemeClr val="dk1"/>
              </a:solidFill>
              <a:effectLst/>
              <a:latin typeface="+mn-lt"/>
              <a:ea typeface="+mn-ea"/>
              <a:cs typeface="+mn-cs"/>
            </a:rPr>
            <a:t>おり</a:t>
          </a:r>
          <a:r>
            <a:rPr kumimoji="1" lang="ja-JP" altLang="ja-JP" sz="1300">
              <a:solidFill>
                <a:schemeClr val="dk1"/>
              </a:solidFill>
              <a:effectLst/>
              <a:latin typeface="+mn-lt"/>
              <a:ea typeface="+mn-ea"/>
              <a:cs typeface="+mn-cs"/>
            </a:rPr>
            <a:t>、類似団体と比較して低い水準にある。</a:t>
          </a:r>
          <a:endParaRPr lang="ja-JP" altLang="ja-JP" sz="1300">
            <a:effectLst/>
          </a:endParaRPr>
        </a:p>
        <a:p>
          <a:r>
            <a:rPr kumimoji="1" lang="ja-JP" altLang="ja-JP" sz="1300">
              <a:solidFill>
                <a:schemeClr val="dk1"/>
              </a:solidFill>
              <a:effectLst/>
              <a:latin typeface="+mn-lt"/>
              <a:ea typeface="+mn-ea"/>
              <a:cs typeface="+mn-cs"/>
            </a:rPr>
            <a:t>　補助費等は、住民一人当たり</a:t>
          </a:r>
          <a:r>
            <a:rPr kumimoji="1" lang="en-US" altLang="ja-JP" sz="1300">
              <a:solidFill>
                <a:schemeClr val="dk1"/>
              </a:solidFill>
              <a:effectLst/>
              <a:latin typeface="+mn-lt"/>
              <a:ea typeface="+mn-ea"/>
              <a:cs typeface="+mn-cs"/>
            </a:rPr>
            <a:t>70,136</a:t>
          </a:r>
          <a:r>
            <a:rPr kumimoji="1" lang="ja-JP" altLang="ja-JP" sz="1300">
              <a:solidFill>
                <a:schemeClr val="dk1"/>
              </a:solidFill>
              <a:effectLst/>
              <a:latin typeface="+mn-lt"/>
              <a:ea typeface="+mn-ea"/>
              <a:cs typeface="+mn-cs"/>
            </a:rPr>
            <a:t>円となっており、平成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年度と比較し増加しているが、ふるさと納税の推進に要する経費の増等によるものである。</a:t>
          </a:r>
          <a:endParaRPr lang="ja-JP" altLang="ja-JP" sz="1300">
            <a:effectLst/>
          </a:endParaRPr>
        </a:p>
        <a:p>
          <a:r>
            <a:rPr kumimoji="1" lang="ja-JP" altLang="ja-JP" sz="1300">
              <a:solidFill>
                <a:schemeClr val="dk1"/>
              </a:solidFill>
              <a:effectLst/>
              <a:latin typeface="+mn-lt"/>
              <a:ea typeface="+mn-ea"/>
              <a:cs typeface="+mn-cs"/>
            </a:rPr>
            <a:t>　普通建設事業費は、住民一人当たり</a:t>
          </a:r>
          <a:r>
            <a:rPr kumimoji="1" lang="en-US" altLang="ja-JP" sz="1300">
              <a:solidFill>
                <a:schemeClr val="dk1"/>
              </a:solidFill>
              <a:effectLst/>
              <a:latin typeface="+mn-lt"/>
              <a:ea typeface="+mn-ea"/>
              <a:cs typeface="+mn-cs"/>
            </a:rPr>
            <a:t>75,233</a:t>
          </a:r>
          <a:r>
            <a:rPr kumimoji="1" lang="ja-JP" altLang="ja-JP" sz="1300">
              <a:solidFill>
                <a:schemeClr val="dk1"/>
              </a:solidFill>
              <a:effectLst/>
              <a:latin typeface="+mn-lt"/>
              <a:ea typeface="+mn-ea"/>
              <a:cs typeface="+mn-cs"/>
            </a:rPr>
            <a:t>円となっており、平成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年度と比較し、減少し、類似団体と比較し、</a:t>
          </a:r>
          <a:r>
            <a:rPr kumimoji="1" lang="ja-JP" altLang="en-US" sz="1300">
              <a:solidFill>
                <a:schemeClr val="dk1"/>
              </a:solidFill>
              <a:effectLst/>
              <a:latin typeface="+mn-lt"/>
              <a:ea typeface="+mn-ea"/>
              <a:cs typeface="+mn-cs"/>
            </a:rPr>
            <a:t>高い</a:t>
          </a:r>
          <a:r>
            <a:rPr kumimoji="1" lang="ja-JP" altLang="ja-JP" sz="1300">
              <a:solidFill>
                <a:schemeClr val="dk1"/>
              </a:solidFill>
              <a:effectLst/>
              <a:latin typeface="+mn-lt"/>
              <a:ea typeface="+mn-ea"/>
              <a:cs typeface="+mn-cs"/>
            </a:rPr>
            <a:t>状態となっている。</a:t>
          </a:r>
          <a:endParaRPr lang="ja-JP" altLang="ja-JP" sz="1300">
            <a:effectLst/>
          </a:endParaRPr>
        </a:p>
        <a:p>
          <a:r>
            <a:rPr kumimoji="1" lang="ja-JP" altLang="ja-JP" sz="1300">
              <a:solidFill>
                <a:schemeClr val="dk1"/>
              </a:solidFill>
              <a:effectLst/>
              <a:latin typeface="+mn-lt"/>
              <a:ea typeface="+mn-ea"/>
              <a:cs typeface="+mn-cs"/>
            </a:rPr>
            <a:t>　これは、</a:t>
          </a:r>
          <a:r>
            <a:rPr kumimoji="1" lang="ja-JP" altLang="en-US" sz="1300">
              <a:solidFill>
                <a:schemeClr val="dk1"/>
              </a:solidFill>
              <a:effectLst/>
              <a:latin typeface="+mn-lt"/>
              <a:ea typeface="+mn-ea"/>
              <a:cs typeface="+mn-cs"/>
            </a:rPr>
            <a:t>市立公民館施設整備事業費</a:t>
          </a:r>
          <a:r>
            <a:rPr kumimoji="1" lang="ja-JP" altLang="ja-JP" sz="1300">
              <a:solidFill>
                <a:schemeClr val="dk1"/>
              </a:solidFill>
              <a:effectLst/>
              <a:latin typeface="+mn-lt"/>
              <a:ea typeface="+mn-ea"/>
              <a:cs typeface="+mn-cs"/>
            </a:rPr>
            <a:t>の減</a:t>
          </a:r>
          <a:r>
            <a:rPr kumimoji="1" lang="ja-JP" altLang="en-US" sz="1300">
              <a:solidFill>
                <a:schemeClr val="dk1"/>
              </a:solidFill>
              <a:effectLst/>
              <a:latin typeface="+mn-lt"/>
              <a:ea typeface="+mn-ea"/>
              <a:cs typeface="+mn-cs"/>
            </a:rPr>
            <a:t>、市民文化会館耐震改修事業の皆減</a:t>
          </a:r>
          <a:r>
            <a:rPr kumimoji="1" lang="ja-JP" altLang="ja-JP" sz="1300">
              <a:solidFill>
                <a:schemeClr val="dk1"/>
              </a:solidFill>
              <a:effectLst/>
              <a:latin typeface="+mn-lt"/>
              <a:ea typeface="+mn-ea"/>
              <a:cs typeface="+mn-cs"/>
            </a:rPr>
            <a:t>等によるものである。</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33630</xdr:rowOff>
    </xdr:from>
    <xdr:to>
      <xdr:col>6</xdr:col>
      <xdr:colOff>510540</xdr:colOff>
      <xdr:row>37</xdr:row>
      <xdr:rowOff>43688</xdr:rowOff>
    </xdr:to>
    <xdr:cxnSp macro="">
      <xdr:nvCxnSpPr>
        <xdr:cNvPr id="54" name="直線コネクタ 53"/>
        <xdr:cNvCxnSpPr/>
      </xdr:nvCxnSpPr>
      <xdr:spPr>
        <a:xfrm flipV="1">
          <a:off x="4633595" y="5177130"/>
          <a:ext cx="1270" cy="121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47515</xdr:rowOff>
    </xdr:from>
    <xdr:ext cx="469744" cy="259045"/>
    <xdr:sp macro="" textlink="">
      <xdr:nvSpPr>
        <xdr:cNvPr id="55" name="議会費最小値テキスト"/>
        <xdr:cNvSpPr txBox="1"/>
      </xdr:nvSpPr>
      <xdr:spPr>
        <a:xfrm>
          <a:off x="4686300"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2,585</a:t>
          </a:r>
          <a:endParaRPr kumimoji="1" lang="ja-JP" altLang="en-US" sz="1000" b="1">
            <a:latin typeface="ＭＳ Ｐゴシック"/>
          </a:endParaRPr>
        </a:p>
      </xdr:txBody>
    </xdr:sp>
    <xdr:clientData/>
  </xdr:oneCellAnchor>
  <xdr:twoCellAnchor>
    <xdr:from>
      <xdr:col>6</xdr:col>
      <xdr:colOff>422275</xdr:colOff>
      <xdr:row>37</xdr:row>
      <xdr:rowOff>43688</xdr:rowOff>
    </xdr:from>
    <xdr:to>
      <xdr:col>6</xdr:col>
      <xdr:colOff>600075</xdr:colOff>
      <xdr:row>37</xdr:row>
      <xdr:rowOff>43688</xdr:rowOff>
    </xdr:to>
    <xdr:cxnSp macro="">
      <xdr:nvCxnSpPr>
        <xdr:cNvPr id="56" name="直線コネクタ 55"/>
        <xdr:cNvCxnSpPr/>
      </xdr:nvCxnSpPr>
      <xdr:spPr>
        <a:xfrm>
          <a:off x="4546600" y="6387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151757</xdr:rowOff>
    </xdr:from>
    <xdr:ext cx="469744" cy="259045"/>
    <xdr:sp macro="" textlink="">
      <xdr:nvSpPr>
        <xdr:cNvPr id="57" name="議会費最大値テキスト"/>
        <xdr:cNvSpPr txBox="1"/>
      </xdr:nvSpPr>
      <xdr:spPr>
        <a:xfrm>
          <a:off x="4686300" y="495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5,232</a:t>
          </a:r>
          <a:endParaRPr kumimoji="1" lang="ja-JP" altLang="en-US" sz="1000" b="1">
            <a:latin typeface="ＭＳ Ｐゴシック"/>
          </a:endParaRPr>
        </a:p>
      </xdr:txBody>
    </xdr:sp>
    <xdr:clientData/>
  </xdr:oneCellAnchor>
  <xdr:twoCellAnchor>
    <xdr:from>
      <xdr:col>6</xdr:col>
      <xdr:colOff>422275</xdr:colOff>
      <xdr:row>30</xdr:row>
      <xdr:rowOff>33630</xdr:rowOff>
    </xdr:from>
    <xdr:to>
      <xdr:col>6</xdr:col>
      <xdr:colOff>600075</xdr:colOff>
      <xdr:row>30</xdr:row>
      <xdr:rowOff>33630</xdr:rowOff>
    </xdr:to>
    <xdr:cxnSp macro="">
      <xdr:nvCxnSpPr>
        <xdr:cNvPr id="58" name="直線コネクタ 57"/>
        <xdr:cNvCxnSpPr/>
      </xdr:nvCxnSpPr>
      <xdr:spPr>
        <a:xfrm>
          <a:off x="4546600" y="517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114554</xdr:rowOff>
    </xdr:from>
    <xdr:to>
      <xdr:col>6</xdr:col>
      <xdr:colOff>511175</xdr:colOff>
      <xdr:row>33</xdr:row>
      <xdr:rowOff>79807</xdr:rowOff>
    </xdr:to>
    <xdr:cxnSp macro="">
      <xdr:nvCxnSpPr>
        <xdr:cNvPr id="59" name="直線コネクタ 58"/>
        <xdr:cNvCxnSpPr/>
      </xdr:nvCxnSpPr>
      <xdr:spPr>
        <a:xfrm>
          <a:off x="3797300" y="5600954"/>
          <a:ext cx="8382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64584</xdr:rowOff>
    </xdr:from>
    <xdr:ext cx="469744" cy="259045"/>
    <xdr:sp macro="" textlink="">
      <xdr:nvSpPr>
        <xdr:cNvPr id="60" name="議会費平均値テキスト"/>
        <xdr:cNvSpPr txBox="1"/>
      </xdr:nvSpPr>
      <xdr:spPr>
        <a:xfrm>
          <a:off x="4686300" y="5893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3,506</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86157</xdr:rowOff>
    </xdr:from>
    <xdr:to>
      <xdr:col>6</xdr:col>
      <xdr:colOff>561975</xdr:colOff>
      <xdr:row>35</xdr:row>
      <xdr:rowOff>16307</xdr:rowOff>
    </xdr:to>
    <xdr:sp macro="" textlink="">
      <xdr:nvSpPr>
        <xdr:cNvPr id="61" name="フローチャート : 判断 60"/>
        <xdr:cNvSpPr/>
      </xdr:nvSpPr>
      <xdr:spPr>
        <a:xfrm>
          <a:off x="45847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114554</xdr:rowOff>
    </xdr:from>
    <xdr:to>
      <xdr:col>5</xdr:col>
      <xdr:colOff>358775</xdr:colOff>
      <xdr:row>33</xdr:row>
      <xdr:rowOff>34544</xdr:rowOff>
    </xdr:to>
    <xdr:cxnSp macro="">
      <xdr:nvCxnSpPr>
        <xdr:cNvPr id="62" name="直線コネクタ 61"/>
        <xdr:cNvCxnSpPr/>
      </xdr:nvCxnSpPr>
      <xdr:spPr>
        <a:xfrm flipV="1">
          <a:off x="2908300" y="560095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93015</xdr:rowOff>
    </xdr:from>
    <xdr:to>
      <xdr:col>5</xdr:col>
      <xdr:colOff>409575</xdr:colOff>
      <xdr:row>34</xdr:row>
      <xdr:rowOff>23165</xdr:rowOff>
    </xdr:to>
    <xdr:sp macro="" textlink="">
      <xdr:nvSpPr>
        <xdr:cNvPr id="63" name="フローチャート : 判断 62"/>
        <xdr:cNvSpPr/>
      </xdr:nvSpPr>
      <xdr:spPr>
        <a:xfrm>
          <a:off x="3746500" y="575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14292</xdr:rowOff>
    </xdr:from>
    <xdr:ext cx="469744" cy="259045"/>
    <xdr:sp macro="" textlink="">
      <xdr:nvSpPr>
        <xdr:cNvPr id="64" name="テキスト ボックス 63"/>
        <xdr:cNvSpPr txBox="1"/>
      </xdr:nvSpPr>
      <xdr:spPr>
        <a:xfrm>
          <a:off x="3562427" y="58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3,866</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34544</xdr:rowOff>
    </xdr:from>
    <xdr:to>
      <xdr:col>4</xdr:col>
      <xdr:colOff>155575</xdr:colOff>
      <xdr:row>33</xdr:row>
      <xdr:rowOff>64262</xdr:rowOff>
    </xdr:to>
    <xdr:cxnSp macro="">
      <xdr:nvCxnSpPr>
        <xdr:cNvPr id="65" name="直線コネクタ 64"/>
        <xdr:cNvCxnSpPr/>
      </xdr:nvCxnSpPr>
      <xdr:spPr>
        <a:xfrm flipV="1">
          <a:off x="2019300" y="569239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23520</xdr:rowOff>
    </xdr:from>
    <xdr:to>
      <xdr:col>4</xdr:col>
      <xdr:colOff>206375</xdr:colOff>
      <xdr:row>34</xdr:row>
      <xdr:rowOff>125120</xdr:rowOff>
    </xdr:to>
    <xdr:sp macro="" textlink="">
      <xdr:nvSpPr>
        <xdr:cNvPr id="66" name="フローチャート : 判断 65"/>
        <xdr:cNvSpPr/>
      </xdr:nvSpPr>
      <xdr:spPr>
        <a:xfrm>
          <a:off x="2857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116247</xdr:rowOff>
    </xdr:from>
    <xdr:ext cx="469744" cy="259045"/>
    <xdr:sp macro="" textlink="">
      <xdr:nvSpPr>
        <xdr:cNvPr id="67" name="テキスト ボックス 66"/>
        <xdr:cNvSpPr txBox="1"/>
      </xdr:nvSpPr>
      <xdr:spPr>
        <a:xfrm>
          <a:off x="2673427" y="59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123698</xdr:rowOff>
    </xdr:from>
    <xdr:to>
      <xdr:col>2</xdr:col>
      <xdr:colOff>638175</xdr:colOff>
      <xdr:row>33</xdr:row>
      <xdr:rowOff>64262</xdr:rowOff>
    </xdr:to>
    <xdr:cxnSp macro="">
      <xdr:nvCxnSpPr>
        <xdr:cNvPr id="68" name="直線コネクタ 67"/>
        <xdr:cNvCxnSpPr/>
      </xdr:nvCxnSpPr>
      <xdr:spPr>
        <a:xfrm>
          <a:off x="1130300" y="5610098"/>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39065</xdr:rowOff>
    </xdr:from>
    <xdr:to>
      <xdr:col>3</xdr:col>
      <xdr:colOff>3175</xdr:colOff>
      <xdr:row>34</xdr:row>
      <xdr:rowOff>140665</xdr:rowOff>
    </xdr:to>
    <xdr:sp macro="" textlink="">
      <xdr:nvSpPr>
        <xdr:cNvPr id="69" name="フローチャート : 判断 68"/>
        <xdr:cNvSpPr/>
      </xdr:nvSpPr>
      <xdr:spPr>
        <a:xfrm>
          <a:off x="1968500" y="58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131792</xdr:rowOff>
    </xdr:from>
    <xdr:ext cx="469744" cy="259045"/>
    <xdr:sp macro="" textlink="">
      <xdr:nvSpPr>
        <xdr:cNvPr id="70" name="テキスト ボックス 69"/>
        <xdr:cNvSpPr txBox="1"/>
      </xdr:nvSpPr>
      <xdr:spPr>
        <a:xfrm>
          <a:off x="1784427" y="596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143307</xdr:rowOff>
    </xdr:from>
    <xdr:to>
      <xdr:col>1</xdr:col>
      <xdr:colOff>485775</xdr:colOff>
      <xdr:row>34</xdr:row>
      <xdr:rowOff>73457</xdr:rowOff>
    </xdr:to>
    <xdr:sp macro="" textlink="">
      <xdr:nvSpPr>
        <xdr:cNvPr id="71" name="フローチャート : 判断 70"/>
        <xdr:cNvSpPr/>
      </xdr:nvSpPr>
      <xdr:spPr>
        <a:xfrm>
          <a:off x="1079500" y="580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64584</xdr:rowOff>
    </xdr:from>
    <xdr:ext cx="469744" cy="259045"/>
    <xdr:sp macro="" textlink="">
      <xdr:nvSpPr>
        <xdr:cNvPr id="72" name="テキスト ボックス 71"/>
        <xdr:cNvSpPr txBox="1"/>
      </xdr:nvSpPr>
      <xdr:spPr>
        <a:xfrm>
          <a:off x="895427" y="58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29007</xdr:rowOff>
    </xdr:from>
    <xdr:to>
      <xdr:col>6</xdr:col>
      <xdr:colOff>561975</xdr:colOff>
      <xdr:row>33</xdr:row>
      <xdr:rowOff>130607</xdr:rowOff>
    </xdr:to>
    <xdr:sp macro="" textlink="">
      <xdr:nvSpPr>
        <xdr:cNvPr id="78" name="円/楕円 77"/>
        <xdr:cNvSpPr/>
      </xdr:nvSpPr>
      <xdr:spPr>
        <a:xfrm>
          <a:off x="45847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51884</xdr:rowOff>
    </xdr:from>
    <xdr:ext cx="469744" cy="259045"/>
    <xdr:sp macro="" textlink="">
      <xdr:nvSpPr>
        <xdr:cNvPr id="79" name="議会費該当値テキスト"/>
        <xdr:cNvSpPr txBox="1"/>
      </xdr:nvSpPr>
      <xdr:spPr>
        <a:xfrm>
          <a:off x="4686300" y="55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4,006</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63754</xdr:rowOff>
    </xdr:from>
    <xdr:to>
      <xdr:col>5</xdr:col>
      <xdr:colOff>409575</xdr:colOff>
      <xdr:row>32</xdr:row>
      <xdr:rowOff>165354</xdr:rowOff>
    </xdr:to>
    <xdr:sp macro="" textlink="">
      <xdr:nvSpPr>
        <xdr:cNvPr id="80" name="円/楕円 79"/>
        <xdr:cNvSpPr/>
      </xdr:nvSpPr>
      <xdr:spPr>
        <a:xfrm>
          <a:off x="3746500" y="55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10431</xdr:rowOff>
    </xdr:from>
    <xdr:ext cx="469744" cy="259045"/>
    <xdr:sp macro="" textlink="">
      <xdr:nvSpPr>
        <xdr:cNvPr id="81" name="テキスト ボックス 80"/>
        <xdr:cNvSpPr txBox="1"/>
      </xdr:nvSpPr>
      <xdr:spPr>
        <a:xfrm>
          <a:off x="3562427" y="53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4,305</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155194</xdr:rowOff>
    </xdr:from>
    <xdr:to>
      <xdr:col>4</xdr:col>
      <xdr:colOff>206375</xdr:colOff>
      <xdr:row>33</xdr:row>
      <xdr:rowOff>85344</xdr:rowOff>
    </xdr:to>
    <xdr:sp macro="" textlink="">
      <xdr:nvSpPr>
        <xdr:cNvPr id="82" name="円/楕円 81"/>
        <xdr:cNvSpPr/>
      </xdr:nvSpPr>
      <xdr:spPr>
        <a:xfrm>
          <a:off x="2857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101871</xdr:rowOff>
    </xdr:from>
    <xdr:ext cx="469744" cy="259045"/>
    <xdr:sp macro="" textlink="">
      <xdr:nvSpPr>
        <xdr:cNvPr id="83" name="テキスト ボックス 82"/>
        <xdr:cNvSpPr txBox="1"/>
      </xdr:nvSpPr>
      <xdr:spPr>
        <a:xfrm>
          <a:off x="2673427"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4,105</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13462</xdr:rowOff>
    </xdr:from>
    <xdr:to>
      <xdr:col>3</xdr:col>
      <xdr:colOff>3175</xdr:colOff>
      <xdr:row>33</xdr:row>
      <xdr:rowOff>115062</xdr:rowOff>
    </xdr:to>
    <xdr:sp macro="" textlink="">
      <xdr:nvSpPr>
        <xdr:cNvPr id="84" name="円/楕円 83"/>
        <xdr:cNvSpPr/>
      </xdr:nvSpPr>
      <xdr:spPr>
        <a:xfrm>
          <a:off x="1968500" y="567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131589</xdr:rowOff>
    </xdr:from>
    <xdr:ext cx="469744" cy="259045"/>
    <xdr:sp macro="" textlink="">
      <xdr:nvSpPr>
        <xdr:cNvPr id="85" name="テキスト ボックス 84"/>
        <xdr:cNvSpPr txBox="1"/>
      </xdr:nvSpPr>
      <xdr:spPr>
        <a:xfrm>
          <a:off x="1784427" y="54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4,040</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72898</xdr:rowOff>
    </xdr:from>
    <xdr:to>
      <xdr:col>1</xdr:col>
      <xdr:colOff>485775</xdr:colOff>
      <xdr:row>33</xdr:row>
      <xdr:rowOff>3048</xdr:rowOff>
    </xdr:to>
    <xdr:sp macro="" textlink="">
      <xdr:nvSpPr>
        <xdr:cNvPr id="86" name="円/楕円 85"/>
        <xdr:cNvSpPr/>
      </xdr:nvSpPr>
      <xdr:spPr>
        <a:xfrm>
          <a:off x="1079500" y="555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19575</xdr:rowOff>
    </xdr:from>
    <xdr:ext cx="469744" cy="259045"/>
    <xdr:sp macro="" textlink="">
      <xdr:nvSpPr>
        <xdr:cNvPr id="87" name="テキスト ボックス 86"/>
        <xdr:cNvSpPr txBox="1"/>
      </xdr:nvSpPr>
      <xdr:spPr>
        <a:xfrm>
          <a:off x="895427" y="53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122677</xdr:rowOff>
    </xdr:from>
    <xdr:to>
      <xdr:col>6</xdr:col>
      <xdr:colOff>510540</xdr:colOff>
      <xdr:row>58</xdr:row>
      <xdr:rowOff>4856</xdr:rowOff>
    </xdr:to>
    <xdr:cxnSp macro="">
      <xdr:nvCxnSpPr>
        <xdr:cNvPr id="111" name="直線コネクタ 110"/>
        <xdr:cNvCxnSpPr/>
      </xdr:nvCxnSpPr>
      <xdr:spPr>
        <a:xfrm flipV="1">
          <a:off x="4633595" y="8523727"/>
          <a:ext cx="1270" cy="142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8683</xdr:rowOff>
    </xdr:from>
    <xdr:ext cx="534377" cy="259045"/>
    <xdr:sp macro="" textlink="">
      <xdr:nvSpPr>
        <xdr:cNvPr id="112" name="総務費最小値テキスト"/>
        <xdr:cNvSpPr txBox="1"/>
      </xdr:nvSpPr>
      <xdr:spPr>
        <a:xfrm>
          <a:off x="4686300" y="995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27,696</a:t>
          </a:r>
          <a:endParaRPr kumimoji="1" lang="ja-JP" altLang="en-US" sz="1000" b="1">
            <a:latin typeface="ＭＳ Ｐゴシック"/>
          </a:endParaRPr>
        </a:p>
      </xdr:txBody>
    </xdr:sp>
    <xdr:clientData/>
  </xdr:oneCellAnchor>
  <xdr:twoCellAnchor>
    <xdr:from>
      <xdr:col>6</xdr:col>
      <xdr:colOff>422275</xdr:colOff>
      <xdr:row>58</xdr:row>
      <xdr:rowOff>4856</xdr:rowOff>
    </xdr:from>
    <xdr:to>
      <xdr:col>6</xdr:col>
      <xdr:colOff>600075</xdr:colOff>
      <xdr:row>58</xdr:row>
      <xdr:rowOff>4856</xdr:rowOff>
    </xdr:to>
    <xdr:cxnSp macro="">
      <xdr:nvCxnSpPr>
        <xdr:cNvPr id="113" name="直線コネクタ 112"/>
        <xdr:cNvCxnSpPr/>
      </xdr:nvCxnSpPr>
      <xdr:spPr>
        <a:xfrm>
          <a:off x="4546600" y="9948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69354</xdr:rowOff>
    </xdr:from>
    <xdr:ext cx="599010" cy="259045"/>
    <xdr:sp macro="" textlink="">
      <xdr:nvSpPr>
        <xdr:cNvPr id="114" name="総務費最大値テキスト"/>
        <xdr:cNvSpPr txBox="1"/>
      </xdr:nvSpPr>
      <xdr:spPr>
        <a:xfrm>
          <a:off x="4686300" y="829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214,734</a:t>
          </a:r>
          <a:endParaRPr kumimoji="1" lang="ja-JP" altLang="en-US" sz="1000" b="1">
            <a:latin typeface="ＭＳ Ｐゴシック"/>
          </a:endParaRPr>
        </a:p>
      </xdr:txBody>
    </xdr:sp>
    <xdr:clientData/>
  </xdr:oneCellAnchor>
  <xdr:twoCellAnchor>
    <xdr:from>
      <xdr:col>6</xdr:col>
      <xdr:colOff>422275</xdr:colOff>
      <xdr:row>49</xdr:row>
      <xdr:rowOff>122677</xdr:rowOff>
    </xdr:from>
    <xdr:to>
      <xdr:col>6</xdr:col>
      <xdr:colOff>600075</xdr:colOff>
      <xdr:row>49</xdr:row>
      <xdr:rowOff>122677</xdr:rowOff>
    </xdr:to>
    <xdr:cxnSp macro="">
      <xdr:nvCxnSpPr>
        <xdr:cNvPr id="115" name="直線コネクタ 114"/>
        <xdr:cNvCxnSpPr/>
      </xdr:nvCxnSpPr>
      <xdr:spPr>
        <a:xfrm>
          <a:off x="4546600" y="8523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150520</xdr:rowOff>
    </xdr:from>
    <xdr:to>
      <xdr:col>6</xdr:col>
      <xdr:colOff>511175</xdr:colOff>
      <xdr:row>55</xdr:row>
      <xdr:rowOff>110546</xdr:rowOff>
    </xdr:to>
    <xdr:cxnSp macro="">
      <xdr:nvCxnSpPr>
        <xdr:cNvPr id="116" name="直線コネクタ 115"/>
        <xdr:cNvCxnSpPr/>
      </xdr:nvCxnSpPr>
      <xdr:spPr>
        <a:xfrm>
          <a:off x="3797300" y="9408820"/>
          <a:ext cx="838200" cy="13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143603</xdr:rowOff>
    </xdr:from>
    <xdr:ext cx="534377" cy="259045"/>
    <xdr:sp macro="" textlink="">
      <xdr:nvSpPr>
        <xdr:cNvPr id="117" name="総務費平均値テキスト"/>
        <xdr:cNvSpPr txBox="1"/>
      </xdr:nvSpPr>
      <xdr:spPr>
        <a:xfrm>
          <a:off x="4686300" y="95733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67,490</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165176</xdr:rowOff>
    </xdr:from>
    <xdr:to>
      <xdr:col>6</xdr:col>
      <xdr:colOff>561975</xdr:colOff>
      <xdr:row>56</xdr:row>
      <xdr:rowOff>95326</xdr:rowOff>
    </xdr:to>
    <xdr:sp macro="" textlink="">
      <xdr:nvSpPr>
        <xdr:cNvPr id="118" name="フローチャート : 判断 117"/>
        <xdr:cNvSpPr/>
      </xdr:nvSpPr>
      <xdr:spPr>
        <a:xfrm>
          <a:off x="4584700" y="95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54</xdr:row>
      <xdr:rowOff>150520</xdr:rowOff>
    </xdr:from>
    <xdr:to>
      <xdr:col>5</xdr:col>
      <xdr:colOff>358775</xdr:colOff>
      <xdr:row>56</xdr:row>
      <xdr:rowOff>112916</xdr:rowOff>
    </xdr:to>
    <xdr:cxnSp macro="">
      <xdr:nvCxnSpPr>
        <xdr:cNvPr id="119" name="直線コネクタ 118"/>
        <xdr:cNvCxnSpPr/>
      </xdr:nvCxnSpPr>
      <xdr:spPr>
        <a:xfrm flipV="1">
          <a:off x="2908300" y="9408820"/>
          <a:ext cx="889000" cy="30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124851</xdr:rowOff>
    </xdr:from>
    <xdr:to>
      <xdr:col>5</xdr:col>
      <xdr:colOff>409575</xdr:colOff>
      <xdr:row>56</xdr:row>
      <xdr:rowOff>55001</xdr:rowOff>
    </xdr:to>
    <xdr:sp macro="" textlink="">
      <xdr:nvSpPr>
        <xdr:cNvPr id="120" name="フローチャート : 判断 119"/>
        <xdr:cNvSpPr/>
      </xdr:nvSpPr>
      <xdr:spPr>
        <a:xfrm>
          <a:off x="3746500" y="95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46128</xdr:rowOff>
    </xdr:from>
    <xdr:ext cx="534377" cy="259045"/>
    <xdr:sp macro="" textlink="">
      <xdr:nvSpPr>
        <xdr:cNvPr id="121" name="テキスト ボックス 120"/>
        <xdr:cNvSpPr txBox="1"/>
      </xdr:nvSpPr>
      <xdr:spPr>
        <a:xfrm>
          <a:off x="3530111" y="96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72,782</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112916</xdr:rowOff>
    </xdr:from>
    <xdr:to>
      <xdr:col>4</xdr:col>
      <xdr:colOff>155575</xdr:colOff>
      <xdr:row>57</xdr:row>
      <xdr:rowOff>25911</xdr:rowOff>
    </xdr:to>
    <xdr:cxnSp macro="">
      <xdr:nvCxnSpPr>
        <xdr:cNvPr id="122" name="直線コネクタ 121"/>
        <xdr:cNvCxnSpPr/>
      </xdr:nvCxnSpPr>
      <xdr:spPr>
        <a:xfrm flipV="1">
          <a:off x="2019300" y="9714116"/>
          <a:ext cx="889000" cy="8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53025</xdr:rowOff>
    </xdr:from>
    <xdr:to>
      <xdr:col>4</xdr:col>
      <xdr:colOff>206375</xdr:colOff>
      <xdr:row>56</xdr:row>
      <xdr:rowOff>154625</xdr:rowOff>
    </xdr:to>
    <xdr:sp macro="" textlink="">
      <xdr:nvSpPr>
        <xdr:cNvPr id="123" name="フローチャート : 判断 122"/>
        <xdr:cNvSpPr/>
      </xdr:nvSpPr>
      <xdr:spPr>
        <a:xfrm>
          <a:off x="2857500" y="965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171152</xdr:rowOff>
    </xdr:from>
    <xdr:ext cx="534377" cy="259045"/>
    <xdr:sp macro="" textlink="">
      <xdr:nvSpPr>
        <xdr:cNvPr id="124" name="テキスト ボックス 123"/>
        <xdr:cNvSpPr txBox="1"/>
      </xdr:nvSpPr>
      <xdr:spPr>
        <a:xfrm>
          <a:off x="2641111" y="942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25911</xdr:rowOff>
    </xdr:from>
    <xdr:to>
      <xdr:col>2</xdr:col>
      <xdr:colOff>638175</xdr:colOff>
      <xdr:row>57</xdr:row>
      <xdr:rowOff>57206</xdr:rowOff>
    </xdr:to>
    <xdr:cxnSp macro="">
      <xdr:nvCxnSpPr>
        <xdr:cNvPr id="125" name="直線コネクタ 124"/>
        <xdr:cNvCxnSpPr/>
      </xdr:nvCxnSpPr>
      <xdr:spPr>
        <a:xfrm flipV="1">
          <a:off x="1130300" y="9798561"/>
          <a:ext cx="889000" cy="3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22766</xdr:rowOff>
    </xdr:from>
    <xdr:to>
      <xdr:col>3</xdr:col>
      <xdr:colOff>3175</xdr:colOff>
      <xdr:row>56</xdr:row>
      <xdr:rowOff>124366</xdr:rowOff>
    </xdr:to>
    <xdr:sp macro="" textlink="">
      <xdr:nvSpPr>
        <xdr:cNvPr id="126" name="フローチャート : 判断 125"/>
        <xdr:cNvSpPr/>
      </xdr:nvSpPr>
      <xdr:spPr>
        <a:xfrm>
          <a:off x="1968500" y="96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140893</xdr:rowOff>
    </xdr:from>
    <xdr:ext cx="534377" cy="259045"/>
    <xdr:sp macro="" textlink="">
      <xdr:nvSpPr>
        <xdr:cNvPr id="127" name="テキスト ボックス 126"/>
        <xdr:cNvSpPr txBox="1"/>
      </xdr:nvSpPr>
      <xdr:spPr>
        <a:xfrm>
          <a:off x="1752111" y="93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157411</xdr:rowOff>
    </xdr:from>
    <xdr:to>
      <xdr:col>1</xdr:col>
      <xdr:colOff>485775</xdr:colOff>
      <xdr:row>56</xdr:row>
      <xdr:rowOff>87561</xdr:rowOff>
    </xdr:to>
    <xdr:sp macro="" textlink="">
      <xdr:nvSpPr>
        <xdr:cNvPr id="128" name="フローチャート : 判断 127"/>
        <xdr:cNvSpPr/>
      </xdr:nvSpPr>
      <xdr:spPr>
        <a:xfrm>
          <a:off x="1079500" y="958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104088</xdr:rowOff>
    </xdr:from>
    <xdr:ext cx="534377" cy="259045"/>
    <xdr:sp macro="" textlink="">
      <xdr:nvSpPr>
        <xdr:cNvPr id="129" name="テキスト ボックス 128"/>
        <xdr:cNvSpPr txBox="1"/>
      </xdr:nvSpPr>
      <xdr:spPr>
        <a:xfrm>
          <a:off x="863111" y="936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59746</xdr:rowOff>
    </xdr:from>
    <xdr:to>
      <xdr:col>6</xdr:col>
      <xdr:colOff>561975</xdr:colOff>
      <xdr:row>55</xdr:row>
      <xdr:rowOff>161346</xdr:rowOff>
    </xdr:to>
    <xdr:sp macro="" textlink="">
      <xdr:nvSpPr>
        <xdr:cNvPr id="135" name="円/楕円 134"/>
        <xdr:cNvSpPr/>
      </xdr:nvSpPr>
      <xdr:spPr>
        <a:xfrm>
          <a:off x="4584700" y="94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82623</xdr:rowOff>
    </xdr:from>
    <xdr:ext cx="534377" cy="259045"/>
    <xdr:sp macro="" textlink="">
      <xdr:nvSpPr>
        <xdr:cNvPr id="136" name="総務費該当値テキスト"/>
        <xdr:cNvSpPr txBox="1"/>
      </xdr:nvSpPr>
      <xdr:spPr>
        <a:xfrm>
          <a:off x="4686300" y="934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81,326</a:t>
          </a:r>
          <a:endParaRPr kumimoji="1" lang="ja-JP" altLang="en-US" sz="1000" b="1">
            <a:solidFill>
              <a:srgbClr val="FF0000"/>
            </a:solidFill>
            <a:latin typeface="ＭＳ Ｐゴシック"/>
          </a:endParaRPr>
        </a:p>
      </xdr:txBody>
    </xdr:sp>
    <xdr:clientData/>
  </xdr:oneCellAnchor>
  <xdr:twoCellAnchor>
    <xdr:from>
      <xdr:col>5</xdr:col>
      <xdr:colOff>307975</xdr:colOff>
      <xdr:row>54</xdr:row>
      <xdr:rowOff>99720</xdr:rowOff>
    </xdr:from>
    <xdr:to>
      <xdr:col>5</xdr:col>
      <xdr:colOff>409575</xdr:colOff>
      <xdr:row>55</xdr:row>
      <xdr:rowOff>29870</xdr:rowOff>
    </xdr:to>
    <xdr:sp macro="" textlink="">
      <xdr:nvSpPr>
        <xdr:cNvPr id="137" name="円/楕円 136"/>
        <xdr:cNvSpPr/>
      </xdr:nvSpPr>
      <xdr:spPr>
        <a:xfrm>
          <a:off x="3746500" y="93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46397</xdr:rowOff>
    </xdr:from>
    <xdr:ext cx="534377" cy="259045"/>
    <xdr:sp macro="" textlink="">
      <xdr:nvSpPr>
        <xdr:cNvPr id="138" name="テキスト ボックス 137"/>
        <xdr:cNvSpPr txBox="1"/>
      </xdr:nvSpPr>
      <xdr:spPr>
        <a:xfrm>
          <a:off x="3530111" y="913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98,580</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62116</xdr:rowOff>
    </xdr:from>
    <xdr:to>
      <xdr:col>4</xdr:col>
      <xdr:colOff>206375</xdr:colOff>
      <xdr:row>56</xdr:row>
      <xdr:rowOff>163716</xdr:rowOff>
    </xdr:to>
    <xdr:sp macro="" textlink="">
      <xdr:nvSpPr>
        <xdr:cNvPr id="139" name="円/楕円 138"/>
        <xdr:cNvSpPr/>
      </xdr:nvSpPr>
      <xdr:spPr>
        <a:xfrm>
          <a:off x="2857500" y="966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154843</xdr:rowOff>
    </xdr:from>
    <xdr:ext cx="534377" cy="259045"/>
    <xdr:sp macro="" textlink="">
      <xdr:nvSpPr>
        <xdr:cNvPr id="140" name="テキスト ボックス 139"/>
        <xdr:cNvSpPr txBox="1"/>
      </xdr:nvSpPr>
      <xdr:spPr>
        <a:xfrm>
          <a:off x="2641111" y="975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58,515</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146561</xdr:rowOff>
    </xdr:from>
    <xdr:to>
      <xdr:col>3</xdr:col>
      <xdr:colOff>3175</xdr:colOff>
      <xdr:row>57</xdr:row>
      <xdr:rowOff>76711</xdr:rowOff>
    </xdr:to>
    <xdr:sp macro="" textlink="">
      <xdr:nvSpPr>
        <xdr:cNvPr id="141" name="円/楕円 140"/>
        <xdr:cNvSpPr/>
      </xdr:nvSpPr>
      <xdr:spPr>
        <a:xfrm>
          <a:off x="1968500" y="974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67838</xdr:rowOff>
    </xdr:from>
    <xdr:ext cx="534377" cy="259045"/>
    <xdr:sp macro="" textlink="">
      <xdr:nvSpPr>
        <xdr:cNvPr id="142" name="テキスト ボックス 141"/>
        <xdr:cNvSpPr txBox="1"/>
      </xdr:nvSpPr>
      <xdr:spPr>
        <a:xfrm>
          <a:off x="1752111" y="984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47,433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6406</xdr:rowOff>
    </xdr:from>
    <xdr:to>
      <xdr:col>1</xdr:col>
      <xdr:colOff>485775</xdr:colOff>
      <xdr:row>57</xdr:row>
      <xdr:rowOff>108006</xdr:rowOff>
    </xdr:to>
    <xdr:sp macro="" textlink="">
      <xdr:nvSpPr>
        <xdr:cNvPr id="143" name="円/楕円 142"/>
        <xdr:cNvSpPr/>
      </xdr:nvSpPr>
      <xdr:spPr>
        <a:xfrm>
          <a:off x="1079500" y="97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99133</xdr:rowOff>
    </xdr:from>
    <xdr:ext cx="534377" cy="259045"/>
    <xdr:sp macro="" textlink="">
      <xdr:nvSpPr>
        <xdr:cNvPr id="144" name="テキスト ボックス 143"/>
        <xdr:cNvSpPr txBox="1"/>
      </xdr:nvSpPr>
      <xdr:spPr>
        <a:xfrm>
          <a:off x="863111" y="987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43,326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134159</xdr:rowOff>
    </xdr:from>
    <xdr:to>
      <xdr:col>6</xdr:col>
      <xdr:colOff>510540</xdr:colOff>
      <xdr:row>77</xdr:row>
      <xdr:rowOff>125603</xdr:rowOff>
    </xdr:to>
    <xdr:cxnSp macro="">
      <xdr:nvCxnSpPr>
        <xdr:cNvPr id="171" name="直線コネクタ 170"/>
        <xdr:cNvCxnSpPr/>
      </xdr:nvCxnSpPr>
      <xdr:spPr>
        <a:xfrm flipV="1">
          <a:off x="4633595" y="12135659"/>
          <a:ext cx="1270" cy="119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129430</xdr:rowOff>
    </xdr:from>
    <xdr:ext cx="599010" cy="259045"/>
    <xdr:sp macro="" textlink="">
      <xdr:nvSpPr>
        <xdr:cNvPr id="172" name="民生費最小値テキスト"/>
        <xdr:cNvSpPr txBox="1"/>
      </xdr:nvSpPr>
      <xdr:spPr>
        <a:xfrm>
          <a:off x="4686300" y="1333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119,045</a:t>
          </a:r>
          <a:endParaRPr kumimoji="1" lang="ja-JP" altLang="en-US" sz="1000" b="1">
            <a:latin typeface="ＭＳ Ｐゴシック"/>
          </a:endParaRPr>
        </a:p>
      </xdr:txBody>
    </xdr:sp>
    <xdr:clientData/>
  </xdr:oneCellAnchor>
  <xdr:twoCellAnchor>
    <xdr:from>
      <xdr:col>6</xdr:col>
      <xdr:colOff>422275</xdr:colOff>
      <xdr:row>77</xdr:row>
      <xdr:rowOff>125603</xdr:rowOff>
    </xdr:from>
    <xdr:to>
      <xdr:col>6</xdr:col>
      <xdr:colOff>600075</xdr:colOff>
      <xdr:row>77</xdr:row>
      <xdr:rowOff>125603</xdr:rowOff>
    </xdr:to>
    <xdr:cxnSp macro="">
      <xdr:nvCxnSpPr>
        <xdr:cNvPr id="173" name="直線コネクタ 172"/>
        <xdr:cNvCxnSpPr/>
      </xdr:nvCxnSpPr>
      <xdr:spPr>
        <a:xfrm>
          <a:off x="4546600" y="1332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80836</xdr:rowOff>
    </xdr:from>
    <xdr:ext cx="599010" cy="259045"/>
    <xdr:sp macro="" textlink="">
      <xdr:nvSpPr>
        <xdr:cNvPr id="174" name="民生費最大値テキスト"/>
        <xdr:cNvSpPr txBox="1"/>
      </xdr:nvSpPr>
      <xdr:spPr>
        <a:xfrm>
          <a:off x="4686300" y="1191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228,509</a:t>
          </a:r>
          <a:endParaRPr kumimoji="1" lang="ja-JP" altLang="en-US" sz="1000" b="1">
            <a:latin typeface="ＭＳ Ｐゴシック"/>
          </a:endParaRPr>
        </a:p>
      </xdr:txBody>
    </xdr:sp>
    <xdr:clientData/>
  </xdr:oneCellAnchor>
  <xdr:twoCellAnchor>
    <xdr:from>
      <xdr:col>6</xdr:col>
      <xdr:colOff>422275</xdr:colOff>
      <xdr:row>70</xdr:row>
      <xdr:rowOff>134159</xdr:rowOff>
    </xdr:from>
    <xdr:to>
      <xdr:col>6</xdr:col>
      <xdr:colOff>600075</xdr:colOff>
      <xdr:row>70</xdr:row>
      <xdr:rowOff>134159</xdr:rowOff>
    </xdr:to>
    <xdr:cxnSp macro="">
      <xdr:nvCxnSpPr>
        <xdr:cNvPr id="175" name="直線コネクタ 174"/>
        <xdr:cNvCxnSpPr/>
      </xdr:nvCxnSpPr>
      <xdr:spPr>
        <a:xfrm>
          <a:off x="4546600" y="12135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154341</xdr:rowOff>
    </xdr:from>
    <xdr:to>
      <xdr:col>6</xdr:col>
      <xdr:colOff>511175</xdr:colOff>
      <xdr:row>77</xdr:row>
      <xdr:rowOff>129293</xdr:rowOff>
    </xdr:to>
    <xdr:cxnSp macro="">
      <xdr:nvCxnSpPr>
        <xdr:cNvPr id="176" name="直線コネクタ 175"/>
        <xdr:cNvCxnSpPr/>
      </xdr:nvCxnSpPr>
      <xdr:spPr>
        <a:xfrm flipV="1">
          <a:off x="3797300" y="13184541"/>
          <a:ext cx="838200" cy="14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73</xdr:row>
      <xdr:rowOff>151978</xdr:rowOff>
    </xdr:from>
    <xdr:ext cx="599010" cy="259045"/>
    <xdr:sp macro="" textlink="">
      <xdr:nvSpPr>
        <xdr:cNvPr id="177" name="民生費平均値テキスト"/>
        <xdr:cNvSpPr txBox="1"/>
      </xdr:nvSpPr>
      <xdr:spPr>
        <a:xfrm>
          <a:off x="4686300" y="126678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161,307</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129101</xdr:rowOff>
    </xdr:from>
    <xdr:to>
      <xdr:col>6</xdr:col>
      <xdr:colOff>561975</xdr:colOff>
      <xdr:row>75</xdr:row>
      <xdr:rowOff>59251</xdr:rowOff>
    </xdr:to>
    <xdr:sp macro="" textlink="">
      <xdr:nvSpPr>
        <xdr:cNvPr id="178" name="フローチャート : 判断 177"/>
        <xdr:cNvSpPr/>
      </xdr:nvSpPr>
      <xdr:spPr>
        <a:xfrm>
          <a:off x="4584700" y="1281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504</xdr:rowOff>
    </xdr:from>
    <xdr:to>
      <xdr:col>5</xdr:col>
      <xdr:colOff>358775</xdr:colOff>
      <xdr:row>77</xdr:row>
      <xdr:rowOff>129293</xdr:rowOff>
    </xdr:to>
    <xdr:cxnSp macro="">
      <xdr:nvCxnSpPr>
        <xdr:cNvPr id="179" name="直線コネクタ 178"/>
        <xdr:cNvCxnSpPr/>
      </xdr:nvCxnSpPr>
      <xdr:spPr>
        <a:xfrm>
          <a:off x="2908300" y="13202154"/>
          <a:ext cx="889000" cy="12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55687</xdr:rowOff>
    </xdr:from>
    <xdr:to>
      <xdr:col>5</xdr:col>
      <xdr:colOff>409575</xdr:colOff>
      <xdr:row>74</xdr:row>
      <xdr:rowOff>157287</xdr:rowOff>
    </xdr:to>
    <xdr:sp macro="" textlink="">
      <xdr:nvSpPr>
        <xdr:cNvPr id="180" name="フローチャート : 判断 179"/>
        <xdr:cNvSpPr/>
      </xdr:nvSpPr>
      <xdr:spPr>
        <a:xfrm>
          <a:off x="3746500" y="1274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2364</xdr:rowOff>
    </xdr:from>
    <xdr:ext cx="599010" cy="259045"/>
    <xdr:sp macro="" textlink="">
      <xdr:nvSpPr>
        <xdr:cNvPr id="181" name="テキスト ボックス 180"/>
        <xdr:cNvSpPr txBox="1"/>
      </xdr:nvSpPr>
      <xdr:spPr>
        <a:xfrm>
          <a:off x="3497794" y="1251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168,051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504</xdr:rowOff>
    </xdr:from>
    <xdr:to>
      <xdr:col>4</xdr:col>
      <xdr:colOff>155575</xdr:colOff>
      <xdr:row>78</xdr:row>
      <xdr:rowOff>35044</xdr:rowOff>
    </xdr:to>
    <xdr:cxnSp macro="">
      <xdr:nvCxnSpPr>
        <xdr:cNvPr id="182" name="直線コネクタ 181"/>
        <xdr:cNvCxnSpPr/>
      </xdr:nvCxnSpPr>
      <xdr:spPr>
        <a:xfrm flipV="1">
          <a:off x="2019300" y="13202154"/>
          <a:ext cx="889000" cy="20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143633</xdr:rowOff>
    </xdr:from>
    <xdr:to>
      <xdr:col>4</xdr:col>
      <xdr:colOff>206375</xdr:colOff>
      <xdr:row>76</xdr:row>
      <xdr:rowOff>73783</xdr:rowOff>
    </xdr:to>
    <xdr:sp macro="" textlink="">
      <xdr:nvSpPr>
        <xdr:cNvPr id="183" name="フローチャート : 判断 182"/>
        <xdr:cNvSpPr/>
      </xdr:nvSpPr>
      <xdr:spPr>
        <a:xfrm>
          <a:off x="2857500" y="13002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90310</xdr:rowOff>
    </xdr:from>
    <xdr:ext cx="599010" cy="259045"/>
    <xdr:sp macro="" textlink="">
      <xdr:nvSpPr>
        <xdr:cNvPr id="184" name="テキスト ボックス 183"/>
        <xdr:cNvSpPr txBox="1"/>
      </xdr:nvSpPr>
      <xdr:spPr>
        <a:xfrm>
          <a:off x="2608794" y="1277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35044</xdr:rowOff>
    </xdr:from>
    <xdr:to>
      <xdr:col>2</xdr:col>
      <xdr:colOff>638175</xdr:colOff>
      <xdr:row>78</xdr:row>
      <xdr:rowOff>87384</xdr:rowOff>
    </xdr:to>
    <xdr:cxnSp macro="">
      <xdr:nvCxnSpPr>
        <xdr:cNvPr id="185" name="直線コネクタ 184"/>
        <xdr:cNvCxnSpPr/>
      </xdr:nvCxnSpPr>
      <xdr:spPr>
        <a:xfrm flipV="1">
          <a:off x="1130300" y="13408144"/>
          <a:ext cx="889000" cy="5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43996</xdr:rowOff>
    </xdr:from>
    <xdr:to>
      <xdr:col>3</xdr:col>
      <xdr:colOff>3175</xdr:colOff>
      <xdr:row>76</xdr:row>
      <xdr:rowOff>145596</xdr:rowOff>
    </xdr:to>
    <xdr:sp macro="" textlink="">
      <xdr:nvSpPr>
        <xdr:cNvPr id="186" name="フローチャート : 判断 185"/>
        <xdr:cNvSpPr/>
      </xdr:nvSpPr>
      <xdr:spPr>
        <a:xfrm>
          <a:off x="1968500" y="1307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162124</xdr:rowOff>
    </xdr:from>
    <xdr:ext cx="599010" cy="259045"/>
    <xdr:sp macro="" textlink="">
      <xdr:nvSpPr>
        <xdr:cNvPr id="187" name="テキスト ボックス 186"/>
        <xdr:cNvSpPr txBox="1"/>
      </xdr:nvSpPr>
      <xdr:spPr>
        <a:xfrm>
          <a:off x="1719794" y="12849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104488</xdr:rowOff>
    </xdr:from>
    <xdr:to>
      <xdr:col>1</xdr:col>
      <xdr:colOff>485775</xdr:colOff>
      <xdr:row>77</xdr:row>
      <xdr:rowOff>34638</xdr:rowOff>
    </xdr:to>
    <xdr:sp macro="" textlink="">
      <xdr:nvSpPr>
        <xdr:cNvPr id="188" name="フローチャート : 判断 187"/>
        <xdr:cNvSpPr/>
      </xdr:nvSpPr>
      <xdr:spPr>
        <a:xfrm>
          <a:off x="1079500" y="131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51165</xdr:rowOff>
    </xdr:from>
    <xdr:ext cx="599010" cy="259045"/>
    <xdr:sp macro="" textlink="">
      <xdr:nvSpPr>
        <xdr:cNvPr id="189" name="テキスト ボックス 188"/>
        <xdr:cNvSpPr txBox="1"/>
      </xdr:nvSpPr>
      <xdr:spPr>
        <a:xfrm>
          <a:off x="830794" y="1290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103541</xdr:rowOff>
    </xdr:from>
    <xdr:to>
      <xdr:col>6</xdr:col>
      <xdr:colOff>561975</xdr:colOff>
      <xdr:row>77</xdr:row>
      <xdr:rowOff>33691</xdr:rowOff>
    </xdr:to>
    <xdr:sp macro="" textlink="">
      <xdr:nvSpPr>
        <xdr:cNvPr id="195" name="円/楕円 194"/>
        <xdr:cNvSpPr/>
      </xdr:nvSpPr>
      <xdr:spPr>
        <a:xfrm>
          <a:off x="4584700" y="1313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81968</xdr:rowOff>
    </xdr:from>
    <xdr:ext cx="599010" cy="259045"/>
    <xdr:sp macro="" textlink="">
      <xdr:nvSpPr>
        <xdr:cNvPr id="196" name="民生費該当値テキスト"/>
        <xdr:cNvSpPr txBox="1"/>
      </xdr:nvSpPr>
      <xdr:spPr>
        <a:xfrm>
          <a:off x="4686300" y="1311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132,155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78493</xdr:rowOff>
    </xdr:from>
    <xdr:to>
      <xdr:col>5</xdr:col>
      <xdr:colOff>409575</xdr:colOff>
      <xdr:row>78</xdr:row>
      <xdr:rowOff>8643</xdr:rowOff>
    </xdr:to>
    <xdr:sp macro="" textlink="">
      <xdr:nvSpPr>
        <xdr:cNvPr id="197" name="円/楕円 196"/>
        <xdr:cNvSpPr/>
      </xdr:nvSpPr>
      <xdr:spPr>
        <a:xfrm>
          <a:off x="3746500" y="132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171220</xdr:rowOff>
    </xdr:from>
    <xdr:ext cx="599010" cy="259045"/>
    <xdr:sp macro="" textlink="">
      <xdr:nvSpPr>
        <xdr:cNvPr id="198" name="テキスト ボックス 197"/>
        <xdr:cNvSpPr txBox="1"/>
      </xdr:nvSpPr>
      <xdr:spPr>
        <a:xfrm>
          <a:off x="3497794" y="1337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118,706</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121154</xdr:rowOff>
    </xdr:from>
    <xdr:to>
      <xdr:col>4</xdr:col>
      <xdr:colOff>206375</xdr:colOff>
      <xdr:row>77</xdr:row>
      <xdr:rowOff>51304</xdr:rowOff>
    </xdr:to>
    <xdr:sp macro="" textlink="">
      <xdr:nvSpPr>
        <xdr:cNvPr id="199" name="円/楕円 198"/>
        <xdr:cNvSpPr/>
      </xdr:nvSpPr>
      <xdr:spPr>
        <a:xfrm>
          <a:off x="2857500" y="1315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42431</xdr:rowOff>
    </xdr:from>
    <xdr:ext cx="599010" cy="259045"/>
    <xdr:sp macro="" textlink="">
      <xdr:nvSpPr>
        <xdr:cNvPr id="200" name="テキスト ボックス 199"/>
        <xdr:cNvSpPr txBox="1"/>
      </xdr:nvSpPr>
      <xdr:spPr>
        <a:xfrm>
          <a:off x="2608794" y="1324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130,537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155694</xdr:rowOff>
    </xdr:from>
    <xdr:to>
      <xdr:col>3</xdr:col>
      <xdr:colOff>3175</xdr:colOff>
      <xdr:row>78</xdr:row>
      <xdr:rowOff>85844</xdr:rowOff>
    </xdr:to>
    <xdr:sp macro="" textlink="">
      <xdr:nvSpPr>
        <xdr:cNvPr id="201" name="円/楕円 200"/>
        <xdr:cNvSpPr/>
      </xdr:nvSpPr>
      <xdr:spPr>
        <a:xfrm>
          <a:off x="1968500" y="1335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76971</xdr:rowOff>
    </xdr:from>
    <xdr:ext cx="599010" cy="259045"/>
    <xdr:sp macro="" textlink="">
      <xdr:nvSpPr>
        <xdr:cNvPr id="202" name="テキスト ボックス 201"/>
        <xdr:cNvSpPr txBox="1"/>
      </xdr:nvSpPr>
      <xdr:spPr>
        <a:xfrm>
          <a:off x="1719794" y="1345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111,614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36584</xdr:rowOff>
    </xdr:from>
    <xdr:to>
      <xdr:col>1</xdr:col>
      <xdr:colOff>485775</xdr:colOff>
      <xdr:row>78</xdr:row>
      <xdr:rowOff>138184</xdr:rowOff>
    </xdr:to>
    <xdr:sp macro="" textlink="">
      <xdr:nvSpPr>
        <xdr:cNvPr id="203" name="円/楕円 202"/>
        <xdr:cNvSpPr/>
      </xdr:nvSpPr>
      <xdr:spPr>
        <a:xfrm>
          <a:off x="1079500" y="1340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129311</xdr:rowOff>
    </xdr:from>
    <xdr:ext cx="599010" cy="259045"/>
    <xdr:sp macro="" textlink="">
      <xdr:nvSpPr>
        <xdr:cNvPr id="204" name="テキスト ボックス 203"/>
        <xdr:cNvSpPr txBox="1"/>
      </xdr:nvSpPr>
      <xdr:spPr>
        <a:xfrm>
          <a:off x="830794" y="1350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106,806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76854</xdr:rowOff>
    </xdr:from>
    <xdr:to>
      <xdr:col>6</xdr:col>
      <xdr:colOff>510540</xdr:colOff>
      <xdr:row>99</xdr:row>
      <xdr:rowOff>57880</xdr:rowOff>
    </xdr:to>
    <xdr:cxnSp macro="">
      <xdr:nvCxnSpPr>
        <xdr:cNvPr id="229" name="直線コネクタ 228"/>
        <xdr:cNvCxnSpPr/>
      </xdr:nvCxnSpPr>
      <xdr:spPr>
        <a:xfrm flipV="1">
          <a:off x="4633595" y="15507354"/>
          <a:ext cx="1270" cy="1524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61707</xdr:rowOff>
    </xdr:from>
    <xdr:ext cx="534377" cy="259045"/>
    <xdr:sp macro="" textlink="">
      <xdr:nvSpPr>
        <xdr:cNvPr id="230" name="衛生費最小値テキスト"/>
        <xdr:cNvSpPr txBox="1"/>
      </xdr:nvSpPr>
      <xdr:spPr>
        <a:xfrm>
          <a:off x="4686300" y="1703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19,295</a:t>
          </a:r>
          <a:endParaRPr kumimoji="1" lang="ja-JP" altLang="en-US" sz="1000" b="1">
            <a:latin typeface="ＭＳ Ｐゴシック"/>
          </a:endParaRPr>
        </a:p>
      </xdr:txBody>
    </xdr:sp>
    <xdr:clientData/>
  </xdr:oneCellAnchor>
  <xdr:twoCellAnchor>
    <xdr:from>
      <xdr:col>6</xdr:col>
      <xdr:colOff>422275</xdr:colOff>
      <xdr:row>99</xdr:row>
      <xdr:rowOff>57880</xdr:rowOff>
    </xdr:from>
    <xdr:to>
      <xdr:col>6</xdr:col>
      <xdr:colOff>600075</xdr:colOff>
      <xdr:row>99</xdr:row>
      <xdr:rowOff>57880</xdr:rowOff>
    </xdr:to>
    <xdr:cxnSp macro="">
      <xdr:nvCxnSpPr>
        <xdr:cNvPr id="231" name="直線コネクタ 230"/>
        <xdr:cNvCxnSpPr/>
      </xdr:nvCxnSpPr>
      <xdr:spPr>
        <a:xfrm>
          <a:off x="4546600" y="1703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23531</xdr:rowOff>
    </xdr:from>
    <xdr:ext cx="534377" cy="259045"/>
    <xdr:sp macro="" textlink="">
      <xdr:nvSpPr>
        <xdr:cNvPr id="232" name="衛生費最大値テキスト"/>
        <xdr:cNvSpPr txBox="1"/>
      </xdr:nvSpPr>
      <xdr:spPr>
        <a:xfrm>
          <a:off x="4686300" y="1528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99,299</a:t>
          </a:r>
          <a:endParaRPr kumimoji="1" lang="ja-JP" altLang="en-US" sz="1000" b="1">
            <a:latin typeface="ＭＳ Ｐゴシック"/>
          </a:endParaRPr>
        </a:p>
      </xdr:txBody>
    </xdr:sp>
    <xdr:clientData/>
  </xdr:oneCellAnchor>
  <xdr:twoCellAnchor>
    <xdr:from>
      <xdr:col>6</xdr:col>
      <xdr:colOff>422275</xdr:colOff>
      <xdr:row>90</xdr:row>
      <xdr:rowOff>76854</xdr:rowOff>
    </xdr:from>
    <xdr:to>
      <xdr:col>6</xdr:col>
      <xdr:colOff>600075</xdr:colOff>
      <xdr:row>90</xdr:row>
      <xdr:rowOff>76854</xdr:rowOff>
    </xdr:to>
    <xdr:cxnSp macro="">
      <xdr:nvCxnSpPr>
        <xdr:cNvPr id="233" name="直線コネクタ 232"/>
        <xdr:cNvCxnSpPr/>
      </xdr:nvCxnSpPr>
      <xdr:spPr>
        <a:xfrm>
          <a:off x="4546600" y="15507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124174</xdr:rowOff>
    </xdr:from>
    <xdr:to>
      <xdr:col>6</xdr:col>
      <xdr:colOff>511175</xdr:colOff>
      <xdr:row>98</xdr:row>
      <xdr:rowOff>154636</xdr:rowOff>
    </xdr:to>
    <xdr:cxnSp macro="">
      <xdr:nvCxnSpPr>
        <xdr:cNvPr id="234" name="直線コネクタ 233"/>
        <xdr:cNvCxnSpPr/>
      </xdr:nvCxnSpPr>
      <xdr:spPr>
        <a:xfrm flipV="1">
          <a:off x="3797300" y="16926274"/>
          <a:ext cx="838200" cy="3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165994</xdr:rowOff>
    </xdr:from>
    <xdr:ext cx="534377" cy="259045"/>
    <xdr:sp macro="" textlink="">
      <xdr:nvSpPr>
        <xdr:cNvPr id="235" name="衛生費平均値テキスト"/>
        <xdr:cNvSpPr txBox="1"/>
      </xdr:nvSpPr>
      <xdr:spPr>
        <a:xfrm>
          <a:off x="4686300" y="16453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39,154</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143117</xdr:rowOff>
    </xdr:from>
    <xdr:to>
      <xdr:col>6</xdr:col>
      <xdr:colOff>561975</xdr:colOff>
      <xdr:row>97</xdr:row>
      <xdr:rowOff>73267</xdr:rowOff>
    </xdr:to>
    <xdr:sp macro="" textlink="">
      <xdr:nvSpPr>
        <xdr:cNvPr id="236" name="フローチャート : 判断 235"/>
        <xdr:cNvSpPr/>
      </xdr:nvSpPr>
      <xdr:spPr>
        <a:xfrm>
          <a:off x="4584700" y="166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152902</xdr:rowOff>
    </xdr:from>
    <xdr:to>
      <xdr:col>5</xdr:col>
      <xdr:colOff>358775</xdr:colOff>
      <xdr:row>98</xdr:row>
      <xdr:rowOff>154636</xdr:rowOff>
    </xdr:to>
    <xdr:cxnSp macro="">
      <xdr:nvCxnSpPr>
        <xdr:cNvPr id="237" name="直線コネクタ 236"/>
        <xdr:cNvCxnSpPr/>
      </xdr:nvCxnSpPr>
      <xdr:spPr>
        <a:xfrm>
          <a:off x="2908300" y="16955002"/>
          <a:ext cx="889000" cy="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85700</xdr:rowOff>
    </xdr:from>
    <xdr:to>
      <xdr:col>5</xdr:col>
      <xdr:colOff>409575</xdr:colOff>
      <xdr:row>97</xdr:row>
      <xdr:rowOff>15850</xdr:rowOff>
    </xdr:to>
    <xdr:sp macro="" textlink="">
      <xdr:nvSpPr>
        <xdr:cNvPr id="238" name="フローチャート : 判断 237"/>
        <xdr:cNvSpPr/>
      </xdr:nvSpPr>
      <xdr:spPr>
        <a:xfrm>
          <a:off x="3746500" y="165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32377</xdr:rowOff>
    </xdr:from>
    <xdr:ext cx="534377" cy="259045"/>
    <xdr:sp macro="" textlink="">
      <xdr:nvSpPr>
        <xdr:cNvPr id="239" name="テキスト ボックス 238"/>
        <xdr:cNvSpPr txBox="1"/>
      </xdr:nvSpPr>
      <xdr:spPr>
        <a:xfrm>
          <a:off x="3530111" y="1632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42,168</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152902</xdr:rowOff>
    </xdr:from>
    <xdr:to>
      <xdr:col>4</xdr:col>
      <xdr:colOff>155575</xdr:colOff>
      <xdr:row>99</xdr:row>
      <xdr:rowOff>36812</xdr:rowOff>
    </xdr:to>
    <xdr:cxnSp macro="">
      <xdr:nvCxnSpPr>
        <xdr:cNvPr id="240" name="直線コネクタ 239"/>
        <xdr:cNvCxnSpPr/>
      </xdr:nvCxnSpPr>
      <xdr:spPr>
        <a:xfrm flipV="1">
          <a:off x="2019300" y="16955002"/>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17405</xdr:rowOff>
    </xdr:from>
    <xdr:to>
      <xdr:col>4</xdr:col>
      <xdr:colOff>206375</xdr:colOff>
      <xdr:row>97</xdr:row>
      <xdr:rowOff>119005</xdr:rowOff>
    </xdr:to>
    <xdr:sp macro="" textlink="">
      <xdr:nvSpPr>
        <xdr:cNvPr id="241" name="フローチャート : 判断 240"/>
        <xdr:cNvSpPr/>
      </xdr:nvSpPr>
      <xdr:spPr>
        <a:xfrm>
          <a:off x="2857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135532</xdr:rowOff>
    </xdr:from>
    <xdr:ext cx="534377" cy="259045"/>
    <xdr:sp macro="" textlink="">
      <xdr:nvSpPr>
        <xdr:cNvPr id="242" name="テキスト ボックス 241"/>
        <xdr:cNvSpPr txBox="1"/>
      </xdr:nvSpPr>
      <xdr:spPr>
        <a:xfrm>
          <a:off x="2641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163131</xdr:rowOff>
    </xdr:from>
    <xdr:to>
      <xdr:col>2</xdr:col>
      <xdr:colOff>638175</xdr:colOff>
      <xdr:row>99</xdr:row>
      <xdr:rowOff>36812</xdr:rowOff>
    </xdr:to>
    <xdr:cxnSp macro="">
      <xdr:nvCxnSpPr>
        <xdr:cNvPr id="243" name="直線コネクタ 242"/>
        <xdr:cNvCxnSpPr/>
      </xdr:nvCxnSpPr>
      <xdr:spPr>
        <a:xfrm>
          <a:off x="1130300" y="16965231"/>
          <a:ext cx="889000" cy="4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170644</xdr:rowOff>
    </xdr:from>
    <xdr:to>
      <xdr:col>3</xdr:col>
      <xdr:colOff>3175</xdr:colOff>
      <xdr:row>97</xdr:row>
      <xdr:rowOff>100794</xdr:rowOff>
    </xdr:to>
    <xdr:sp macro="" textlink="">
      <xdr:nvSpPr>
        <xdr:cNvPr id="244" name="フローチャート : 判断 243"/>
        <xdr:cNvSpPr/>
      </xdr:nvSpPr>
      <xdr:spPr>
        <a:xfrm>
          <a:off x="1968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117321</xdr:rowOff>
    </xdr:from>
    <xdr:ext cx="534377" cy="259045"/>
    <xdr:sp macro="" textlink="">
      <xdr:nvSpPr>
        <xdr:cNvPr id="245" name="テキスト ボックス 244"/>
        <xdr:cNvSpPr txBox="1"/>
      </xdr:nvSpPr>
      <xdr:spPr>
        <a:xfrm>
          <a:off x="1752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35294</xdr:rowOff>
    </xdr:from>
    <xdr:to>
      <xdr:col>1</xdr:col>
      <xdr:colOff>485775</xdr:colOff>
      <xdr:row>97</xdr:row>
      <xdr:rowOff>136894</xdr:rowOff>
    </xdr:to>
    <xdr:sp macro="" textlink="">
      <xdr:nvSpPr>
        <xdr:cNvPr id="246" name="フローチャート : 判断 245"/>
        <xdr:cNvSpPr/>
      </xdr:nvSpPr>
      <xdr:spPr>
        <a:xfrm>
          <a:off x="1079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153421</xdr:rowOff>
    </xdr:from>
    <xdr:ext cx="534377" cy="259045"/>
    <xdr:sp macro="" textlink="">
      <xdr:nvSpPr>
        <xdr:cNvPr id="247" name="テキスト ボックス 246"/>
        <xdr:cNvSpPr txBox="1"/>
      </xdr:nvSpPr>
      <xdr:spPr>
        <a:xfrm>
          <a:off x="863111" y="164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73374</xdr:rowOff>
    </xdr:from>
    <xdr:to>
      <xdr:col>6</xdr:col>
      <xdr:colOff>561975</xdr:colOff>
      <xdr:row>99</xdr:row>
      <xdr:rowOff>3524</xdr:rowOff>
    </xdr:to>
    <xdr:sp macro="" textlink="">
      <xdr:nvSpPr>
        <xdr:cNvPr id="253" name="円/楕円 252"/>
        <xdr:cNvSpPr/>
      </xdr:nvSpPr>
      <xdr:spPr>
        <a:xfrm>
          <a:off x="4584700" y="1687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159751</xdr:rowOff>
    </xdr:from>
    <xdr:ext cx="534377" cy="259045"/>
    <xdr:sp macro="" textlink="">
      <xdr:nvSpPr>
        <xdr:cNvPr id="254" name="衛生費該当値テキスト"/>
        <xdr:cNvSpPr txBox="1"/>
      </xdr:nvSpPr>
      <xdr:spPr>
        <a:xfrm>
          <a:off x="4686300" y="1679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24,815</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103836</xdr:rowOff>
    </xdr:from>
    <xdr:to>
      <xdr:col>5</xdr:col>
      <xdr:colOff>409575</xdr:colOff>
      <xdr:row>99</xdr:row>
      <xdr:rowOff>33986</xdr:rowOff>
    </xdr:to>
    <xdr:sp macro="" textlink="">
      <xdr:nvSpPr>
        <xdr:cNvPr id="255" name="円/楕円 254"/>
        <xdr:cNvSpPr/>
      </xdr:nvSpPr>
      <xdr:spPr>
        <a:xfrm>
          <a:off x="3746500" y="1690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25113</xdr:rowOff>
    </xdr:from>
    <xdr:ext cx="534377" cy="259045"/>
    <xdr:sp macro="" textlink="">
      <xdr:nvSpPr>
        <xdr:cNvPr id="256" name="テキスト ボックス 255"/>
        <xdr:cNvSpPr txBox="1"/>
      </xdr:nvSpPr>
      <xdr:spPr>
        <a:xfrm>
          <a:off x="3530111" y="1699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23,216</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102102</xdr:rowOff>
    </xdr:from>
    <xdr:to>
      <xdr:col>4</xdr:col>
      <xdr:colOff>206375</xdr:colOff>
      <xdr:row>99</xdr:row>
      <xdr:rowOff>32252</xdr:rowOff>
    </xdr:to>
    <xdr:sp macro="" textlink="">
      <xdr:nvSpPr>
        <xdr:cNvPr id="257" name="円/楕円 256"/>
        <xdr:cNvSpPr/>
      </xdr:nvSpPr>
      <xdr:spPr>
        <a:xfrm>
          <a:off x="2857500" y="169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23379</xdr:rowOff>
    </xdr:from>
    <xdr:ext cx="534377" cy="259045"/>
    <xdr:sp macro="" textlink="">
      <xdr:nvSpPr>
        <xdr:cNvPr id="258" name="テキスト ボックス 257"/>
        <xdr:cNvSpPr txBox="1"/>
      </xdr:nvSpPr>
      <xdr:spPr>
        <a:xfrm>
          <a:off x="2641111" y="1699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23,307</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157462</xdr:rowOff>
    </xdr:from>
    <xdr:to>
      <xdr:col>3</xdr:col>
      <xdr:colOff>3175</xdr:colOff>
      <xdr:row>99</xdr:row>
      <xdr:rowOff>87612</xdr:rowOff>
    </xdr:to>
    <xdr:sp macro="" textlink="">
      <xdr:nvSpPr>
        <xdr:cNvPr id="259" name="円/楕円 258"/>
        <xdr:cNvSpPr/>
      </xdr:nvSpPr>
      <xdr:spPr>
        <a:xfrm>
          <a:off x="1968500" y="1695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78739</xdr:rowOff>
    </xdr:from>
    <xdr:ext cx="534377" cy="259045"/>
    <xdr:sp macro="" textlink="">
      <xdr:nvSpPr>
        <xdr:cNvPr id="260" name="テキスト ボックス 259"/>
        <xdr:cNvSpPr txBox="1"/>
      </xdr:nvSpPr>
      <xdr:spPr>
        <a:xfrm>
          <a:off x="1752111" y="1705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112331</xdr:rowOff>
    </xdr:from>
    <xdr:to>
      <xdr:col>1</xdr:col>
      <xdr:colOff>485775</xdr:colOff>
      <xdr:row>99</xdr:row>
      <xdr:rowOff>42481</xdr:rowOff>
    </xdr:to>
    <xdr:sp macro="" textlink="">
      <xdr:nvSpPr>
        <xdr:cNvPr id="261" name="円/楕円 260"/>
        <xdr:cNvSpPr/>
      </xdr:nvSpPr>
      <xdr:spPr>
        <a:xfrm>
          <a:off x="1079500" y="1691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33608</xdr:rowOff>
    </xdr:from>
    <xdr:ext cx="534377" cy="259045"/>
    <xdr:sp macro="" textlink="">
      <xdr:nvSpPr>
        <xdr:cNvPr id="262" name="テキスト ボックス 261"/>
        <xdr:cNvSpPr txBox="1"/>
      </xdr:nvSpPr>
      <xdr:spPr>
        <a:xfrm>
          <a:off x="863111" y="1700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22,770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54627</xdr:rowOff>
    </xdr:from>
    <xdr:ext cx="467179" cy="259045"/>
    <xdr:sp macro="" textlink="">
      <xdr:nvSpPr>
        <xdr:cNvPr id="276" name="テキスト ボックス 275"/>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111777</xdr:rowOff>
    </xdr:from>
    <xdr:ext cx="467179" cy="259045"/>
    <xdr:sp macro="" textlink="">
      <xdr:nvSpPr>
        <xdr:cNvPr id="278" name="テキスト ボックス 277"/>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168927</xdr:rowOff>
    </xdr:from>
    <xdr:ext cx="467179" cy="259045"/>
    <xdr:sp macro="" textlink="">
      <xdr:nvSpPr>
        <xdr:cNvPr id="280" name="テキスト ボックス 279"/>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2" name="テキスト ボックス 281"/>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152044</xdr:rowOff>
    </xdr:from>
    <xdr:to>
      <xdr:col>15</xdr:col>
      <xdr:colOff>180340</xdr:colOff>
      <xdr:row>38</xdr:row>
      <xdr:rowOff>139700</xdr:rowOff>
    </xdr:to>
    <xdr:cxnSp macro="">
      <xdr:nvCxnSpPr>
        <xdr:cNvPr id="284" name="直線コネクタ 283"/>
        <xdr:cNvCxnSpPr/>
      </xdr:nvCxnSpPr>
      <xdr:spPr>
        <a:xfrm flipV="1">
          <a:off x="10475595" y="5466994"/>
          <a:ext cx="1270" cy="118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5"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6" name="直線コネクタ 285"/>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98721</xdr:rowOff>
    </xdr:from>
    <xdr:ext cx="469744" cy="259045"/>
    <xdr:sp macro="" textlink="">
      <xdr:nvSpPr>
        <xdr:cNvPr id="287" name="労働費最大値テキスト"/>
        <xdr:cNvSpPr txBox="1"/>
      </xdr:nvSpPr>
      <xdr:spPr>
        <a:xfrm>
          <a:off x="10528300" y="524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5,196</a:t>
          </a:r>
          <a:endParaRPr kumimoji="1" lang="ja-JP" altLang="en-US" sz="1000" b="1">
            <a:latin typeface="ＭＳ Ｐゴシック"/>
          </a:endParaRPr>
        </a:p>
      </xdr:txBody>
    </xdr:sp>
    <xdr:clientData/>
  </xdr:oneCellAnchor>
  <xdr:twoCellAnchor>
    <xdr:from>
      <xdr:col>15</xdr:col>
      <xdr:colOff>92075</xdr:colOff>
      <xdr:row>31</xdr:row>
      <xdr:rowOff>152044</xdr:rowOff>
    </xdr:from>
    <xdr:to>
      <xdr:col>15</xdr:col>
      <xdr:colOff>269875</xdr:colOff>
      <xdr:row>31</xdr:row>
      <xdr:rowOff>152044</xdr:rowOff>
    </xdr:to>
    <xdr:cxnSp macro="">
      <xdr:nvCxnSpPr>
        <xdr:cNvPr id="288" name="直線コネクタ 287"/>
        <xdr:cNvCxnSpPr/>
      </xdr:nvCxnSpPr>
      <xdr:spPr>
        <a:xfrm>
          <a:off x="10388600" y="546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67234</xdr:rowOff>
    </xdr:from>
    <xdr:to>
      <xdr:col>15</xdr:col>
      <xdr:colOff>180975</xdr:colOff>
      <xdr:row>37</xdr:row>
      <xdr:rowOff>171247</xdr:rowOff>
    </xdr:to>
    <xdr:cxnSp macro="">
      <xdr:nvCxnSpPr>
        <xdr:cNvPr id="289" name="直線コネクタ 288"/>
        <xdr:cNvCxnSpPr/>
      </xdr:nvCxnSpPr>
      <xdr:spPr>
        <a:xfrm flipV="1">
          <a:off x="9639300" y="6410884"/>
          <a:ext cx="8382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70299</xdr:rowOff>
    </xdr:from>
    <xdr:ext cx="378565" cy="259045"/>
    <xdr:sp macro="" textlink="">
      <xdr:nvSpPr>
        <xdr:cNvPr id="290" name="労働費平均値テキスト"/>
        <xdr:cNvSpPr txBox="1"/>
      </xdr:nvSpPr>
      <xdr:spPr>
        <a:xfrm>
          <a:off x="10528300" y="6413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91872</xdr:rowOff>
    </xdr:from>
    <xdr:to>
      <xdr:col>15</xdr:col>
      <xdr:colOff>231775</xdr:colOff>
      <xdr:row>38</xdr:row>
      <xdr:rowOff>22022</xdr:rowOff>
    </xdr:to>
    <xdr:sp macro="" textlink="">
      <xdr:nvSpPr>
        <xdr:cNvPr id="291" name="フローチャート : 判断 290"/>
        <xdr:cNvSpPr/>
      </xdr:nvSpPr>
      <xdr:spPr>
        <a:xfrm>
          <a:off x="104267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159131</xdr:rowOff>
    </xdr:from>
    <xdr:to>
      <xdr:col>14</xdr:col>
      <xdr:colOff>28575</xdr:colOff>
      <xdr:row>37</xdr:row>
      <xdr:rowOff>171247</xdr:rowOff>
    </xdr:to>
    <xdr:cxnSp macro="">
      <xdr:nvCxnSpPr>
        <xdr:cNvPr id="292" name="直線コネクタ 291"/>
        <xdr:cNvCxnSpPr/>
      </xdr:nvCxnSpPr>
      <xdr:spPr>
        <a:xfrm>
          <a:off x="8750300" y="6502781"/>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151079</xdr:rowOff>
    </xdr:from>
    <xdr:to>
      <xdr:col>14</xdr:col>
      <xdr:colOff>79375</xdr:colOff>
      <xdr:row>37</xdr:row>
      <xdr:rowOff>81229</xdr:rowOff>
    </xdr:to>
    <xdr:sp macro="" textlink="">
      <xdr:nvSpPr>
        <xdr:cNvPr id="293" name="フローチャート : 判断 292"/>
        <xdr:cNvSpPr/>
      </xdr:nvSpPr>
      <xdr:spPr>
        <a:xfrm>
          <a:off x="9588500" y="632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97756</xdr:rowOff>
    </xdr:from>
    <xdr:ext cx="469744" cy="259045"/>
    <xdr:sp macro="" textlink="">
      <xdr:nvSpPr>
        <xdr:cNvPr id="294" name="テキスト ボックス 293"/>
        <xdr:cNvSpPr txBox="1"/>
      </xdr:nvSpPr>
      <xdr:spPr>
        <a:xfrm>
          <a:off x="9404427" y="609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1,228</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155473</xdr:rowOff>
    </xdr:from>
    <xdr:to>
      <xdr:col>12</xdr:col>
      <xdr:colOff>511175</xdr:colOff>
      <xdr:row>37</xdr:row>
      <xdr:rowOff>159131</xdr:rowOff>
    </xdr:to>
    <xdr:cxnSp macro="">
      <xdr:nvCxnSpPr>
        <xdr:cNvPr id="295" name="直線コネクタ 294"/>
        <xdr:cNvCxnSpPr/>
      </xdr:nvCxnSpPr>
      <xdr:spPr>
        <a:xfrm>
          <a:off x="7861300" y="6327673"/>
          <a:ext cx="889000" cy="17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148793</xdr:rowOff>
    </xdr:from>
    <xdr:to>
      <xdr:col>12</xdr:col>
      <xdr:colOff>561975</xdr:colOff>
      <xdr:row>37</xdr:row>
      <xdr:rowOff>78943</xdr:rowOff>
    </xdr:to>
    <xdr:sp macro="" textlink="">
      <xdr:nvSpPr>
        <xdr:cNvPr id="296" name="フローチャート : 判断 295"/>
        <xdr:cNvSpPr/>
      </xdr:nvSpPr>
      <xdr:spPr>
        <a:xfrm>
          <a:off x="8699500" y="632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95470</xdr:rowOff>
    </xdr:from>
    <xdr:ext cx="469744" cy="259045"/>
    <xdr:sp macro="" textlink="">
      <xdr:nvSpPr>
        <xdr:cNvPr id="297" name="テキスト ボックス 296"/>
        <xdr:cNvSpPr txBox="1"/>
      </xdr:nvSpPr>
      <xdr:spPr>
        <a:xfrm>
          <a:off x="8515427" y="609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158674</xdr:rowOff>
    </xdr:from>
    <xdr:to>
      <xdr:col>11</xdr:col>
      <xdr:colOff>307975</xdr:colOff>
      <xdr:row>36</xdr:row>
      <xdr:rowOff>155473</xdr:rowOff>
    </xdr:to>
    <xdr:cxnSp macro="">
      <xdr:nvCxnSpPr>
        <xdr:cNvPr id="298" name="直線コネクタ 297"/>
        <xdr:cNvCxnSpPr/>
      </xdr:nvCxnSpPr>
      <xdr:spPr>
        <a:xfrm>
          <a:off x="6972300" y="6159424"/>
          <a:ext cx="889000" cy="16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76784</xdr:rowOff>
    </xdr:from>
    <xdr:to>
      <xdr:col>11</xdr:col>
      <xdr:colOff>358775</xdr:colOff>
      <xdr:row>37</xdr:row>
      <xdr:rowOff>6934</xdr:rowOff>
    </xdr:to>
    <xdr:sp macro="" textlink="">
      <xdr:nvSpPr>
        <xdr:cNvPr id="299" name="フローチャート : 判断 298"/>
        <xdr:cNvSpPr/>
      </xdr:nvSpPr>
      <xdr:spPr>
        <a:xfrm>
          <a:off x="7810500" y="62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23461</xdr:rowOff>
    </xdr:from>
    <xdr:ext cx="469744" cy="259045"/>
    <xdr:sp macro="" textlink="">
      <xdr:nvSpPr>
        <xdr:cNvPr id="300" name="テキスト ボックス 299"/>
        <xdr:cNvSpPr txBox="1"/>
      </xdr:nvSpPr>
      <xdr:spPr>
        <a:xfrm>
          <a:off x="7626427" y="602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171424</xdr:rowOff>
    </xdr:from>
    <xdr:to>
      <xdr:col>10</xdr:col>
      <xdr:colOff>155575</xdr:colOff>
      <xdr:row>36</xdr:row>
      <xdr:rowOff>101574</xdr:rowOff>
    </xdr:to>
    <xdr:sp macro="" textlink="">
      <xdr:nvSpPr>
        <xdr:cNvPr id="301" name="フローチャート : 判断 300"/>
        <xdr:cNvSpPr/>
      </xdr:nvSpPr>
      <xdr:spPr>
        <a:xfrm>
          <a:off x="6921500" y="617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92701</xdr:rowOff>
    </xdr:from>
    <xdr:ext cx="469744" cy="259045"/>
    <xdr:sp macro="" textlink="">
      <xdr:nvSpPr>
        <xdr:cNvPr id="302" name="テキスト ボックス 301"/>
        <xdr:cNvSpPr txBox="1"/>
      </xdr:nvSpPr>
      <xdr:spPr>
        <a:xfrm>
          <a:off x="6737427" y="626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16434</xdr:rowOff>
    </xdr:from>
    <xdr:to>
      <xdr:col>15</xdr:col>
      <xdr:colOff>231775</xdr:colOff>
      <xdr:row>37</xdr:row>
      <xdr:rowOff>118034</xdr:rowOff>
    </xdr:to>
    <xdr:sp macro="" textlink="">
      <xdr:nvSpPr>
        <xdr:cNvPr id="308" name="円/楕円 307"/>
        <xdr:cNvSpPr/>
      </xdr:nvSpPr>
      <xdr:spPr>
        <a:xfrm>
          <a:off x="10426700" y="63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39311</xdr:rowOff>
    </xdr:from>
    <xdr:ext cx="469744" cy="259045"/>
    <xdr:sp macro="" textlink="">
      <xdr:nvSpPr>
        <xdr:cNvPr id="309" name="労働費該当値テキスト"/>
        <xdr:cNvSpPr txBox="1"/>
      </xdr:nvSpPr>
      <xdr:spPr>
        <a:xfrm>
          <a:off x="10528300" y="621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120447</xdr:rowOff>
    </xdr:from>
    <xdr:to>
      <xdr:col>14</xdr:col>
      <xdr:colOff>79375</xdr:colOff>
      <xdr:row>38</xdr:row>
      <xdr:rowOff>50597</xdr:rowOff>
    </xdr:to>
    <xdr:sp macro="" textlink="">
      <xdr:nvSpPr>
        <xdr:cNvPr id="310" name="円/楕円 309"/>
        <xdr:cNvSpPr/>
      </xdr:nvSpPr>
      <xdr:spPr>
        <a:xfrm>
          <a:off x="9588500" y="64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41724</xdr:rowOff>
    </xdr:from>
    <xdr:ext cx="378565" cy="259045"/>
    <xdr:sp macro="" textlink="">
      <xdr:nvSpPr>
        <xdr:cNvPr id="311" name="テキスト ボックス 310"/>
        <xdr:cNvSpPr txBox="1"/>
      </xdr:nvSpPr>
      <xdr:spPr>
        <a:xfrm>
          <a:off x="9450017" y="6556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108331</xdr:rowOff>
    </xdr:from>
    <xdr:to>
      <xdr:col>12</xdr:col>
      <xdr:colOff>561975</xdr:colOff>
      <xdr:row>38</xdr:row>
      <xdr:rowOff>38481</xdr:rowOff>
    </xdr:to>
    <xdr:sp macro="" textlink="">
      <xdr:nvSpPr>
        <xdr:cNvPr id="312" name="円/楕円 311"/>
        <xdr:cNvSpPr/>
      </xdr:nvSpPr>
      <xdr:spPr>
        <a:xfrm>
          <a:off x="8699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29608</xdr:rowOff>
    </xdr:from>
    <xdr:ext cx="378565" cy="259045"/>
    <xdr:sp macro="" textlink="">
      <xdr:nvSpPr>
        <xdr:cNvPr id="313" name="テキスト ボックス 312"/>
        <xdr:cNvSpPr txBox="1"/>
      </xdr:nvSpPr>
      <xdr:spPr>
        <a:xfrm>
          <a:off x="8561017" y="6544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104673</xdr:rowOff>
    </xdr:from>
    <xdr:to>
      <xdr:col>11</xdr:col>
      <xdr:colOff>358775</xdr:colOff>
      <xdr:row>37</xdr:row>
      <xdr:rowOff>34823</xdr:rowOff>
    </xdr:to>
    <xdr:sp macro="" textlink="">
      <xdr:nvSpPr>
        <xdr:cNvPr id="314" name="円/楕円 313"/>
        <xdr:cNvSpPr/>
      </xdr:nvSpPr>
      <xdr:spPr>
        <a:xfrm>
          <a:off x="7810500" y="627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25950</xdr:rowOff>
    </xdr:from>
    <xdr:ext cx="469744" cy="259045"/>
    <xdr:sp macro="" textlink="">
      <xdr:nvSpPr>
        <xdr:cNvPr id="315" name="テキスト ボックス 314"/>
        <xdr:cNvSpPr txBox="1"/>
      </xdr:nvSpPr>
      <xdr:spPr>
        <a:xfrm>
          <a:off x="7626427" y="636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1,431</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107874</xdr:rowOff>
    </xdr:from>
    <xdr:to>
      <xdr:col>10</xdr:col>
      <xdr:colOff>155575</xdr:colOff>
      <xdr:row>36</xdr:row>
      <xdr:rowOff>38024</xdr:rowOff>
    </xdr:to>
    <xdr:sp macro="" textlink="">
      <xdr:nvSpPr>
        <xdr:cNvPr id="316" name="円/楕円 315"/>
        <xdr:cNvSpPr/>
      </xdr:nvSpPr>
      <xdr:spPr>
        <a:xfrm>
          <a:off x="6921500" y="610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54551</xdr:rowOff>
    </xdr:from>
    <xdr:ext cx="469744" cy="259045"/>
    <xdr:sp macro="" textlink="">
      <xdr:nvSpPr>
        <xdr:cNvPr id="317" name="テキスト ボックス 316"/>
        <xdr:cNvSpPr txBox="1"/>
      </xdr:nvSpPr>
      <xdr:spPr>
        <a:xfrm>
          <a:off x="6737427" y="58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2,167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37" name="テキスト ボックス 336"/>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148289</xdr:rowOff>
    </xdr:from>
    <xdr:to>
      <xdr:col>15</xdr:col>
      <xdr:colOff>180340</xdr:colOff>
      <xdr:row>59</xdr:row>
      <xdr:rowOff>97230</xdr:rowOff>
    </xdr:to>
    <xdr:cxnSp macro="">
      <xdr:nvCxnSpPr>
        <xdr:cNvPr id="343" name="直線コネクタ 342"/>
        <xdr:cNvCxnSpPr/>
      </xdr:nvCxnSpPr>
      <xdr:spPr>
        <a:xfrm flipV="1">
          <a:off x="10475595" y="8720789"/>
          <a:ext cx="1270" cy="1491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101057</xdr:rowOff>
    </xdr:from>
    <xdr:ext cx="378565" cy="259045"/>
    <xdr:sp macro="" textlink="">
      <xdr:nvSpPr>
        <xdr:cNvPr id="344" name="農林水産業費最小値テキスト"/>
        <xdr:cNvSpPr txBox="1"/>
      </xdr:nvSpPr>
      <xdr:spPr>
        <a:xfrm>
          <a:off x="10528300" y="10216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15</xdr:col>
      <xdr:colOff>92075</xdr:colOff>
      <xdr:row>59</xdr:row>
      <xdr:rowOff>97230</xdr:rowOff>
    </xdr:from>
    <xdr:to>
      <xdr:col>15</xdr:col>
      <xdr:colOff>269875</xdr:colOff>
      <xdr:row>59</xdr:row>
      <xdr:rowOff>97230</xdr:rowOff>
    </xdr:to>
    <xdr:cxnSp macro="">
      <xdr:nvCxnSpPr>
        <xdr:cNvPr id="345" name="直線コネクタ 344"/>
        <xdr:cNvCxnSpPr/>
      </xdr:nvCxnSpPr>
      <xdr:spPr>
        <a:xfrm>
          <a:off x="10388600" y="102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94966</xdr:rowOff>
    </xdr:from>
    <xdr:ext cx="534377" cy="259045"/>
    <xdr:sp macro="" textlink="">
      <xdr:nvSpPr>
        <xdr:cNvPr id="346" name="農林水産業費最大値テキスト"/>
        <xdr:cNvSpPr txBox="1"/>
      </xdr:nvSpPr>
      <xdr:spPr>
        <a:xfrm>
          <a:off x="10528300" y="849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91,474</a:t>
          </a:r>
          <a:endParaRPr kumimoji="1" lang="ja-JP" altLang="en-US" sz="1000" b="1">
            <a:latin typeface="ＭＳ Ｐゴシック"/>
          </a:endParaRPr>
        </a:p>
      </xdr:txBody>
    </xdr:sp>
    <xdr:clientData/>
  </xdr:oneCellAnchor>
  <xdr:twoCellAnchor>
    <xdr:from>
      <xdr:col>15</xdr:col>
      <xdr:colOff>92075</xdr:colOff>
      <xdr:row>50</xdr:row>
      <xdr:rowOff>148289</xdr:rowOff>
    </xdr:from>
    <xdr:to>
      <xdr:col>15</xdr:col>
      <xdr:colOff>269875</xdr:colOff>
      <xdr:row>50</xdr:row>
      <xdr:rowOff>148289</xdr:rowOff>
    </xdr:to>
    <xdr:cxnSp macro="">
      <xdr:nvCxnSpPr>
        <xdr:cNvPr id="347" name="直線コネクタ 346"/>
        <xdr:cNvCxnSpPr/>
      </xdr:nvCxnSpPr>
      <xdr:spPr>
        <a:xfrm>
          <a:off x="10388600" y="8720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104300</xdr:rowOff>
    </xdr:from>
    <xdr:to>
      <xdr:col>15</xdr:col>
      <xdr:colOff>180975</xdr:colOff>
      <xdr:row>58</xdr:row>
      <xdr:rowOff>106961</xdr:rowOff>
    </xdr:to>
    <xdr:cxnSp macro="">
      <xdr:nvCxnSpPr>
        <xdr:cNvPr id="348" name="直線コネクタ 347"/>
        <xdr:cNvCxnSpPr/>
      </xdr:nvCxnSpPr>
      <xdr:spPr>
        <a:xfrm flipV="1">
          <a:off x="9639300" y="10048400"/>
          <a:ext cx="8382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43001</xdr:rowOff>
    </xdr:from>
    <xdr:ext cx="534377" cy="259045"/>
    <xdr:sp macro="" textlink="">
      <xdr:nvSpPr>
        <xdr:cNvPr id="349" name="農林水産業費平均値テキスト"/>
        <xdr:cNvSpPr txBox="1"/>
      </xdr:nvSpPr>
      <xdr:spPr>
        <a:xfrm>
          <a:off x="10528300" y="96442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22,712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20124</xdr:rowOff>
    </xdr:from>
    <xdr:to>
      <xdr:col>15</xdr:col>
      <xdr:colOff>231775</xdr:colOff>
      <xdr:row>57</xdr:row>
      <xdr:rowOff>121724</xdr:rowOff>
    </xdr:to>
    <xdr:sp macro="" textlink="">
      <xdr:nvSpPr>
        <xdr:cNvPr id="350" name="フローチャート : 判断 349"/>
        <xdr:cNvSpPr/>
      </xdr:nvSpPr>
      <xdr:spPr>
        <a:xfrm>
          <a:off x="10426700" y="979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106961</xdr:rowOff>
    </xdr:from>
    <xdr:to>
      <xdr:col>14</xdr:col>
      <xdr:colOff>28575</xdr:colOff>
      <xdr:row>58</xdr:row>
      <xdr:rowOff>135062</xdr:rowOff>
    </xdr:to>
    <xdr:cxnSp macro="">
      <xdr:nvCxnSpPr>
        <xdr:cNvPr id="351" name="直線コネクタ 350"/>
        <xdr:cNvCxnSpPr/>
      </xdr:nvCxnSpPr>
      <xdr:spPr>
        <a:xfrm flipV="1">
          <a:off x="8750300" y="10051061"/>
          <a:ext cx="889000" cy="2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98778</xdr:rowOff>
    </xdr:from>
    <xdr:to>
      <xdr:col>14</xdr:col>
      <xdr:colOff>79375</xdr:colOff>
      <xdr:row>57</xdr:row>
      <xdr:rowOff>28928</xdr:rowOff>
    </xdr:to>
    <xdr:sp macro="" textlink="">
      <xdr:nvSpPr>
        <xdr:cNvPr id="352" name="フローチャート : 判断 351"/>
        <xdr:cNvSpPr/>
      </xdr:nvSpPr>
      <xdr:spPr>
        <a:xfrm>
          <a:off x="9588500" y="969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45455</xdr:rowOff>
    </xdr:from>
    <xdr:ext cx="534377" cy="259045"/>
    <xdr:sp macro="" textlink="">
      <xdr:nvSpPr>
        <xdr:cNvPr id="353" name="テキスト ボックス 352"/>
        <xdr:cNvSpPr txBox="1"/>
      </xdr:nvSpPr>
      <xdr:spPr>
        <a:xfrm>
          <a:off x="9372111" y="947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28,395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129527</xdr:rowOff>
    </xdr:from>
    <xdr:to>
      <xdr:col>12</xdr:col>
      <xdr:colOff>511175</xdr:colOff>
      <xdr:row>58</xdr:row>
      <xdr:rowOff>135062</xdr:rowOff>
    </xdr:to>
    <xdr:cxnSp macro="">
      <xdr:nvCxnSpPr>
        <xdr:cNvPr id="354" name="直線コネクタ 353"/>
        <xdr:cNvCxnSpPr/>
      </xdr:nvCxnSpPr>
      <xdr:spPr>
        <a:xfrm>
          <a:off x="7861300" y="10073627"/>
          <a:ext cx="889000" cy="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157284</xdr:rowOff>
    </xdr:from>
    <xdr:to>
      <xdr:col>12</xdr:col>
      <xdr:colOff>561975</xdr:colOff>
      <xdr:row>58</xdr:row>
      <xdr:rowOff>87434</xdr:rowOff>
    </xdr:to>
    <xdr:sp macro="" textlink="">
      <xdr:nvSpPr>
        <xdr:cNvPr id="355" name="フローチャート : 判断 354"/>
        <xdr:cNvSpPr/>
      </xdr:nvSpPr>
      <xdr:spPr>
        <a:xfrm>
          <a:off x="8699500" y="9929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103961</xdr:rowOff>
    </xdr:from>
    <xdr:ext cx="534377" cy="259045"/>
    <xdr:sp macro="" textlink="">
      <xdr:nvSpPr>
        <xdr:cNvPr id="356" name="テキスト ボックス 355"/>
        <xdr:cNvSpPr txBox="1"/>
      </xdr:nvSpPr>
      <xdr:spPr>
        <a:xfrm>
          <a:off x="8483111" y="970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125723</xdr:rowOff>
    </xdr:from>
    <xdr:to>
      <xdr:col>11</xdr:col>
      <xdr:colOff>307975</xdr:colOff>
      <xdr:row>58</xdr:row>
      <xdr:rowOff>129527</xdr:rowOff>
    </xdr:to>
    <xdr:cxnSp macro="">
      <xdr:nvCxnSpPr>
        <xdr:cNvPr id="357" name="直線コネクタ 356"/>
        <xdr:cNvCxnSpPr/>
      </xdr:nvCxnSpPr>
      <xdr:spPr>
        <a:xfrm>
          <a:off x="6972300" y="10069823"/>
          <a:ext cx="8890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164061</xdr:rowOff>
    </xdr:from>
    <xdr:to>
      <xdr:col>11</xdr:col>
      <xdr:colOff>358775</xdr:colOff>
      <xdr:row>58</xdr:row>
      <xdr:rowOff>94211</xdr:rowOff>
    </xdr:to>
    <xdr:sp macro="" textlink="">
      <xdr:nvSpPr>
        <xdr:cNvPr id="358" name="フローチャート : 判断 357"/>
        <xdr:cNvSpPr/>
      </xdr:nvSpPr>
      <xdr:spPr>
        <a:xfrm>
          <a:off x="7810500" y="993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110738</xdr:rowOff>
    </xdr:from>
    <xdr:ext cx="534377" cy="259045"/>
    <xdr:sp macro="" textlink="">
      <xdr:nvSpPr>
        <xdr:cNvPr id="359" name="テキスト ボックス 358"/>
        <xdr:cNvSpPr txBox="1"/>
      </xdr:nvSpPr>
      <xdr:spPr>
        <a:xfrm>
          <a:off x="7594111" y="971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15519</xdr:rowOff>
    </xdr:from>
    <xdr:to>
      <xdr:col>10</xdr:col>
      <xdr:colOff>155575</xdr:colOff>
      <xdr:row>58</xdr:row>
      <xdr:rowOff>117119</xdr:rowOff>
    </xdr:to>
    <xdr:sp macro="" textlink="">
      <xdr:nvSpPr>
        <xdr:cNvPr id="360" name="フローチャート : 判断 359"/>
        <xdr:cNvSpPr/>
      </xdr:nvSpPr>
      <xdr:spPr>
        <a:xfrm>
          <a:off x="6921500" y="995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133646</xdr:rowOff>
    </xdr:from>
    <xdr:ext cx="534377" cy="259045"/>
    <xdr:sp macro="" textlink="">
      <xdr:nvSpPr>
        <xdr:cNvPr id="361" name="テキスト ボックス 360"/>
        <xdr:cNvSpPr txBox="1"/>
      </xdr:nvSpPr>
      <xdr:spPr>
        <a:xfrm>
          <a:off x="6705111" y="973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53500</xdr:rowOff>
    </xdr:from>
    <xdr:to>
      <xdr:col>15</xdr:col>
      <xdr:colOff>231775</xdr:colOff>
      <xdr:row>58</xdr:row>
      <xdr:rowOff>155100</xdr:rowOff>
    </xdr:to>
    <xdr:sp macro="" textlink="">
      <xdr:nvSpPr>
        <xdr:cNvPr id="367" name="円/楕円 366"/>
        <xdr:cNvSpPr/>
      </xdr:nvSpPr>
      <xdr:spPr>
        <a:xfrm>
          <a:off x="10426700" y="99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31927</xdr:rowOff>
    </xdr:from>
    <xdr:ext cx="534377" cy="259045"/>
    <xdr:sp macro="" textlink="">
      <xdr:nvSpPr>
        <xdr:cNvPr id="368" name="農林水産業費該当値テキスト"/>
        <xdr:cNvSpPr txBox="1"/>
      </xdr:nvSpPr>
      <xdr:spPr>
        <a:xfrm>
          <a:off x="10528300" y="997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10,168</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56161</xdr:rowOff>
    </xdr:from>
    <xdr:to>
      <xdr:col>14</xdr:col>
      <xdr:colOff>79375</xdr:colOff>
      <xdr:row>58</xdr:row>
      <xdr:rowOff>157761</xdr:rowOff>
    </xdr:to>
    <xdr:sp macro="" textlink="">
      <xdr:nvSpPr>
        <xdr:cNvPr id="369" name="円/楕円 368"/>
        <xdr:cNvSpPr/>
      </xdr:nvSpPr>
      <xdr:spPr>
        <a:xfrm>
          <a:off x="9588500" y="1000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148888</xdr:rowOff>
    </xdr:from>
    <xdr:ext cx="534377" cy="259045"/>
    <xdr:sp macro="" textlink="">
      <xdr:nvSpPr>
        <xdr:cNvPr id="370" name="テキスト ボックス 369"/>
        <xdr:cNvSpPr txBox="1"/>
      </xdr:nvSpPr>
      <xdr:spPr>
        <a:xfrm>
          <a:off x="9372111" y="1009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84262</xdr:rowOff>
    </xdr:from>
    <xdr:to>
      <xdr:col>12</xdr:col>
      <xdr:colOff>561975</xdr:colOff>
      <xdr:row>59</xdr:row>
      <xdr:rowOff>14412</xdr:rowOff>
    </xdr:to>
    <xdr:sp macro="" textlink="">
      <xdr:nvSpPr>
        <xdr:cNvPr id="371" name="円/楕円 370"/>
        <xdr:cNvSpPr/>
      </xdr:nvSpPr>
      <xdr:spPr>
        <a:xfrm>
          <a:off x="8699500" y="1002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5539</xdr:rowOff>
    </xdr:from>
    <xdr:ext cx="469744" cy="259045"/>
    <xdr:sp macro="" textlink="">
      <xdr:nvSpPr>
        <xdr:cNvPr id="372" name="テキスト ボックス 371"/>
        <xdr:cNvSpPr txBox="1"/>
      </xdr:nvSpPr>
      <xdr:spPr>
        <a:xfrm>
          <a:off x="8515427" y="1012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8,284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78727</xdr:rowOff>
    </xdr:from>
    <xdr:to>
      <xdr:col>11</xdr:col>
      <xdr:colOff>358775</xdr:colOff>
      <xdr:row>59</xdr:row>
      <xdr:rowOff>8877</xdr:rowOff>
    </xdr:to>
    <xdr:sp macro="" textlink="">
      <xdr:nvSpPr>
        <xdr:cNvPr id="373" name="円/楕円 372"/>
        <xdr:cNvSpPr/>
      </xdr:nvSpPr>
      <xdr:spPr>
        <a:xfrm>
          <a:off x="7810500" y="100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59</xdr:row>
      <xdr:rowOff>4</xdr:rowOff>
    </xdr:from>
    <xdr:ext cx="469744" cy="259045"/>
    <xdr:sp macro="" textlink="">
      <xdr:nvSpPr>
        <xdr:cNvPr id="374" name="テキスト ボックス 373"/>
        <xdr:cNvSpPr txBox="1"/>
      </xdr:nvSpPr>
      <xdr:spPr>
        <a:xfrm>
          <a:off x="7626427" y="1011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8,623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74923</xdr:rowOff>
    </xdr:from>
    <xdr:to>
      <xdr:col>10</xdr:col>
      <xdr:colOff>155575</xdr:colOff>
      <xdr:row>59</xdr:row>
      <xdr:rowOff>5073</xdr:rowOff>
    </xdr:to>
    <xdr:sp macro="" textlink="">
      <xdr:nvSpPr>
        <xdr:cNvPr id="375" name="円/楕円 374"/>
        <xdr:cNvSpPr/>
      </xdr:nvSpPr>
      <xdr:spPr>
        <a:xfrm>
          <a:off x="6921500" y="100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167650</xdr:rowOff>
    </xdr:from>
    <xdr:ext cx="469744" cy="259045"/>
    <xdr:sp macro="" textlink="">
      <xdr:nvSpPr>
        <xdr:cNvPr id="376" name="テキスト ボックス 375"/>
        <xdr:cNvSpPr txBox="1"/>
      </xdr:nvSpPr>
      <xdr:spPr>
        <a:xfrm>
          <a:off x="6737427" y="101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8" name="テキスト ボックス 397"/>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64393</xdr:rowOff>
    </xdr:from>
    <xdr:to>
      <xdr:col>15</xdr:col>
      <xdr:colOff>180340</xdr:colOff>
      <xdr:row>79</xdr:row>
      <xdr:rowOff>68735</xdr:rowOff>
    </xdr:to>
    <xdr:cxnSp macro="">
      <xdr:nvCxnSpPr>
        <xdr:cNvPr id="402" name="直線コネクタ 401"/>
        <xdr:cNvCxnSpPr/>
      </xdr:nvCxnSpPr>
      <xdr:spPr>
        <a:xfrm flipV="1">
          <a:off x="10475595" y="12237343"/>
          <a:ext cx="1270" cy="1375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72562</xdr:rowOff>
    </xdr:from>
    <xdr:ext cx="378565" cy="259045"/>
    <xdr:sp macro="" textlink="">
      <xdr:nvSpPr>
        <xdr:cNvPr id="403" name="商工費最小値テキスト"/>
        <xdr:cNvSpPr txBox="1"/>
      </xdr:nvSpPr>
      <xdr:spPr>
        <a:xfrm>
          <a:off x="10528300" y="13617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15</xdr:col>
      <xdr:colOff>92075</xdr:colOff>
      <xdr:row>79</xdr:row>
      <xdr:rowOff>68735</xdr:rowOff>
    </xdr:from>
    <xdr:to>
      <xdr:col>15</xdr:col>
      <xdr:colOff>269875</xdr:colOff>
      <xdr:row>79</xdr:row>
      <xdr:rowOff>68735</xdr:rowOff>
    </xdr:to>
    <xdr:cxnSp macro="">
      <xdr:nvCxnSpPr>
        <xdr:cNvPr id="404" name="直線コネクタ 403"/>
        <xdr:cNvCxnSpPr/>
      </xdr:nvCxnSpPr>
      <xdr:spPr>
        <a:xfrm>
          <a:off x="10388600" y="1361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11070</xdr:rowOff>
    </xdr:from>
    <xdr:ext cx="534377" cy="259045"/>
    <xdr:sp macro="" textlink="">
      <xdr:nvSpPr>
        <xdr:cNvPr id="405" name="商工費最大値テキスト"/>
        <xdr:cNvSpPr txBox="1"/>
      </xdr:nvSpPr>
      <xdr:spPr>
        <a:xfrm>
          <a:off x="10528300" y="1201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43,056</a:t>
          </a:r>
          <a:endParaRPr kumimoji="1" lang="ja-JP" altLang="en-US" sz="1000" b="1">
            <a:latin typeface="ＭＳ Ｐゴシック"/>
          </a:endParaRPr>
        </a:p>
      </xdr:txBody>
    </xdr:sp>
    <xdr:clientData/>
  </xdr:oneCellAnchor>
  <xdr:twoCellAnchor>
    <xdr:from>
      <xdr:col>15</xdr:col>
      <xdr:colOff>92075</xdr:colOff>
      <xdr:row>71</xdr:row>
      <xdr:rowOff>64393</xdr:rowOff>
    </xdr:from>
    <xdr:to>
      <xdr:col>15</xdr:col>
      <xdr:colOff>269875</xdr:colOff>
      <xdr:row>71</xdr:row>
      <xdr:rowOff>64393</xdr:rowOff>
    </xdr:to>
    <xdr:cxnSp macro="">
      <xdr:nvCxnSpPr>
        <xdr:cNvPr id="406" name="直線コネクタ 405"/>
        <xdr:cNvCxnSpPr/>
      </xdr:nvCxnSpPr>
      <xdr:spPr>
        <a:xfrm>
          <a:off x="10388600" y="1223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39574</xdr:rowOff>
    </xdr:from>
    <xdr:to>
      <xdr:col>15</xdr:col>
      <xdr:colOff>180975</xdr:colOff>
      <xdr:row>74</xdr:row>
      <xdr:rowOff>47672</xdr:rowOff>
    </xdr:to>
    <xdr:cxnSp macro="">
      <xdr:nvCxnSpPr>
        <xdr:cNvPr id="407" name="直線コネクタ 406"/>
        <xdr:cNvCxnSpPr/>
      </xdr:nvCxnSpPr>
      <xdr:spPr>
        <a:xfrm>
          <a:off x="9639300" y="12726874"/>
          <a:ext cx="838200" cy="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126829</xdr:rowOff>
    </xdr:from>
    <xdr:ext cx="534377" cy="259045"/>
    <xdr:sp macro="" textlink="">
      <xdr:nvSpPr>
        <xdr:cNvPr id="408" name="商工費平均値テキスト"/>
        <xdr:cNvSpPr txBox="1"/>
      </xdr:nvSpPr>
      <xdr:spPr>
        <a:xfrm>
          <a:off x="10528300" y="13157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12,678</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148402</xdr:rowOff>
    </xdr:from>
    <xdr:to>
      <xdr:col>15</xdr:col>
      <xdr:colOff>231775</xdr:colOff>
      <xdr:row>77</xdr:row>
      <xdr:rowOff>78552</xdr:rowOff>
    </xdr:to>
    <xdr:sp macro="" textlink="">
      <xdr:nvSpPr>
        <xdr:cNvPr id="409" name="フローチャート : 判断 408"/>
        <xdr:cNvSpPr/>
      </xdr:nvSpPr>
      <xdr:spPr>
        <a:xfrm>
          <a:off x="10426700" y="1317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107108</xdr:rowOff>
    </xdr:from>
    <xdr:to>
      <xdr:col>14</xdr:col>
      <xdr:colOff>28575</xdr:colOff>
      <xdr:row>74</xdr:row>
      <xdr:rowOff>39574</xdr:rowOff>
    </xdr:to>
    <xdr:cxnSp macro="">
      <xdr:nvCxnSpPr>
        <xdr:cNvPr id="410" name="直線コネクタ 409"/>
        <xdr:cNvCxnSpPr/>
      </xdr:nvCxnSpPr>
      <xdr:spPr>
        <a:xfrm>
          <a:off x="8750300" y="12622958"/>
          <a:ext cx="889000" cy="10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112838</xdr:rowOff>
    </xdr:from>
    <xdr:to>
      <xdr:col>14</xdr:col>
      <xdr:colOff>79375</xdr:colOff>
      <xdr:row>77</xdr:row>
      <xdr:rowOff>42988</xdr:rowOff>
    </xdr:to>
    <xdr:sp macro="" textlink="">
      <xdr:nvSpPr>
        <xdr:cNvPr id="411" name="フローチャート : 判断 410"/>
        <xdr:cNvSpPr/>
      </xdr:nvSpPr>
      <xdr:spPr>
        <a:xfrm>
          <a:off x="9588500" y="1314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34115</xdr:rowOff>
    </xdr:from>
    <xdr:ext cx="534377" cy="259045"/>
    <xdr:sp macro="" textlink="">
      <xdr:nvSpPr>
        <xdr:cNvPr id="412" name="テキスト ボックス 411"/>
        <xdr:cNvSpPr txBox="1"/>
      </xdr:nvSpPr>
      <xdr:spPr>
        <a:xfrm>
          <a:off x="9372111" y="1323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13,767</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62335</xdr:rowOff>
    </xdr:from>
    <xdr:to>
      <xdr:col>12</xdr:col>
      <xdr:colOff>511175</xdr:colOff>
      <xdr:row>73</xdr:row>
      <xdr:rowOff>107108</xdr:rowOff>
    </xdr:to>
    <xdr:cxnSp macro="">
      <xdr:nvCxnSpPr>
        <xdr:cNvPr id="413" name="直線コネクタ 412"/>
        <xdr:cNvCxnSpPr/>
      </xdr:nvCxnSpPr>
      <xdr:spPr>
        <a:xfrm>
          <a:off x="7861300" y="12578185"/>
          <a:ext cx="889000" cy="4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95986</xdr:rowOff>
    </xdr:from>
    <xdr:to>
      <xdr:col>12</xdr:col>
      <xdr:colOff>561975</xdr:colOff>
      <xdr:row>78</xdr:row>
      <xdr:rowOff>26136</xdr:rowOff>
    </xdr:to>
    <xdr:sp macro="" textlink="">
      <xdr:nvSpPr>
        <xdr:cNvPr id="414" name="フローチャート : 判断 413"/>
        <xdr:cNvSpPr/>
      </xdr:nvSpPr>
      <xdr:spPr>
        <a:xfrm>
          <a:off x="8699500" y="132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17263</xdr:rowOff>
    </xdr:from>
    <xdr:ext cx="469744" cy="259045"/>
    <xdr:sp macro="" textlink="">
      <xdr:nvSpPr>
        <xdr:cNvPr id="415" name="テキスト ボックス 414"/>
        <xdr:cNvSpPr txBox="1"/>
      </xdr:nvSpPr>
      <xdr:spPr>
        <a:xfrm>
          <a:off x="8515427" y="1339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10</xdr:col>
      <xdr:colOff>104775</xdr:colOff>
      <xdr:row>73</xdr:row>
      <xdr:rowOff>62335</xdr:rowOff>
    </xdr:from>
    <xdr:to>
      <xdr:col>11</xdr:col>
      <xdr:colOff>307975</xdr:colOff>
      <xdr:row>76</xdr:row>
      <xdr:rowOff>38528</xdr:rowOff>
    </xdr:to>
    <xdr:cxnSp macro="">
      <xdr:nvCxnSpPr>
        <xdr:cNvPr id="416" name="直線コネクタ 415"/>
        <xdr:cNvCxnSpPr/>
      </xdr:nvCxnSpPr>
      <xdr:spPr>
        <a:xfrm flipV="1">
          <a:off x="6972300" y="12578185"/>
          <a:ext cx="889000" cy="49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109376</xdr:rowOff>
    </xdr:from>
    <xdr:to>
      <xdr:col>11</xdr:col>
      <xdr:colOff>358775</xdr:colOff>
      <xdr:row>78</xdr:row>
      <xdr:rowOff>39526</xdr:rowOff>
    </xdr:to>
    <xdr:sp macro="" textlink="">
      <xdr:nvSpPr>
        <xdr:cNvPr id="417" name="フローチャート : 判断 416"/>
        <xdr:cNvSpPr/>
      </xdr:nvSpPr>
      <xdr:spPr>
        <a:xfrm>
          <a:off x="7810500" y="1331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30653</xdr:rowOff>
    </xdr:from>
    <xdr:ext cx="469744" cy="259045"/>
    <xdr:sp macro="" textlink="">
      <xdr:nvSpPr>
        <xdr:cNvPr id="418" name="テキスト ボックス 417"/>
        <xdr:cNvSpPr txBox="1"/>
      </xdr:nvSpPr>
      <xdr:spPr>
        <a:xfrm>
          <a:off x="7626427" y="1340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122864</xdr:rowOff>
    </xdr:from>
    <xdr:to>
      <xdr:col>10</xdr:col>
      <xdr:colOff>155575</xdr:colOff>
      <xdr:row>78</xdr:row>
      <xdr:rowOff>53014</xdr:rowOff>
    </xdr:to>
    <xdr:sp macro="" textlink="">
      <xdr:nvSpPr>
        <xdr:cNvPr id="419" name="フローチャート : 判断 418"/>
        <xdr:cNvSpPr/>
      </xdr:nvSpPr>
      <xdr:spPr>
        <a:xfrm>
          <a:off x="6921500" y="1332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44141</xdr:rowOff>
    </xdr:from>
    <xdr:ext cx="469744" cy="259045"/>
    <xdr:sp macro="" textlink="">
      <xdr:nvSpPr>
        <xdr:cNvPr id="420" name="テキスト ボックス 419"/>
        <xdr:cNvSpPr txBox="1"/>
      </xdr:nvSpPr>
      <xdr:spPr>
        <a:xfrm>
          <a:off x="6737427" y="1341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73</xdr:row>
      <xdr:rowOff>168322</xdr:rowOff>
    </xdr:from>
    <xdr:to>
      <xdr:col>15</xdr:col>
      <xdr:colOff>231775</xdr:colOff>
      <xdr:row>74</xdr:row>
      <xdr:rowOff>98472</xdr:rowOff>
    </xdr:to>
    <xdr:sp macro="" textlink="">
      <xdr:nvSpPr>
        <xdr:cNvPr id="426" name="円/楕円 425"/>
        <xdr:cNvSpPr/>
      </xdr:nvSpPr>
      <xdr:spPr>
        <a:xfrm>
          <a:off x="10426700" y="1268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19749</xdr:rowOff>
    </xdr:from>
    <xdr:ext cx="534377" cy="259045"/>
    <xdr:sp macro="" textlink="">
      <xdr:nvSpPr>
        <xdr:cNvPr id="427" name="商工費該当値テキスト"/>
        <xdr:cNvSpPr txBox="1"/>
      </xdr:nvSpPr>
      <xdr:spPr>
        <a:xfrm>
          <a:off x="10528300" y="1253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27,818</a:t>
          </a:r>
          <a:endParaRPr kumimoji="1" lang="ja-JP" altLang="en-US" sz="1000" b="1">
            <a:solidFill>
              <a:srgbClr val="FF0000"/>
            </a:solidFill>
            <a:latin typeface="ＭＳ Ｐゴシック"/>
          </a:endParaRPr>
        </a:p>
      </xdr:txBody>
    </xdr:sp>
    <xdr:clientData/>
  </xdr:oneCellAnchor>
  <xdr:twoCellAnchor>
    <xdr:from>
      <xdr:col>13</xdr:col>
      <xdr:colOff>663575</xdr:colOff>
      <xdr:row>73</xdr:row>
      <xdr:rowOff>160224</xdr:rowOff>
    </xdr:from>
    <xdr:to>
      <xdr:col>14</xdr:col>
      <xdr:colOff>79375</xdr:colOff>
      <xdr:row>74</xdr:row>
      <xdr:rowOff>90374</xdr:rowOff>
    </xdr:to>
    <xdr:sp macro="" textlink="">
      <xdr:nvSpPr>
        <xdr:cNvPr id="428" name="円/楕円 427"/>
        <xdr:cNvSpPr/>
      </xdr:nvSpPr>
      <xdr:spPr>
        <a:xfrm>
          <a:off x="9588500" y="1267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106901</xdr:rowOff>
    </xdr:from>
    <xdr:ext cx="534377" cy="259045"/>
    <xdr:sp macro="" textlink="">
      <xdr:nvSpPr>
        <xdr:cNvPr id="429" name="テキスト ボックス 428"/>
        <xdr:cNvSpPr txBox="1"/>
      </xdr:nvSpPr>
      <xdr:spPr>
        <a:xfrm>
          <a:off x="9372111" y="1245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28,066</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56308</xdr:rowOff>
    </xdr:from>
    <xdr:to>
      <xdr:col>12</xdr:col>
      <xdr:colOff>561975</xdr:colOff>
      <xdr:row>73</xdr:row>
      <xdr:rowOff>157908</xdr:rowOff>
    </xdr:to>
    <xdr:sp macro="" textlink="">
      <xdr:nvSpPr>
        <xdr:cNvPr id="430" name="円/楕円 429"/>
        <xdr:cNvSpPr/>
      </xdr:nvSpPr>
      <xdr:spPr>
        <a:xfrm>
          <a:off x="8699500" y="125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2985</xdr:rowOff>
    </xdr:from>
    <xdr:ext cx="534377" cy="259045"/>
    <xdr:sp macro="" textlink="">
      <xdr:nvSpPr>
        <xdr:cNvPr id="431" name="テキスト ボックス 430"/>
        <xdr:cNvSpPr txBox="1"/>
      </xdr:nvSpPr>
      <xdr:spPr>
        <a:xfrm>
          <a:off x="8483111" y="1234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31,248</a:t>
          </a:r>
          <a:endParaRPr kumimoji="1" lang="ja-JP" altLang="en-US" sz="1000" b="1">
            <a:solidFill>
              <a:srgbClr val="FF0000"/>
            </a:solidFill>
            <a:latin typeface="ＭＳ Ｐゴシック"/>
          </a:endParaRPr>
        </a:p>
      </xdr:txBody>
    </xdr:sp>
    <xdr:clientData/>
  </xdr:oneCellAnchor>
  <xdr:twoCellAnchor>
    <xdr:from>
      <xdr:col>11</xdr:col>
      <xdr:colOff>257175</xdr:colOff>
      <xdr:row>73</xdr:row>
      <xdr:rowOff>11535</xdr:rowOff>
    </xdr:from>
    <xdr:to>
      <xdr:col>11</xdr:col>
      <xdr:colOff>358775</xdr:colOff>
      <xdr:row>73</xdr:row>
      <xdr:rowOff>113135</xdr:rowOff>
    </xdr:to>
    <xdr:sp macro="" textlink="">
      <xdr:nvSpPr>
        <xdr:cNvPr id="432" name="円/楕円 431"/>
        <xdr:cNvSpPr/>
      </xdr:nvSpPr>
      <xdr:spPr>
        <a:xfrm>
          <a:off x="7810500" y="125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71</xdr:row>
      <xdr:rowOff>129662</xdr:rowOff>
    </xdr:from>
    <xdr:ext cx="534377" cy="259045"/>
    <xdr:sp macro="" textlink="">
      <xdr:nvSpPr>
        <xdr:cNvPr id="433" name="テキスト ボックス 432"/>
        <xdr:cNvSpPr txBox="1"/>
      </xdr:nvSpPr>
      <xdr:spPr>
        <a:xfrm>
          <a:off x="7594111" y="1230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32,619</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159178</xdr:rowOff>
    </xdr:from>
    <xdr:to>
      <xdr:col>10</xdr:col>
      <xdr:colOff>155575</xdr:colOff>
      <xdr:row>76</xdr:row>
      <xdr:rowOff>89328</xdr:rowOff>
    </xdr:to>
    <xdr:sp macro="" textlink="">
      <xdr:nvSpPr>
        <xdr:cNvPr id="434" name="円/楕円 433"/>
        <xdr:cNvSpPr/>
      </xdr:nvSpPr>
      <xdr:spPr>
        <a:xfrm>
          <a:off x="6921500" y="130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105855</xdr:rowOff>
    </xdr:from>
    <xdr:ext cx="534377" cy="259045"/>
    <xdr:sp macro="" textlink="">
      <xdr:nvSpPr>
        <xdr:cNvPr id="435" name="テキスト ボックス 434"/>
        <xdr:cNvSpPr txBox="1"/>
      </xdr:nvSpPr>
      <xdr:spPr>
        <a:xfrm>
          <a:off x="6705111" y="1279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141363</xdr:rowOff>
    </xdr:from>
    <xdr:to>
      <xdr:col>15</xdr:col>
      <xdr:colOff>180340</xdr:colOff>
      <xdr:row>98</xdr:row>
      <xdr:rowOff>26479</xdr:rowOff>
    </xdr:to>
    <xdr:cxnSp macro="">
      <xdr:nvCxnSpPr>
        <xdr:cNvPr id="459" name="直線コネクタ 458"/>
        <xdr:cNvCxnSpPr/>
      </xdr:nvCxnSpPr>
      <xdr:spPr>
        <a:xfrm flipV="1">
          <a:off x="10475595" y="15400413"/>
          <a:ext cx="1270" cy="14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30306</xdr:rowOff>
    </xdr:from>
    <xdr:ext cx="534377" cy="259045"/>
    <xdr:sp macro="" textlink="">
      <xdr:nvSpPr>
        <xdr:cNvPr id="460" name="土木費最小値テキスト"/>
        <xdr:cNvSpPr txBox="1"/>
      </xdr:nvSpPr>
      <xdr:spPr>
        <a:xfrm>
          <a:off x="10528300" y="1683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14,915</a:t>
          </a:r>
          <a:endParaRPr kumimoji="1" lang="ja-JP" altLang="en-US" sz="1000" b="1">
            <a:latin typeface="ＭＳ Ｐゴシック"/>
          </a:endParaRPr>
        </a:p>
      </xdr:txBody>
    </xdr:sp>
    <xdr:clientData/>
  </xdr:oneCellAnchor>
  <xdr:twoCellAnchor>
    <xdr:from>
      <xdr:col>15</xdr:col>
      <xdr:colOff>92075</xdr:colOff>
      <xdr:row>98</xdr:row>
      <xdr:rowOff>26479</xdr:rowOff>
    </xdr:from>
    <xdr:to>
      <xdr:col>15</xdr:col>
      <xdr:colOff>269875</xdr:colOff>
      <xdr:row>98</xdr:row>
      <xdr:rowOff>26479</xdr:rowOff>
    </xdr:to>
    <xdr:cxnSp macro="">
      <xdr:nvCxnSpPr>
        <xdr:cNvPr id="461" name="直線コネクタ 460"/>
        <xdr:cNvCxnSpPr/>
      </xdr:nvCxnSpPr>
      <xdr:spPr>
        <a:xfrm>
          <a:off x="10388600" y="1682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88040</xdr:rowOff>
    </xdr:from>
    <xdr:ext cx="599010" cy="259045"/>
    <xdr:sp macro="" textlink="">
      <xdr:nvSpPr>
        <xdr:cNvPr id="462" name="土木費最大値テキスト"/>
        <xdr:cNvSpPr txBox="1"/>
      </xdr:nvSpPr>
      <xdr:spPr>
        <a:xfrm>
          <a:off x="10528300" y="1517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127,369</a:t>
          </a:r>
          <a:endParaRPr kumimoji="1" lang="ja-JP" altLang="en-US" sz="1000" b="1">
            <a:latin typeface="ＭＳ Ｐゴシック"/>
          </a:endParaRPr>
        </a:p>
      </xdr:txBody>
    </xdr:sp>
    <xdr:clientData/>
  </xdr:oneCellAnchor>
  <xdr:twoCellAnchor>
    <xdr:from>
      <xdr:col>15</xdr:col>
      <xdr:colOff>92075</xdr:colOff>
      <xdr:row>89</xdr:row>
      <xdr:rowOff>141363</xdr:rowOff>
    </xdr:from>
    <xdr:to>
      <xdr:col>15</xdr:col>
      <xdr:colOff>269875</xdr:colOff>
      <xdr:row>89</xdr:row>
      <xdr:rowOff>141363</xdr:rowOff>
    </xdr:to>
    <xdr:cxnSp macro="">
      <xdr:nvCxnSpPr>
        <xdr:cNvPr id="463" name="直線コネクタ 462"/>
        <xdr:cNvCxnSpPr/>
      </xdr:nvCxnSpPr>
      <xdr:spPr>
        <a:xfrm>
          <a:off x="10388600" y="1540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94</xdr:row>
      <xdr:rowOff>82042</xdr:rowOff>
    </xdr:from>
    <xdr:to>
      <xdr:col>15</xdr:col>
      <xdr:colOff>180975</xdr:colOff>
      <xdr:row>95</xdr:row>
      <xdr:rowOff>86461</xdr:rowOff>
    </xdr:to>
    <xdr:cxnSp macro="">
      <xdr:nvCxnSpPr>
        <xdr:cNvPr id="464" name="直線コネクタ 463"/>
        <xdr:cNvCxnSpPr/>
      </xdr:nvCxnSpPr>
      <xdr:spPr>
        <a:xfrm flipV="1">
          <a:off x="9639300" y="16198342"/>
          <a:ext cx="838200" cy="17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40860</xdr:rowOff>
    </xdr:from>
    <xdr:ext cx="534377" cy="259045"/>
    <xdr:sp macro="" textlink="">
      <xdr:nvSpPr>
        <xdr:cNvPr id="465" name="土木費平均値テキスト"/>
        <xdr:cNvSpPr txBox="1"/>
      </xdr:nvSpPr>
      <xdr:spPr>
        <a:xfrm>
          <a:off x="10528300" y="16328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48,584</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62433</xdr:rowOff>
    </xdr:from>
    <xdr:to>
      <xdr:col>15</xdr:col>
      <xdr:colOff>231775</xdr:colOff>
      <xdr:row>95</xdr:row>
      <xdr:rowOff>164033</xdr:rowOff>
    </xdr:to>
    <xdr:sp macro="" textlink="">
      <xdr:nvSpPr>
        <xdr:cNvPr id="466" name="フローチャート : 判断 465"/>
        <xdr:cNvSpPr/>
      </xdr:nvSpPr>
      <xdr:spPr>
        <a:xfrm>
          <a:off x="10426700" y="1635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94</xdr:row>
      <xdr:rowOff>131750</xdr:rowOff>
    </xdr:from>
    <xdr:to>
      <xdr:col>14</xdr:col>
      <xdr:colOff>28575</xdr:colOff>
      <xdr:row>95</xdr:row>
      <xdr:rowOff>86461</xdr:rowOff>
    </xdr:to>
    <xdr:cxnSp macro="">
      <xdr:nvCxnSpPr>
        <xdr:cNvPr id="467" name="直線コネクタ 466"/>
        <xdr:cNvCxnSpPr/>
      </xdr:nvCxnSpPr>
      <xdr:spPr>
        <a:xfrm>
          <a:off x="8750300" y="16248050"/>
          <a:ext cx="889000" cy="12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94</xdr:row>
      <xdr:rowOff>67170</xdr:rowOff>
    </xdr:from>
    <xdr:to>
      <xdr:col>14</xdr:col>
      <xdr:colOff>79375</xdr:colOff>
      <xdr:row>94</xdr:row>
      <xdr:rowOff>168770</xdr:rowOff>
    </xdr:to>
    <xdr:sp macro="" textlink="">
      <xdr:nvSpPr>
        <xdr:cNvPr id="468" name="フローチャート : 判断 467"/>
        <xdr:cNvSpPr/>
      </xdr:nvSpPr>
      <xdr:spPr>
        <a:xfrm>
          <a:off x="9588500" y="161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13847</xdr:rowOff>
    </xdr:from>
    <xdr:ext cx="534377" cy="259045"/>
    <xdr:sp macro="" textlink="">
      <xdr:nvSpPr>
        <xdr:cNvPr id="469" name="テキスト ボックス 468"/>
        <xdr:cNvSpPr txBox="1"/>
      </xdr:nvSpPr>
      <xdr:spPr>
        <a:xfrm>
          <a:off x="9372111" y="1595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61,711</a:t>
          </a:r>
          <a:endParaRPr kumimoji="1" lang="ja-JP" altLang="en-US" sz="1000" b="1">
            <a:solidFill>
              <a:srgbClr val="000080"/>
            </a:solidFill>
            <a:latin typeface="ＭＳ Ｐゴシック"/>
          </a:endParaRPr>
        </a:p>
      </xdr:txBody>
    </xdr:sp>
    <xdr:clientData/>
  </xdr:oneCellAnchor>
  <xdr:twoCellAnchor>
    <xdr:from>
      <xdr:col>11</xdr:col>
      <xdr:colOff>307975</xdr:colOff>
      <xdr:row>94</xdr:row>
      <xdr:rowOff>131750</xdr:rowOff>
    </xdr:from>
    <xdr:to>
      <xdr:col>12</xdr:col>
      <xdr:colOff>511175</xdr:colOff>
      <xdr:row>95</xdr:row>
      <xdr:rowOff>127178</xdr:rowOff>
    </xdr:to>
    <xdr:cxnSp macro="">
      <xdr:nvCxnSpPr>
        <xdr:cNvPr id="470" name="直線コネクタ 469"/>
        <xdr:cNvCxnSpPr/>
      </xdr:nvCxnSpPr>
      <xdr:spPr>
        <a:xfrm flipV="1">
          <a:off x="7861300" y="16248050"/>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82753</xdr:rowOff>
    </xdr:from>
    <xdr:to>
      <xdr:col>12</xdr:col>
      <xdr:colOff>561975</xdr:colOff>
      <xdr:row>96</xdr:row>
      <xdr:rowOff>12903</xdr:rowOff>
    </xdr:to>
    <xdr:sp macro="" textlink="">
      <xdr:nvSpPr>
        <xdr:cNvPr id="471" name="フローチャート : 判断 470"/>
        <xdr:cNvSpPr/>
      </xdr:nvSpPr>
      <xdr:spPr>
        <a:xfrm>
          <a:off x="8699500" y="163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4030</xdr:rowOff>
    </xdr:from>
    <xdr:ext cx="534377" cy="259045"/>
    <xdr:sp macro="" textlink="">
      <xdr:nvSpPr>
        <xdr:cNvPr id="472" name="テキスト ボックス 471"/>
        <xdr:cNvSpPr txBox="1"/>
      </xdr:nvSpPr>
      <xdr:spPr>
        <a:xfrm>
          <a:off x="8483111" y="1646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101181</xdr:rowOff>
    </xdr:from>
    <xdr:to>
      <xdr:col>11</xdr:col>
      <xdr:colOff>307975</xdr:colOff>
      <xdr:row>95</xdr:row>
      <xdr:rowOff>127178</xdr:rowOff>
    </xdr:to>
    <xdr:cxnSp macro="">
      <xdr:nvCxnSpPr>
        <xdr:cNvPr id="473" name="直線コネクタ 472"/>
        <xdr:cNvCxnSpPr/>
      </xdr:nvCxnSpPr>
      <xdr:spPr>
        <a:xfrm>
          <a:off x="6972300" y="16388931"/>
          <a:ext cx="889000" cy="2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63081</xdr:rowOff>
    </xdr:from>
    <xdr:to>
      <xdr:col>11</xdr:col>
      <xdr:colOff>358775</xdr:colOff>
      <xdr:row>95</xdr:row>
      <xdr:rowOff>164681</xdr:rowOff>
    </xdr:to>
    <xdr:sp macro="" textlink="">
      <xdr:nvSpPr>
        <xdr:cNvPr id="474" name="フローチャート : 判断 473"/>
        <xdr:cNvSpPr/>
      </xdr:nvSpPr>
      <xdr:spPr>
        <a:xfrm>
          <a:off x="7810500" y="1635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9758</xdr:rowOff>
    </xdr:from>
    <xdr:ext cx="534377" cy="259045"/>
    <xdr:sp macro="" textlink="">
      <xdr:nvSpPr>
        <xdr:cNvPr id="475" name="テキスト ボックス 474"/>
        <xdr:cNvSpPr txBox="1"/>
      </xdr:nvSpPr>
      <xdr:spPr>
        <a:xfrm>
          <a:off x="7594111" y="1612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53975</xdr:colOff>
      <xdr:row>95</xdr:row>
      <xdr:rowOff>148907</xdr:rowOff>
    </xdr:from>
    <xdr:to>
      <xdr:col>10</xdr:col>
      <xdr:colOff>155575</xdr:colOff>
      <xdr:row>96</xdr:row>
      <xdr:rowOff>79057</xdr:rowOff>
    </xdr:to>
    <xdr:sp macro="" textlink="">
      <xdr:nvSpPr>
        <xdr:cNvPr id="476" name="フローチャート : 判断 475"/>
        <xdr:cNvSpPr/>
      </xdr:nvSpPr>
      <xdr:spPr>
        <a:xfrm>
          <a:off x="6921500" y="1643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70184</xdr:rowOff>
    </xdr:from>
    <xdr:ext cx="534377" cy="259045"/>
    <xdr:sp macro="" textlink="">
      <xdr:nvSpPr>
        <xdr:cNvPr id="477" name="テキスト ボックス 476"/>
        <xdr:cNvSpPr txBox="1"/>
      </xdr:nvSpPr>
      <xdr:spPr>
        <a:xfrm>
          <a:off x="6705111" y="1652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94</xdr:row>
      <xdr:rowOff>31242</xdr:rowOff>
    </xdr:from>
    <xdr:to>
      <xdr:col>15</xdr:col>
      <xdr:colOff>231775</xdr:colOff>
      <xdr:row>94</xdr:row>
      <xdr:rowOff>132842</xdr:rowOff>
    </xdr:to>
    <xdr:sp macro="" textlink="">
      <xdr:nvSpPr>
        <xdr:cNvPr id="483" name="円/楕円 482"/>
        <xdr:cNvSpPr/>
      </xdr:nvSpPr>
      <xdr:spPr>
        <a:xfrm>
          <a:off x="10426700" y="161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93</xdr:row>
      <xdr:rowOff>54119</xdr:rowOff>
    </xdr:from>
    <xdr:ext cx="534377" cy="259045"/>
    <xdr:sp macro="" textlink="">
      <xdr:nvSpPr>
        <xdr:cNvPr id="484" name="土木費該当値テキスト"/>
        <xdr:cNvSpPr txBox="1"/>
      </xdr:nvSpPr>
      <xdr:spPr>
        <a:xfrm>
          <a:off x="10528300" y="1599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64,540</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35661</xdr:rowOff>
    </xdr:from>
    <xdr:to>
      <xdr:col>14</xdr:col>
      <xdr:colOff>79375</xdr:colOff>
      <xdr:row>95</xdr:row>
      <xdr:rowOff>137261</xdr:rowOff>
    </xdr:to>
    <xdr:sp macro="" textlink="">
      <xdr:nvSpPr>
        <xdr:cNvPr id="485" name="円/楕円 484"/>
        <xdr:cNvSpPr/>
      </xdr:nvSpPr>
      <xdr:spPr>
        <a:xfrm>
          <a:off x="9588500" y="1632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128388</xdr:rowOff>
    </xdr:from>
    <xdr:ext cx="534377" cy="259045"/>
    <xdr:sp macro="" textlink="">
      <xdr:nvSpPr>
        <xdr:cNvPr id="486" name="テキスト ボックス 485"/>
        <xdr:cNvSpPr txBox="1"/>
      </xdr:nvSpPr>
      <xdr:spPr>
        <a:xfrm>
          <a:off x="9372111" y="1641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50,692</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80950</xdr:rowOff>
    </xdr:from>
    <xdr:to>
      <xdr:col>12</xdr:col>
      <xdr:colOff>561975</xdr:colOff>
      <xdr:row>95</xdr:row>
      <xdr:rowOff>11100</xdr:rowOff>
    </xdr:to>
    <xdr:sp macro="" textlink="">
      <xdr:nvSpPr>
        <xdr:cNvPr id="487" name="円/楕円 486"/>
        <xdr:cNvSpPr/>
      </xdr:nvSpPr>
      <xdr:spPr>
        <a:xfrm>
          <a:off x="8699500" y="1619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27627</xdr:rowOff>
    </xdr:from>
    <xdr:ext cx="534377" cy="259045"/>
    <xdr:sp macro="" textlink="">
      <xdr:nvSpPr>
        <xdr:cNvPr id="488" name="テキスト ボックス 487"/>
        <xdr:cNvSpPr txBox="1"/>
      </xdr:nvSpPr>
      <xdr:spPr>
        <a:xfrm>
          <a:off x="8483111" y="1597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60,626</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76378</xdr:rowOff>
    </xdr:from>
    <xdr:to>
      <xdr:col>11</xdr:col>
      <xdr:colOff>358775</xdr:colOff>
      <xdr:row>96</xdr:row>
      <xdr:rowOff>6528</xdr:rowOff>
    </xdr:to>
    <xdr:sp macro="" textlink="">
      <xdr:nvSpPr>
        <xdr:cNvPr id="489" name="円/楕円 488"/>
        <xdr:cNvSpPr/>
      </xdr:nvSpPr>
      <xdr:spPr>
        <a:xfrm>
          <a:off x="7810500" y="1636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169105</xdr:rowOff>
    </xdr:from>
    <xdr:ext cx="534377" cy="259045"/>
    <xdr:sp macro="" textlink="">
      <xdr:nvSpPr>
        <xdr:cNvPr id="490" name="テキスト ボックス 489"/>
        <xdr:cNvSpPr txBox="1"/>
      </xdr:nvSpPr>
      <xdr:spPr>
        <a:xfrm>
          <a:off x="7594111" y="1645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47,486</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50381</xdr:rowOff>
    </xdr:from>
    <xdr:to>
      <xdr:col>10</xdr:col>
      <xdr:colOff>155575</xdr:colOff>
      <xdr:row>95</xdr:row>
      <xdr:rowOff>151981</xdr:rowOff>
    </xdr:to>
    <xdr:sp macro="" textlink="">
      <xdr:nvSpPr>
        <xdr:cNvPr id="491" name="円/楕円 490"/>
        <xdr:cNvSpPr/>
      </xdr:nvSpPr>
      <xdr:spPr>
        <a:xfrm>
          <a:off x="6921500" y="1633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93</xdr:row>
      <xdr:rowOff>168508</xdr:rowOff>
    </xdr:from>
    <xdr:ext cx="534377" cy="259045"/>
    <xdr:sp macro="" textlink="">
      <xdr:nvSpPr>
        <xdr:cNvPr id="492" name="テキスト ボックス 491"/>
        <xdr:cNvSpPr txBox="1"/>
      </xdr:nvSpPr>
      <xdr:spPr>
        <a:xfrm>
          <a:off x="6705111" y="1611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49,533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5" name="テキスト ボックス 504"/>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9" name="テキスト ボックス 50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11" name="テキスト ボックス 51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115697</xdr:rowOff>
    </xdr:from>
    <xdr:to>
      <xdr:col>23</xdr:col>
      <xdr:colOff>516889</xdr:colOff>
      <xdr:row>39</xdr:row>
      <xdr:rowOff>80721</xdr:rowOff>
    </xdr:to>
    <xdr:cxnSp macro="">
      <xdr:nvCxnSpPr>
        <xdr:cNvPr id="515" name="直線コネクタ 514"/>
        <xdr:cNvCxnSpPr/>
      </xdr:nvCxnSpPr>
      <xdr:spPr>
        <a:xfrm flipV="1">
          <a:off x="16317595" y="5602097"/>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84548</xdr:rowOff>
    </xdr:from>
    <xdr:ext cx="469744" cy="259045"/>
    <xdr:sp macro="" textlink="">
      <xdr:nvSpPr>
        <xdr:cNvPr id="516" name="消防費最小値テキスト"/>
        <xdr:cNvSpPr txBox="1"/>
      </xdr:nvSpPr>
      <xdr:spPr>
        <a:xfrm>
          <a:off x="16370300" y="677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7,540</a:t>
          </a:r>
          <a:endParaRPr kumimoji="1" lang="ja-JP" altLang="en-US" sz="1000" b="1">
            <a:latin typeface="ＭＳ Ｐゴシック"/>
          </a:endParaRPr>
        </a:p>
      </xdr:txBody>
    </xdr:sp>
    <xdr:clientData/>
  </xdr:oneCellAnchor>
  <xdr:twoCellAnchor>
    <xdr:from>
      <xdr:col>23</xdr:col>
      <xdr:colOff>428625</xdr:colOff>
      <xdr:row>39</xdr:row>
      <xdr:rowOff>80721</xdr:rowOff>
    </xdr:from>
    <xdr:to>
      <xdr:col>23</xdr:col>
      <xdr:colOff>606425</xdr:colOff>
      <xdr:row>39</xdr:row>
      <xdr:rowOff>80721</xdr:rowOff>
    </xdr:to>
    <xdr:cxnSp macro="">
      <xdr:nvCxnSpPr>
        <xdr:cNvPr id="517" name="直線コネクタ 516"/>
        <xdr:cNvCxnSpPr/>
      </xdr:nvCxnSpPr>
      <xdr:spPr>
        <a:xfrm>
          <a:off x="16230600" y="676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31</xdr:row>
      <xdr:rowOff>62374</xdr:rowOff>
    </xdr:from>
    <xdr:ext cx="534377" cy="259045"/>
    <xdr:sp macro="" textlink="">
      <xdr:nvSpPr>
        <xdr:cNvPr id="518" name="消防費最大値テキスト"/>
        <xdr:cNvSpPr txBox="1"/>
      </xdr:nvSpPr>
      <xdr:spPr>
        <a:xfrm>
          <a:off x="16370300" y="537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33,025</a:t>
          </a:r>
          <a:endParaRPr kumimoji="1" lang="ja-JP" altLang="en-US" sz="1000" b="1">
            <a:latin typeface="ＭＳ Ｐゴシック"/>
          </a:endParaRPr>
        </a:p>
      </xdr:txBody>
    </xdr:sp>
    <xdr:clientData/>
  </xdr:oneCellAnchor>
  <xdr:twoCellAnchor>
    <xdr:from>
      <xdr:col>23</xdr:col>
      <xdr:colOff>428625</xdr:colOff>
      <xdr:row>32</xdr:row>
      <xdr:rowOff>115697</xdr:rowOff>
    </xdr:from>
    <xdr:to>
      <xdr:col>23</xdr:col>
      <xdr:colOff>606425</xdr:colOff>
      <xdr:row>32</xdr:row>
      <xdr:rowOff>115697</xdr:rowOff>
    </xdr:to>
    <xdr:cxnSp macro="">
      <xdr:nvCxnSpPr>
        <xdr:cNvPr id="519" name="直線コネクタ 518"/>
        <xdr:cNvCxnSpPr/>
      </xdr:nvCxnSpPr>
      <xdr:spPr>
        <a:xfrm>
          <a:off x="16230600" y="5602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52603</xdr:rowOff>
    </xdr:from>
    <xdr:to>
      <xdr:col>23</xdr:col>
      <xdr:colOff>517525</xdr:colOff>
      <xdr:row>38</xdr:row>
      <xdr:rowOff>158354</xdr:rowOff>
    </xdr:to>
    <xdr:cxnSp macro="">
      <xdr:nvCxnSpPr>
        <xdr:cNvPr id="520" name="直線コネクタ 519"/>
        <xdr:cNvCxnSpPr/>
      </xdr:nvCxnSpPr>
      <xdr:spPr>
        <a:xfrm flipV="1">
          <a:off x="15481300" y="6396253"/>
          <a:ext cx="838200" cy="27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70583</xdr:rowOff>
    </xdr:from>
    <xdr:ext cx="534377" cy="259045"/>
    <xdr:sp macro="" textlink="">
      <xdr:nvSpPr>
        <xdr:cNvPr id="521" name="消防費平均値テキスト"/>
        <xdr:cNvSpPr txBox="1"/>
      </xdr:nvSpPr>
      <xdr:spPr>
        <a:xfrm>
          <a:off x="16370300" y="6071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18,401</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47706</xdr:rowOff>
    </xdr:from>
    <xdr:to>
      <xdr:col>23</xdr:col>
      <xdr:colOff>568325</xdr:colOff>
      <xdr:row>36</xdr:row>
      <xdr:rowOff>149306</xdr:rowOff>
    </xdr:to>
    <xdr:sp macro="" textlink="">
      <xdr:nvSpPr>
        <xdr:cNvPr id="522" name="フローチャート : 判断 521"/>
        <xdr:cNvSpPr/>
      </xdr:nvSpPr>
      <xdr:spPr>
        <a:xfrm>
          <a:off x="16268700" y="62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153965</xdr:rowOff>
    </xdr:from>
    <xdr:to>
      <xdr:col>22</xdr:col>
      <xdr:colOff>365125</xdr:colOff>
      <xdr:row>38</xdr:row>
      <xdr:rowOff>158354</xdr:rowOff>
    </xdr:to>
    <xdr:cxnSp macro="">
      <xdr:nvCxnSpPr>
        <xdr:cNvPr id="523" name="直線コネクタ 522"/>
        <xdr:cNvCxnSpPr/>
      </xdr:nvCxnSpPr>
      <xdr:spPr>
        <a:xfrm>
          <a:off x="14592300" y="6669065"/>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147787</xdr:rowOff>
    </xdr:from>
    <xdr:to>
      <xdr:col>22</xdr:col>
      <xdr:colOff>415925</xdr:colOff>
      <xdr:row>36</xdr:row>
      <xdr:rowOff>77937</xdr:rowOff>
    </xdr:to>
    <xdr:sp macro="" textlink="">
      <xdr:nvSpPr>
        <xdr:cNvPr id="524" name="フローチャート : 判断 523"/>
        <xdr:cNvSpPr/>
      </xdr:nvSpPr>
      <xdr:spPr>
        <a:xfrm>
          <a:off x="15430500" y="61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94464</xdr:rowOff>
    </xdr:from>
    <xdr:ext cx="534377" cy="259045"/>
    <xdr:sp macro="" textlink="">
      <xdr:nvSpPr>
        <xdr:cNvPr id="525" name="テキスト ボックス 524"/>
        <xdr:cNvSpPr txBox="1"/>
      </xdr:nvSpPr>
      <xdr:spPr>
        <a:xfrm>
          <a:off x="15214111" y="59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19,962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153965</xdr:rowOff>
    </xdr:from>
    <xdr:to>
      <xdr:col>21</xdr:col>
      <xdr:colOff>161925</xdr:colOff>
      <xdr:row>38</xdr:row>
      <xdr:rowOff>166309</xdr:rowOff>
    </xdr:to>
    <xdr:cxnSp macro="">
      <xdr:nvCxnSpPr>
        <xdr:cNvPr id="526" name="直線コネクタ 525"/>
        <xdr:cNvCxnSpPr/>
      </xdr:nvCxnSpPr>
      <xdr:spPr>
        <a:xfrm flipV="1">
          <a:off x="13703300" y="6669065"/>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99964</xdr:rowOff>
    </xdr:from>
    <xdr:to>
      <xdr:col>21</xdr:col>
      <xdr:colOff>212725</xdr:colOff>
      <xdr:row>37</xdr:row>
      <xdr:rowOff>30114</xdr:rowOff>
    </xdr:to>
    <xdr:sp macro="" textlink="">
      <xdr:nvSpPr>
        <xdr:cNvPr id="527" name="フローチャート : 判断 526"/>
        <xdr:cNvSpPr/>
      </xdr:nvSpPr>
      <xdr:spPr>
        <a:xfrm>
          <a:off x="14541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46641</xdr:rowOff>
    </xdr:from>
    <xdr:ext cx="534377" cy="259045"/>
    <xdr:sp macro="" textlink="">
      <xdr:nvSpPr>
        <xdr:cNvPr id="528" name="テキスト ボックス 527"/>
        <xdr:cNvSpPr txBox="1"/>
      </xdr:nvSpPr>
      <xdr:spPr>
        <a:xfrm>
          <a:off x="14325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99512</xdr:rowOff>
    </xdr:from>
    <xdr:to>
      <xdr:col>19</xdr:col>
      <xdr:colOff>644525</xdr:colOff>
      <xdr:row>38</xdr:row>
      <xdr:rowOff>166309</xdr:rowOff>
    </xdr:to>
    <xdr:cxnSp macro="">
      <xdr:nvCxnSpPr>
        <xdr:cNvPr id="529" name="直線コネクタ 528"/>
        <xdr:cNvCxnSpPr/>
      </xdr:nvCxnSpPr>
      <xdr:spPr>
        <a:xfrm>
          <a:off x="12814300" y="6443162"/>
          <a:ext cx="889000" cy="23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128357</xdr:rowOff>
    </xdr:from>
    <xdr:to>
      <xdr:col>20</xdr:col>
      <xdr:colOff>9525</xdr:colOff>
      <xdr:row>37</xdr:row>
      <xdr:rowOff>58507</xdr:rowOff>
    </xdr:to>
    <xdr:sp macro="" textlink="">
      <xdr:nvSpPr>
        <xdr:cNvPr id="530" name="フローチャート : 判断 529"/>
        <xdr:cNvSpPr/>
      </xdr:nvSpPr>
      <xdr:spPr>
        <a:xfrm>
          <a:off x="13652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75034</xdr:rowOff>
    </xdr:from>
    <xdr:ext cx="534377" cy="259045"/>
    <xdr:sp macro="" textlink="">
      <xdr:nvSpPr>
        <xdr:cNvPr id="531" name="テキスト ボックス 530"/>
        <xdr:cNvSpPr txBox="1"/>
      </xdr:nvSpPr>
      <xdr:spPr>
        <a:xfrm>
          <a:off x="13436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165024</xdr:rowOff>
    </xdr:from>
    <xdr:to>
      <xdr:col>18</xdr:col>
      <xdr:colOff>492125</xdr:colOff>
      <xdr:row>37</xdr:row>
      <xdr:rowOff>95174</xdr:rowOff>
    </xdr:to>
    <xdr:sp macro="" textlink="">
      <xdr:nvSpPr>
        <xdr:cNvPr id="532" name="フローチャート : 判断 531"/>
        <xdr:cNvSpPr/>
      </xdr:nvSpPr>
      <xdr:spPr>
        <a:xfrm>
          <a:off x="12763500" y="633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111701</xdr:rowOff>
    </xdr:from>
    <xdr:ext cx="534377" cy="259045"/>
    <xdr:sp macro="" textlink="">
      <xdr:nvSpPr>
        <xdr:cNvPr id="533" name="テキスト ボックス 532"/>
        <xdr:cNvSpPr txBox="1"/>
      </xdr:nvSpPr>
      <xdr:spPr>
        <a:xfrm>
          <a:off x="12547111" y="61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1803</xdr:rowOff>
    </xdr:from>
    <xdr:to>
      <xdr:col>23</xdr:col>
      <xdr:colOff>568325</xdr:colOff>
      <xdr:row>37</xdr:row>
      <xdr:rowOff>103403</xdr:rowOff>
    </xdr:to>
    <xdr:sp macro="" textlink="">
      <xdr:nvSpPr>
        <xdr:cNvPr id="539" name="円/楕円 538"/>
        <xdr:cNvSpPr/>
      </xdr:nvSpPr>
      <xdr:spPr>
        <a:xfrm>
          <a:off x="162687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151680</xdr:rowOff>
    </xdr:from>
    <xdr:ext cx="534377" cy="259045"/>
    <xdr:sp macro="" textlink="">
      <xdr:nvSpPr>
        <xdr:cNvPr id="540" name="消防費該当値テキスト"/>
        <xdr:cNvSpPr txBox="1"/>
      </xdr:nvSpPr>
      <xdr:spPr>
        <a:xfrm>
          <a:off x="16370300" y="63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15,655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107554</xdr:rowOff>
    </xdr:from>
    <xdr:to>
      <xdr:col>22</xdr:col>
      <xdr:colOff>415925</xdr:colOff>
      <xdr:row>39</xdr:row>
      <xdr:rowOff>37704</xdr:rowOff>
    </xdr:to>
    <xdr:sp macro="" textlink="">
      <xdr:nvSpPr>
        <xdr:cNvPr id="541" name="円/楕円 540"/>
        <xdr:cNvSpPr/>
      </xdr:nvSpPr>
      <xdr:spPr>
        <a:xfrm>
          <a:off x="15430500" y="66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28831</xdr:rowOff>
    </xdr:from>
    <xdr:ext cx="469744" cy="259045"/>
    <xdr:sp macro="" textlink="">
      <xdr:nvSpPr>
        <xdr:cNvPr id="542" name="テキスト ボックス 541"/>
        <xdr:cNvSpPr txBox="1"/>
      </xdr:nvSpPr>
      <xdr:spPr>
        <a:xfrm>
          <a:off x="15246427" y="671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103165</xdr:rowOff>
    </xdr:from>
    <xdr:to>
      <xdr:col>21</xdr:col>
      <xdr:colOff>212725</xdr:colOff>
      <xdr:row>39</xdr:row>
      <xdr:rowOff>33315</xdr:rowOff>
    </xdr:to>
    <xdr:sp macro="" textlink="">
      <xdr:nvSpPr>
        <xdr:cNvPr id="543" name="円/楕円 542"/>
        <xdr:cNvSpPr/>
      </xdr:nvSpPr>
      <xdr:spPr>
        <a:xfrm>
          <a:off x="14541500" y="661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24442</xdr:rowOff>
    </xdr:from>
    <xdr:ext cx="469744" cy="259045"/>
    <xdr:sp macro="" textlink="">
      <xdr:nvSpPr>
        <xdr:cNvPr id="544" name="テキスト ボックス 543"/>
        <xdr:cNvSpPr txBox="1"/>
      </xdr:nvSpPr>
      <xdr:spPr>
        <a:xfrm>
          <a:off x="14357427" y="671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115509</xdr:rowOff>
    </xdr:from>
    <xdr:to>
      <xdr:col>20</xdr:col>
      <xdr:colOff>9525</xdr:colOff>
      <xdr:row>39</xdr:row>
      <xdr:rowOff>45659</xdr:rowOff>
    </xdr:to>
    <xdr:sp macro="" textlink="">
      <xdr:nvSpPr>
        <xdr:cNvPr id="545" name="円/楕円 544"/>
        <xdr:cNvSpPr/>
      </xdr:nvSpPr>
      <xdr:spPr>
        <a:xfrm>
          <a:off x="13652500" y="66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36786</xdr:rowOff>
    </xdr:from>
    <xdr:ext cx="469744" cy="259045"/>
    <xdr:sp macro="" textlink="">
      <xdr:nvSpPr>
        <xdr:cNvPr id="546" name="テキスト ボックス 545"/>
        <xdr:cNvSpPr txBox="1"/>
      </xdr:nvSpPr>
      <xdr:spPr>
        <a:xfrm>
          <a:off x="13468427" y="672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9,418</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48712</xdr:rowOff>
    </xdr:from>
    <xdr:to>
      <xdr:col>18</xdr:col>
      <xdr:colOff>492125</xdr:colOff>
      <xdr:row>37</xdr:row>
      <xdr:rowOff>150312</xdr:rowOff>
    </xdr:to>
    <xdr:sp macro="" textlink="">
      <xdr:nvSpPr>
        <xdr:cNvPr id="547" name="円/楕円 546"/>
        <xdr:cNvSpPr/>
      </xdr:nvSpPr>
      <xdr:spPr>
        <a:xfrm>
          <a:off x="12763500" y="639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141439</xdr:rowOff>
    </xdr:from>
    <xdr:ext cx="534377" cy="259045"/>
    <xdr:sp macro="" textlink="">
      <xdr:nvSpPr>
        <xdr:cNvPr id="548" name="テキスト ボックス 547"/>
        <xdr:cNvSpPr txBox="1"/>
      </xdr:nvSpPr>
      <xdr:spPr>
        <a:xfrm>
          <a:off x="12547111" y="648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14,629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101905</xdr:rowOff>
    </xdr:from>
    <xdr:to>
      <xdr:col>23</xdr:col>
      <xdr:colOff>516889</xdr:colOff>
      <xdr:row>58</xdr:row>
      <xdr:rowOff>116001</xdr:rowOff>
    </xdr:to>
    <xdr:cxnSp macro="">
      <xdr:nvCxnSpPr>
        <xdr:cNvPr id="573" name="直線コネクタ 572"/>
        <xdr:cNvCxnSpPr/>
      </xdr:nvCxnSpPr>
      <xdr:spPr>
        <a:xfrm flipV="1">
          <a:off x="16317595" y="8674405"/>
          <a:ext cx="1269" cy="1385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119828</xdr:rowOff>
    </xdr:from>
    <xdr:ext cx="534377" cy="259045"/>
    <xdr:sp macro="" textlink="">
      <xdr:nvSpPr>
        <xdr:cNvPr id="574" name="教育費最小値テキスト"/>
        <xdr:cNvSpPr txBox="1"/>
      </xdr:nvSpPr>
      <xdr:spPr>
        <a:xfrm>
          <a:off x="16370300" y="1006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25,244</a:t>
          </a:r>
          <a:endParaRPr kumimoji="1" lang="ja-JP" altLang="en-US" sz="1000" b="1">
            <a:latin typeface="ＭＳ Ｐゴシック"/>
          </a:endParaRPr>
        </a:p>
      </xdr:txBody>
    </xdr:sp>
    <xdr:clientData/>
  </xdr:oneCellAnchor>
  <xdr:twoCellAnchor>
    <xdr:from>
      <xdr:col>23</xdr:col>
      <xdr:colOff>428625</xdr:colOff>
      <xdr:row>58</xdr:row>
      <xdr:rowOff>116001</xdr:rowOff>
    </xdr:from>
    <xdr:to>
      <xdr:col>23</xdr:col>
      <xdr:colOff>606425</xdr:colOff>
      <xdr:row>58</xdr:row>
      <xdr:rowOff>116001</xdr:rowOff>
    </xdr:to>
    <xdr:cxnSp macro="">
      <xdr:nvCxnSpPr>
        <xdr:cNvPr id="575" name="直線コネクタ 574"/>
        <xdr:cNvCxnSpPr/>
      </xdr:nvCxnSpPr>
      <xdr:spPr>
        <a:xfrm>
          <a:off x="16230600" y="10060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48582</xdr:rowOff>
    </xdr:from>
    <xdr:ext cx="534377" cy="259045"/>
    <xdr:sp macro="" textlink="">
      <xdr:nvSpPr>
        <xdr:cNvPr id="576" name="教育費最大値テキスト"/>
        <xdr:cNvSpPr txBox="1"/>
      </xdr:nvSpPr>
      <xdr:spPr>
        <a:xfrm>
          <a:off x="16370300" y="844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97,984</a:t>
          </a:r>
          <a:endParaRPr kumimoji="1" lang="ja-JP" altLang="en-US" sz="1000" b="1">
            <a:latin typeface="ＭＳ Ｐゴシック"/>
          </a:endParaRPr>
        </a:p>
      </xdr:txBody>
    </xdr:sp>
    <xdr:clientData/>
  </xdr:oneCellAnchor>
  <xdr:twoCellAnchor>
    <xdr:from>
      <xdr:col>23</xdr:col>
      <xdr:colOff>428625</xdr:colOff>
      <xdr:row>50</xdr:row>
      <xdr:rowOff>101905</xdr:rowOff>
    </xdr:from>
    <xdr:to>
      <xdr:col>23</xdr:col>
      <xdr:colOff>606425</xdr:colOff>
      <xdr:row>50</xdr:row>
      <xdr:rowOff>101905</xdr:rowOff>
    </xdr:to>
    <xdr:cxnSp macro="">
      <xdr:nvCxnSpPr>
        <xdr:cNvPr id="577" name="直線コネクタ 576"/>
        <xdr:cNvCxnSpPr/>
      </xdr:nvCxnSpPr>
      <xdr:spPr>
        <a:xfrm>
          <a:off x="16230600" y="8674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98171</xdr:rowOff>
    </xdr:from>
    <xdr:to>
      <xdr:col>23</xdr:col>
      <xdr:colOff>517525</xdr:colOff>
      <xdr:row>57</xdr:row>
      <xdr:rowOff>20675</xdr:rowOff>
    </xdr:to>
    <xdr:cxnSp macro="">
      <xdr:nvCxnSpPr>
        <xdr:cNvPr id="578" name="直線コネクタ 577"/>
        <xdr:cNvCxnSpPr/>
      </xdr:nvCxnSpPr>
      <xdr:spPr>
        <a:xfrm>
          <a:off x="15481300" y="9527921"/>
          <a:ext cx="838200" cy="2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144581</xdr:rowOff>
    </xdr:from>
    <xdr:ext cx="534377" cy="259045"/>
    <xdr:sp macro="" textlink="">
      <xdr:nvSpPr>
        <xdr:cNvPr id="579" name="教育費平均値テキスト"/>
        <xdr:cNvSpPr txBox="1"/>
      </xdr:nvSpPr>
      <xdr:spPr>
        <a:xfrm>
          <a:off x="16370300" y="9402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49,278</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121704</xdr:rowOff>
    </xdr:from>
    <xdr:to>
      <xdr:col>23</xdr:col>
      <xdr:colOff>568325</xdr:colOff>
      <xdr:row>56</xdr:row>
      <xdr:rowOff>51854</xdr:rowOff>
    </xdr:to>
    <xdr:sp macro="" textlink="">
      <xdr:nvSpPr>
        <xdr:cNvPr id="580" name="フローチャート : 判断 579"/>
        <xdr:cNvSpPr/>
      </xdr:nvSpPr>
      <xdr:spPr>
        <a:xfrm>
          <a:off x="16268700" y="95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98171</xdr:rowOff>
    </xdr:from>
    <xdr:to>
      <xdr:col>22</xdr:col>
      <xdr:colOff>365125</xdr:colOff>
      <xdr:row>56</xdr:row>
      <xdr:rowOff>112954</xdr:rowOff>
    </xdr:to>
    <xdr:cxnSp macro="">
      <xdr:nvCxnSpPr>
        <xdr:cNvPr id="581" name="直線コネクタ 580"/>
        <xdr:cNvCxnSpPr/>
      </xdr:nvCxnSpPr>
      <xdr:spPr>
        <a:xfrm flipV="1">
          <a:off x="14592300" y="9527921"/>
          <a:ext cx="889000" cy="1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55</xdr:row>
      <xdr:rowOff>89433</xdr:rowOff>
    </xdr:from>
    <xdr:to>
      <xdr:col>22</xdr:col>
      <xdr:colOff>415925</xdr:colOff>
      <xdr:row>56</xdr:row>
      <xdr:rowOff>19583</xdr:rowOff>
    </xdr:to>
    <xdr:sp macro="" textlink="">
      <xdr:nvSpPr>
        <xdr:cNvPr id="582" name="フローチャート : 判断 581"/>
        <xdr:cNvSpPr/>
      </xdr:nvSpPr>
      <xdr:spPr>
        <a:xfrm>
          <a:off x="15430500" y="9519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10710</xdr:rowOff>
    </xdr:from>
    <xdr:ext cx="534377" cy="259045"/>
    <xdr:sp macro="" textlink="">
      <xdr:nvSpPr>
        <xdr:cNvPr id="583" name="テキスト ボックス 582"/>
        <xdr:cNvSpPr txBox="1"/>
      </xdr:nvSpPr>
      <xdr:spPr>
        <a:xfrm>
          <a:off x="15214111" y="961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50,972</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23076</xdr:rowOff>
    </xdr:from>
    <xdr:to>
      <xdr:col>21</xdr:col>
      <xdr:colOff>161925</xdr:colOff>
      <xdr:row>56</xdr:row>
      <xdr:rowOff>112954</xdr:rowOff>
    </xdr:to>
    <xdr:cxnSp macro="">
      <xdr:nvCxnSpPr>
        <xdr:cNvPr id="584" name="直線コネクタ 583"/>
        <xdr:cNvCxnSpPr/>
      </xdr:nvCxnSpPr>
      <xdr:spPr>
        <a:xfrm>
          <a:off x="13703300" y="9452826"/>
          <a:ext cx="889000" cy="26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3690</xdr:rowOff>
    </xdr:from>
    <xdr:to>
      <xdr:col>21</xdr:col>
      <xdr:colOff>212725</xdr:colOff>
      <xdr:row>56</xdr:row>
      <xdr:rowOff>105290</xdr:rowOff>
    </xdr:to>
    <xdr:sp macro="" textlink="">
      <xdr:nvSpPr>
        <xdr:cNvPr id="585" name="フローチャート : 判断 584"/>
        <xdr:cNvSpPr/>
      </xdr:nvSpPr>
      <xdr:spPr>
        <a:xfrm>
          <a:off x="14541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121817</xdr:rowOff>
    </xdr:from>
    <xdr:ext cx="534377" cy="259045"/>
    <xdr:sp macro="" textlink="">
      <xdr:nvSpPr>
        <xdr:cNvPr id="586" name="テキスト ボックス 585"/>
        <xdr:cNvSpPr txBox="1"/>
      </xdr:nvSpPr>
      <xdr:spPr>
        <a:xfrm>
          <a:off x="14325111" y="93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23076</xdr:rowOff>
    </xdr:from>
    <xdr:to>
      <xdr:col>19</xdr:col>
      <xdr:colOff>644525</xdr:colOff>
      <xdr:row>55</xdr:row>
      <xdr:rowOff>105372</xdr:rowOff>
    </xdr:to>
    <xdr:cxnSp macro="">
      <xdr:nvCxnSpPr>
        <xdr:cNvPr id="587" name="直線コネクタ 586"/>
        <xdr:cNvCxnSpPr/>
      </xdr:nvCxnSpPr>
      <xdr:spPr>
        <a:xfrm flipV="1">
          <a:off x="12814300" y="945282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12014</xdr:rowOff>
    </xdr:from>
    <xdr:to>
      <xdr:col>20</xdr:col>
      <xdr:colOff>9525</xdr:colOff>
      <xdr:row>56</xdr:row>
      <xdr:rowOff>113614</xdr:rowOff>
    </xdr:to>
    <xdr:sp macro="" textlink="">
      <xdr:nvSpPr>
        <xdr:cNvPr id="588" name="フローチャート : 判断 587"/>
        <xdr:cNvSpPr/>
      </xdr:nvSpPr>
      <xdr:spPr>
        <a:xfrm>
          <a:off x="13652500" y="96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104741</xdr:rowOff>
    </xdr:from>
    <xdr:ext cx="534377" cy="259045"/>
    <xdr:sp macro="" textlink="">
      <xdr:nvSpPr>
        <xdr:cNvPr id="589" name="テキスト ボックス 588"/>
        <xdr:cNvSpPr txBox="1"/>
      </xdr:nvSpPr>
      <xdr:spPr>
        <a:xfrm>
          <a:off x="13436111" y="97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36532</xdr:rowOff>
    </xdr:from>
    <xdr:to>
      <xdr:col>18</xdr:col>
      <xdr:colOff>492125</xdr:colOff>
      <xdr:row>56</xdr:row>
      <xdr:rowOff>138132</xdr:rowOff>
    </xdr:to>
    <xdr:sp macro="" textlink="">
      <xdr:nvSpPr>
        <xdr:cNvPr id="590" name="フローチャート : 判断 589"/>
        <xdr:cNvSpPr/>
      </xdr:nvSpPr>
      <xdr:spPr>
        <a:xfrm>
          <a:off x="12763500" y="96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129259</xdr:rowOff>
    </xdr:from>
    <xdr:ext cx="534377" cy="259045"/>
    <xdr:sp macro="" textlink="">
      <xdr:nvSpPr>
        <xdr:cNvPr id="591" name="テキスト ボックス 590"/>
        <xdr:cNvSpPr txBox="1"/>
      </xdr:nvSpPr>
      <xdr:spPr>
        <a:xfrm>
          <a:off x="12547111" y="973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141325</xdr:rowOff>
    </xdr:from>
    <xdr:to>
      <xdr:col>23</xdr:col>
      <xdr:colOff>568325</xdr:colOff>
      <xdr:row>57</xdr:row>
      <xdr:rowOff>71475</xdr:rowOff>
    </xdr:to>
    <xdr:sp macro="" textlink="">
      <xdr:nvSpPr>
        <xdr:cNvPr id="597" name="円/楕円 596"/>
        <xdr:cNvSpPr/>
      </xdr:nvSpPr>
      <xdr:spPr>
        <a:xfrm>
          <a:off x="16268700" y="974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119752</xdr:rowOff>
    </xdr:from>
    <xdr:ext cx="534377" cy="259045"/>
    <xdr:sp macro="" textlink="">
      <xdr:nvSpPr>
        <xdr:cNvPr id="598" name="教育費該当値テキスト"/>
        <xdr:cNvSpPr txBox="1"/>
      </xdr:nvSpPr>
      <xdr:spPr>
        <a:xfrm>
          <a:off x="16370300" y="972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39,248</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47371</xdr:rowOff>
    </xdr:from>
    <xdr:to>
      <xdr:col>22</xdr:col>
      <xdr:colOff>415925</xdr:colOff>
      <xdr:row>55</xdr:row>
      <xdr:rowOff>148971</xdr:rowOff>
    </xdr:to>
    <xdr:sp macro="" textlink="">
      <xdr:nvSpPr>
        <xdr:cNvPr id="599" name="円/楕円 598"/>
        <xdr:cNvSpPr/>
      </xdr:nvSpPr>
      <xdr:spPr>
        <a:xfrm>
          <a:off x="15430500" y="947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165498</xdr:rowOff>
    </xdr:from>
    <xdr:ext cx="534377" cy="259045"/>
    <xdr:sp macro="" textlink="">
      <xdr:nvSpPr>
        <xdr:cNvPr id="600" name="テキスト ボックス 599"/>
        <xdr:cNvSpPr txBox="1"/>
      </xdr:nvSpPr>
      <xdr:spPr>
        <a:xfrm>
          <a:off x="15214111" y="925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53,180</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62154</xdr:rowOff>
    </xdr:from>
    <xdr:to>
      <xdr:col>21</xdr:col>
      <xdr:colOff>212725</xdr:colOff>
      <xdr:row>56</xdr:row>
      <xdr:rowOff>163754</xdr:rowOff>
    </xdr:to>
    <xdr:sp macro="" textlink="">
      <xdr:nvSpPr>
        <xdr:cNvPr id="601" name="円/楕円 600"/>
        <xdr:cNvSpPr/>
      </xdr:nvSpPr>
      <xdr:spPr>
        <a:xfrm>
          <a:off x="14541500" y="966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154881</xdr:rowOff>
    </xdr:from>
    <xdr:ext cx="534377" cy="259045"/>
    <xdr:sp macro="" textlink="">
      <xdr:nvSpPr>
        <xdr:cNvPr id="602" name="テキスト ボックス 601"/>
        <xdr:cNvSpPr txBox="1"/>
      </xdr:nvSpPr>
      <xdr:spPr>
        <a:xfrm>
          <a:off x="14325111" y="975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43,404</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143726</xdr:rowOff>
    </xdr:from>
    <xdr:to>
      <xdr:col>20</xdr:col>
      <xdr:colOff>9525</xdr:colOff>
      <xdr:row>55</xdr:row>
      <xdr:rowOff>73876</xdr:rowOff>
    </xdr:to>
    <xdr:sp macro="" textlink="">
      <xdr:nvSpPr>
        <xdr:cNvPr id="603" name="円/楕円 602"/>
        <xdr:cNvSpPr/>
      </xdr:nvSpPr>
      <xdr:spPr>
        <a:xfrm>
          <a:off x="13652500" y="940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90403</xdr:rowOff>
    </xdr:from>
    <xdr:ext cx="534377" cy="259045"/>
    <xdr:sp macro="" textlink="">
      <xdr:nvSpPr>
        <xdr:cNvPr id="604" name="テキスト ボックス 603"/>
        <xdr:cNvSpPr txBox="1"/>
      </xdr:nvSpPr>
      <xdr:spPr>
        <a:xfrm>
          <a:off x="13436111" y="91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57,122</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54572</xdr:rowOff>
    </xdr:from>
    <xdr:to>
      <xdr:col>18</xdr:col>
      <xdr:colOff>492125</xdr:colOff>
      <xdr:row>55</xdr:row>
      <xdr:rowOff>156172</xdr:rowOff>
    </xdr:to>
    <xdr:sp macro="" textlink="">
      <xdr:nvSpPr>
        <xdr:cNvPr id="605" name="円/楕円 604"/>
        <xdr:cNvSpPr/>
      </xdr:nvSpPr>
      <xdr:spPr>
        <a:xfrm>
          <a:off x="12763500" y="948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1249</xdr:rowOff>
    </xdr:from>
    <xdr:ext cx="534377" cy="259045"/>
    <xdr:sp macro="" textlink="">
      <xdr:nvSpPr>
        <xdr:cNvPr id="606" name="テキスト ボックス 605"/>
        <xdr:cNvSpPr txBox="1"/>
      </xdr:nvSpPr>
      <xdr:spPr>
        <a:xfrm>
          <a:off x="12547111" y="925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52,802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7" name="直線コネクタ 61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8" name="テキスト ボックス 61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9" name="直線コネクタ 61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0" name="テキスト ボックス 619"/>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1" name="直線コネクタ 62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2" name="テキスト ボックス 621"/>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3" name="直線コネクタ 62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24" name="テキスト ボックス 623"/>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6" name="テキスト ボックス 62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154262</xdr:rowOff>
    </xdr:from>
    <xdr:to>
      <xdr:col>23</xdr:col>
      <xdr:colOff>516889</xdr:colOff>
      <xdr:row>78</xdr:row>
      <xdr:rowOff>139700</xdr:rowOff>
    </xdr:to>
    <xdr:cxnSp macro="">
      <xdr:nvCxnSpPr>
        <xdr:cNvPr id="628" name="直線コネクタ 627"/>
        <xdr:cNvCxnSpPr/>
      </xdr:nvCxnSpPr>
      <xdr:spPr>
        <a:xfrm flipV="1">
          <a:off x="16317595" y="12327212"/>
          <a:ext cx="1269" cy="118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29"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0" name="直線コネクタ 629"/>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100939</xdr:rowOff>
    </xdr:from>
    <xdr:ext cx="534377" cy="259045"/>
    <xdr:sp macro="" textlink="">
      <xdr:nvSpPr>
        <xdr:cNvPr id="631" name="災害復旧費最大値テキスト"/>
        <xdr:cNvSpPr txBox="1"/>
      </xdr:nvSpPr>
      <xdr:spPr>
        <a:xfrm>
          <a:off x="16370300" y="1210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51,863</a:t>
          </a:r>
          <a:endParaRPr kumimoji="1" lang="ja-JP" altLang="en-US" sz="1000" b="1">
            <a:latin typeface="ＭＳ Ｐゴシック"/>
          </a:endParaRPr>
        </a:p>
      </xdr:txBody>
    </xdr:sp>
    <xdr:clientData/>
  </xdr:oneCellAnchor>
  <xdr:twoCellAnchor>
    <xdr:from>
      <xdr:col>23</xdr:col>
      <xdr:colOff>428625</xdr:colOff>
      <xdr:row>71</xdr:row>
      <xdr:rowOff>154262</xdr:rowOff>
    </xdr:from>
    <xdr:to>
      <xdr:col>23</xdr:col>
      <xdr:colOff>606425</xdr:colOff>
      <xdr:row>71</xdr:row>
      <xdr:rowOff>154262</xdr:rowOff>
    </xdr:to>
    <xdr:cxnSp macro="">
      <xdr:nvCxnSpPr>
        <xdr:cNvPr id="632" name="直線コネクタ 631"/>
        <xdr:cNvCxnSpPr/>
      </xdr:nvCxnSpPr>
      <xdr:spPr>
        <a:xfrm>
          <a:off x="16230600" y="1232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33" name="直線コネクタ 632"/>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54078</xdr:rowOff>
    </xdr:from>
    <xdr:ext cx="469744" cy="259045"/>
    <xdr:sp macro="" textlink="">
      <xdr:nvSpPr>
        <xdr:cNvPr id="634" name="災害復旧費平均値テキスト"/>
        <xdr:cNvSpPr txBox="1"/>
      </xdr:nvSpPr>
      <xdr:spPr>
        <a:xfrm>
          <a:off x="16370300" y="13255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2,524</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31201</xdr:rowOff>
    </xdr:from>
    <xdr:to>
      <xdr:col>23</xdr:col>
      <xdr:colOff>568325</xdr:colOff>
      <xdr:row>78</xdr:row>
      <xdr:rowOff>132801</xdr:rowOff>
    </xdr:to>
    <xdr:sp macro="" textlink="">
      <xdr:nvSpPr>
        <xdr:cNvPr id="635" name="フローチャート : 判断 634"/>
        <xdr:cNvSpPr/>
      </xdr:nvSpPr>
      <xdr:spPr>
        <a:xfrm>
          <a:off x="16268700" y="1340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36" name="直線コネクタ 635"/>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119624</xdr:rowOff>
    </xdr:from>
    <xdr:to>
      <xdr:col>22</xdr:col>
      <xdr:colOff>415925</xdr:colOff>
      <xdr:row>78</xdr:row>
      <xdr:rowOff>49774</xdr:rowOff>
    </xdr:to>
    <xdr:sp macro="" textlink="">
      <xdr:nvSpPr>
        <xdr:cNvPr id="637" name="フローチャート : 判断 636"/>
        <xdr:cNvSpPr/>
      </xdr:nvSpPr>
      <xdr:spPr>
        <a:xfrm>
          <a:off x="15430500" y="13321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66301</xdr:rowOff>
    </xdr:from>
    <xdr:ext cx="469744" cy="259045"/>
    <xdr:sp macro="" textlink="">
      <xdr:nvSpPr>
        <xdr:cNvPr id="638" name="テキスト ボックス 637"/>
        <xdr:cNvSpPr txBox="1"/>
      </xdr:nvSpPr>
      <xdr:spPr>
        <a:xfrm>
          <a:off x="15246427" y="1309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6,156</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117205</xdr:rowOff>
    </xdr:from>
    <xdr:to>
      <xdr:col>21</xdr:col>
      <xdr:colOff>161925</xdr:colOff>
      <xdr:row>78</xdr:row>
      <xdr:rowOff>139700</xdr:rowOff>
    </xdr:to>
    <xdr:cxnSp macro="">
      <xdr:nvCxnSpPr>
        <xdr:cNvPr id="639" name="直線コネクタ 638"/>
        <xdr:cNvCxnSpPr/>
      </xdr:nvCxnSpPr>
      <xdr:spPr>
        <a:xfrm>
          <a:off x="13703300" y="13490305"/>
          <a:ext cx="889000" cy="2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171310</xdr:rowOff>
    </xdr:from>
    <xdr:to>
      <xdr:col>21</xdr:col>
      <xdr:colOff>212725</xdr:colOff>
      <xdr:row>78</xdr:row>
      <xdr:rowOff>101460</xdr:rowOff>
    </xdr:to>
    <xdr:sp macro="" textlink="">
      <xdr:nvSpPr>
        <xdr:cNvPr id="640" name="フローチャート : 判断 639"/>
        <xdr:cNvSpPr/>
      </xdr:nvSpPr>
      <xdr:spPr>
        <a:xfrm>
          <a:off x="14541500" y="1337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117987</xdr:rowOff>
    </xdr:from>
    <xdr:ext cx="469744" cy="259045"/>
    <xdr:sp macro="" textlink="">
      <xdr:nvSpPr>
        <xdr:cNvPr id="641" name="テキスト ボックス 640"/>
        <xdr:cNvSpPr txBox="1"/>
      </xdr:nvSpPr>
      <xdr:spPr>
        <a:xfrm>
          <a:off x="14357427" y="131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117205</xdr:rowOff>
    </xdr:from>
    <xdr:to>
      <xdr:col>19</xdr:col>
      <xdr:colOff>644525</xdr:colOff>
      <xdr:row>78</xdr:row>
      <xdr:rowOff>126098</xdr:rowOff>
    </xdr:to>
    <xdr:cxnSp macro="">
      <xdr:nvCxnSpPr>
        <xdr:cNvPr id="642" name="直線コネクタ 641"/>
        <xdr:cNvCxnSpPr/>
      </xdr:nvCxnSpPr>
      <xdr:spPr>
        <a:xfrm flipV="1">
          <a:off x="12814300" y="13490305"/>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164750</xdr:rowOff>
    </xdr:from>
    <xdr:to>
      <xdr:col>20</xdr:col>
      <xdr:colOff>9525</xdr:colOff>
      <xdr:row>78</xdr:row>
      <xdr:rowOff>94900</xdr:rowOff>
    </xdr:to>
    <xdr:sp macro="" textlink="">
      <xdr:nvSpPr>
        <xdr:cNvPr id="643" name="フローチャート : 判断 642"/>
        <xdr:cNvSpPr/>
      </xdr:nvSpPr>
      <xdr:spPr>
        <a:xfrm>
          <a:off x="13652500" y="133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111427</xdr:rowOff>
    </xdr:from>
    <xdr:ext cx="469744" cy="259045"/>
    <xdr:sp macro="" textlink="">
      <xdr:nvSpPr>
        <xdr:cNvPr id="644" name="テキスト ボックス 643"/>
        <xdr:cNvSpPr txBox="1"/>
      </xdr:nvSpPr>
      <xdr:spPr>
        <a:xfrm>
          <a:off x="13468427" y="131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150302</xdr:rowOff>
    </xdr:from>
    <xdr:to>
      <xdr:col>18</xdr:col>
      <xdr:colOff>492125</xdr:colOff>
      <xdr:row>78</xdr:row>
      <xdr:rowOff>80452</xdr:rowOff>
    </xdr:to>
    <xdr:sp macro="" textlink="">
      <xdr:nvSpPr>
        <xdr:cNvPr id="645" name="フローチャート : 判断 644"/>
        <xdr:cNvSpPr/>
      </xdr:nvSpPr>
      <xdr:spPr>
        <a:xfrm>
          <a:off x="12763500" y="1335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96979</xdr:rowOff>
    </xdr:from>
    <xdr:ext cx="469744" cy="259045"/>
    <xdr:sp macro="" textlink="">
      <xdr:nvSpPr>
        <xdr:cNvPr id="646" name="テキスト ボックス 645"/>
        <xdr:cNvSpPr txBox="1"/>
      </xdr:nvSpPr>
      <xdr:spPr>
        <a:xfrm>
          <a:off x="12579427" y="1312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2" name="円/楕円 651"/>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9628</xdr:rowOff>
    </xdr:from>
    <xdr:ext cx="249299" cy="259045"/>
    <xdr:sp macro="" textlink="">
      <xdr:nvSpPr>
        <xdr:cNvPr id="653" name="災害復旧費該当値テキスト"/>
        <xdr:cNvSpPr txBox="1"/>
      </xdr:nvSpPr>
      <xdr:spPr>
        <a:xfrm>
          <a:off x="16370300" y="133827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54" name="円/楕円 653"/>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55" name="テキスト ボックス 654"/>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56" name="円/楕円 655"/>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57" name="テキスト ボックス 656"/>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66405</xdr:rowOff>
    </xdr:from>
    <xdr:to>
      <xdr:col>20</xdr:col>
      <xdr:colOff>9525</xdr:colOff>
      <xdr:row>78</xdr:row>
      <xdr:rowOff>168005</xdr:rowOff>
    </xdr:to>
    <xdr:sp macro="" textlink="">
      <xdr:nvSpPr>
        <xdr:cNvPr id="658" name="円/楕円 657"/>
        <xdr:cNvSpPr/>
      </xdr:nvSpPr>
      <xdr:spPr>
        <a:xfrm>
          <a:off x="13652500" y="1343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78</xdr:row>
      <xdr:rowOff>159132</xdr:rowOff>
    </xdr:from>
    <xdr:ext cx="378565" cy="259045"/>
    <xdr:sp macro="" textlink="">
      <xdr:nvSpPr>
        <xdr:cNvPr id="659" name="テキスト ボックス 658"/>
        <xdr:cNvSpPr txBox="1"/>
      </xdr:nvSpPr>
      <xdr:spPr>
        <a:xfrm>
          <a:off x="13514017" y="13532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75298</xdr:rowOff>
    </xdr:from>
    <xdr:to>
      <xdr:col>18</xdr:col>
      <xdr:colOff>492125</xdr:colOff>
      <xdr:row>79</xdr:row>
      <xdr:rowOff>5448</xdr:rowOff>
    </xdr:to>
    <xdr:sp macro="" textlink="">
      <xdr:nvSpPr>
        <xdr:cNvPr id="660" name="円/楕円 659"/>
        <xdr:cNvSpPr/>
      </xdr:nvSpPr>
      <xdr:spPr>
        <a:xfrm>
          <a:off x="12763500" y="1344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168025</xdr:rowOff>
    </xdr:from>
    <xdr:ext cx="378565" cy="259045"/>
    <xdr:sp macro="" textlink="">
      <xdr:nvSpPr>
        <xdr:cNvPr id="661" name="テキスト ボックス 660"/>
        <xdr:cNvSpPr txBox="1"/>
      </xdr:nvSpPr>
      <xdr:spPr>
        <a:xfrm>
          <a:off x="12625017" y="13541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10046</xdr:rowOff>
    </xdr:from>
    <xdr:to>
      <xdr:col>23</xdr:col>
      <xdr:colOff>516889</xdr:colOff>
      <xdr:row>97</xdr:row>
      <xdr:rowOff>170687</xdr:rowOff>
    </xdr:to>
    <xdr:cxnSp macro="">
      <xdr:nvCxnSpPr>
        <xdr:cNvPr id="685" name="直線コネクタ 684"/>
        <xdr:cNvCxnSpPr/>
      </xdr:nvCxnSpPr>
      <xdr:spPr>
        <a:xfrm flipV="1">
          <a:off x="16317595" y="15440546"/>
          <a:ext cx="1269" cy="1360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3064</xdr:rowOff>
    </xdr:from>
    <xdr:ext cx="534377" cy="259045"/>
    <xdr:sp macro="" textlink="">
      <xdr:nvSpPr>
        <xdr:cNvPr id="686" name="公債費最小値テキスト"/>
        <xdr:cNvSpPr txBox="1"/>
      </xdr:nvSpPr>
      <xdr:spPr>
        <a:xfrm>
          <a:off x="16370300" y="1680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17,060</a:t>
          </a:r>
          <a:endParaRPr kumimoji="1" lang="ja-JP" altLang="en-US" sz="1000" b="1">
            <a:latin typeface="ＭＳ Ｐゴシック"/>
          </a:endParaRPr>
        </a:p>
      </xdr:txBody>
    </xdr:sp>
    <xdr:clientData/>
  </xdr:oneCellAnchor>
  <xdr:twoCellAnchor>
    <xdr:from>
      <xdr:col>23</xdr:col>
      <xdr:colOff>428625</xdr:colOff>
      <xdr:row>97</xdr:row>
      <xdr:rowOff>170687</xdr:rowOff>
    </xdr:from>
    <xdr:to>
      <xdr:col>23</xdr:col>
      <xdr:colOff>606425</xdr:colOff>
      <xdr:row>97</xdr:row>
      <xdr:rowOff>170687</xdr:rowOff>
    </xdr:to>
    <xdr:cxnSp macro="">
      <xdr:nvCxnSpPr>
        <xdr:cNvPr id="687" name="直線コネクタ 686"/>
        <xdr:cNvCxnSpPr/>
      </xdr:nvCxnSpPr>
      <xdr:spPr>
        <a:xfrm>
          <a:off x="16230600" y="16801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128173</xdr:rowOff>
    </xdr:from>
    <xdr:ext cx="599010" cy="259045"/>
    <xdr:sp macro="" textlink="">
      <xdr:nvSpPr>
        <xdr:cNvPr id="688" name="公債費最大値テキスト"/>
        <xdr:cNvSpPr txBox="1"/>
      </xdr:nvSpPr>
      <xdr:spPr>
        <a:xfrm>
          <a:off x="16370300" y="1521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124,209</a:t>
          </a:r>
          <a:endParaRPr kumimoji="1" lang="ja-JP" altLang="en-US" sz="1000" b="1">
            <a:latin typeface="ＭＳ Ｐゴシック"/>
          </a:endParaRPr>
        </a:p>
      </xdr:txBody>
    </xdr:sp>
    <xdr:clientData/>
  </xdr:oneCellAnchor>
  <xdr:twoCellAnchor>
    <xdr:from>
      <xdr:col>23</xdr:col>
      <xdr:colOff>428625</xdr:colOff>
      <xdr:row>90</xdr:row>
      <xdr:rowOff>10046</xdr:rowOff>
    </xdr:from>
    <xdr:to>
      <xdr:col>23</xdr:col>
      <xdr:colOff>606425</xdr:colOff>
      <xdr:row>90</xdr:row>
      <xdr:rowOff>10046</xdr:rowOff>
    </xdr:to>
    <xdr:cxnSp macro="">
      <xdr:nvCxnSpPr>
        <xdr:cNvPr id="689" name="直線コネクタ 688"/>
        <xdr:cNvCxnSpPr/>
      </xdr:nvCxnSpPr>
      <xdr:spPr>
        <a:xfrm>
          <a:off x="16230600" y="15440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67438</xdr:rowOff>
    </xdr:from>
    <xdr:to>
      <xdr:col>23</xdr:col>
      <xdr:colOff>517525</xdr:colOff>
      <xdr:row>96</xdr:row>
      <xdr:rowOff>114415</xdr:rowOff>
    </xdr:to>
    <xdr:cxnSp macro="">
      <xdr:nvCxnSpPr>
        <xdr:cNvPr id="690" name="直線コネクタ 689"/>
        <xdr:cNvCxnSpPr/>
      </xdr:nvCxnSpPr>
      <xdr:spPr>
        <a:xfrm>
          <a:off x="15481300" y="16526638"/>
          <a:ext cx="8382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170311</xdr:rowOff>
    </xdr:from>
    <xdr:ext cx="534377" cy="259045"/>
    <xdr:sp macro="" textlink="">
      <xdr:nvSpPr>
        <xdr:cNvPr id="691" name="公債費平均値テキスト"/>
        <xdr:cNvSpPr txBox="1"/>
      </xdr:nvSpPr>
      <xdr:spPr>
        <a:xfrm>
          <a:off x="16370300" y="16115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55,391</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147434</xdr:rowOff>
    </xdr:from>
    <xdr:to>
      <xdr:col>23</xdr:col>
      <xdr:colOff>568325</xdr:colOff>
      <xdr:row>95</xdr:row>
      <xdr:rowOff>77584</xdr:rowOff>
    </xdr:to>
    <xdr:sp macro="" textlink="">
      <xdr:nvSpPr>
        <xdr:cNvPr id="692" name="フローチャート : 判断 691"/>
        <xdr:cNvSpPr/>
      </xdr:nvSpPr>
      <xdr:spPr>
        <a:xfrm>
          <a:off x="162687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67438</xdr:rowOff>
    </xdr:from>
    <xdr:to>
      <xdr:col>22</xdr:col>
      <xdr:colOff>365125</xdr:colOff>
      <xdr:row>96</xdr:row>
      <xdr:rowOff>154560</xdr:rowOff>
    </xdr:to>
    <xdr:cxnSp macro="">
      <xdr:nvCxnSpPr>
        <xdr:cNvPr id="693" name="直線コネクタ 692"/>
        <xdr:cNvCxnSpPr/>
      </xdr:nvCxnSpPr>
      <xdr:spPr>
        <a:xfrm flipV="1">
          <a:off x="14592300" y="16526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14351</xdr:rowOff>
    </xdr:from>
    <xdr:to>
      <xdr:col>22</xdr:col>
      <xdr:colOff>415925</xdr:colOff>
      <xdr:row>95</xdr:row>
      <xdr:rowOff>115951</xdr:rowOff>
    </xdr:to>
    <xdr:sp macro="" textlink="">
      <xdr:nvSpPr>
        <xdr:cNvPr id="694" name="フローチャート : 判断 693"/>
        <xdr:cNvSpPr/>
      </xdr:nvSpPr>
      <xdr:spPr>
        <a:xfrm>
          <a:off x="154305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132478</xdr:rowOff>
    </xdr:from>
    <xdr:ext cx="534377" cy="259045"/>
    <xdr:sp macro="" textlink="">
      <xdr:nvSpPr>
        <xdr:cNvPr id="695" name="テキスト ボックス 694"/>
        <xdr:cNvSpPr txBox="1"/>
      </xdr:nvSpPr>
      <xdr:spPr>
        <a:xfrm>
          <a:off x="15214111" y="160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52,370</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148095</xdr:rowOff>
    </xdr:from>
    <xdr:to>
      <xdr:col>21</xdr:col>
      <xdr:colOff>161925</xdr:colOff>
      <xdr:row>96</xdr:row>
      <xdr:rowOff>154560</xdr:rowOff>
    </xdr:to>
    <xdr:cxnSp macro="">
      <xdr:nvCxnSpPr>
        <xdr:cNvPr id="696" name="直線コネクタ 695"/>
        <xdr:cNvCxnSpPr/>
      </xdr:nvCxnSpPr>
      <xdr:spPr>
        <a:xfrm>
          <a:off x="13703300" y="16607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107810</xdr:rowOff>
    </xdr:from>
    <xdr:to>
      <xdr:col>21</xdr:col>
      <xdr:colOff>212725</xdr:colOff>
      <xdr:row>96</xdr:row>
      <xdr:rowOff>37960</xdr:rowOff>
    </xdr:to>
    <xdr:sp macro="" textlink="">
      <xdr:nvSpPr>
        <xdr:cNvPr id="697" name="フローチャート : 判断 696"/>
        <xdr:cNvSpPr/>
      </xdr:nvSpPr>
      <xdr:spPr>
        <a:xfrm>
          <a:off x="14541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54487</xdr:rowOff>
    </xdr:from>
    <xdr:ext cx="534377" cy="259045"/>
    <xdr:sp macro="" textlink="">
      <xdr:nvSpPr>
        <xdr:cNvPr id="698" name="テキスト ボックス 697"/>
        <xdr:cNvSpPr txBox="1"/>
      </xdr:nvSpPr>
      <xdr:spPr>
        <a:xfrm>
          <a:off x="14325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126785</xdr:rowOff>
    </xdr:from>
    <xdr:to>
      <xdr:col>19</xdr:col>
      <xdr:colOff>644525</xdr:colOff>
      <xdr:row>96</xdr:row>
      <xdr:rowOff>148095</xdr:rowOff>
    </xdr:to>
    <xdr:cxnSp macro="">
      <xdr:nvCxnSpPr>
        <xdr:cNvPr id="699" name="直線コネクタ 698"/>
        <xdr:cNvCxnSpPr/>
      </xdr:nvCxnSpPr>
      <xdr:spPr>
        <a:xfrm>
          <a:off x="12814300" y="16585985"/>
          <a:ext cx="8890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109995</xdr:rowOff>
    </xdr:from>
    <xdr:to>
      <xdr:col>20</xdr:col>
      <xdr:colOff>9525</xdr:colOff>
      <xdr:row>96</xdr:row>
      <xdr:rowOff>40145</xdr:rowOff>
    </xdr:to>
    <xdr:sp macro="" textlink="">
      <xdr:nvSpPr>
        <xdr:cNvPr id="700" name="フローチャート : 判断 699"/>
        <xdr:cNvSpPr/>
      </xdr:nvSpPr>
      <xdr:spPr>
        <a:xfrm>
          <a:off x="13652500" y="163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56672</xdr:rowOff>
    </xdr:from>
    <xdr:ext cx="534377" cy="259045"/>
    <xdr:sp macro="" textlink="">
      <xdr:nvSpPr>
        <xdr:cNvPr id="701" name="テキスト ボックス 700"/>
        <xdr:cNvSpPr txBox="1"/>
      </xdr:nvSpPr>
      <xdr:spPr>
        <a:xfrm>
          <a:off x="13436111" y="161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108293</xdr:rowOff>
    </xdr:from>
    <xdr:to>
      <xdr:col>18</xdr:col>
      <xdr:colOff>492125</xdr:colOff>
      <xdr:row>96</xdr:row>
      <xdr:rowOff>38443</xdr:rowOff>
    </xdr:to>
    <xdr:sp macro="" textlink="">
      <xdr:nvSpPr>
        <xdr:cNvPr id="702" name="フローチャート : 判断 701"/>
        <xdr:cNvSpPr/>
      </xdr:nvSpPr>
      <xdr:spPr>
        <a:xfrm>
          <a:off x="12763500" y="1639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54970</xdr:rowOff>
    </xdr:from>
    <xdr:ext cx="534377" cy="259045"/>
    <xdr:sp macro="" textlink="">
      <xdr:nvSpPr>
        <xdr:cNvPr id="703" name="テキスト ボックス 702"/>
        <xdr:cNvSpPr txBox="1"/>
      </xdr:nvSpPr>
      <xdr:spPr>
        <a:xfrm>
          <a:off x="12547111" y="1617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63615</xdr:rowOff>
    </xdr:from>
    <xdr:to>
      <xdr:col>23</xdr:col>
      <xdr:colOff>568325</xdr:colOff>
      <xdr:row>96</xdr:row>
      <xdr:rowOff>165215</xdr:rowOff>
    </xdr:to>
    <xdr:sp macro="" textlink="">
      <xdr:nvSpPr>
        <xdr:cNvPr id="709" name="円/楕円 708"/>
        <xdr:cNvSpPr/>
      </xdr:nvSpPr>
      <xdr:spPr>
        <a:xfrm>
          <a:off x="16268700" y="165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42042</xdr:rowOff>
    </xdr:from>
    <xdr:ext cx="534377" cy="259045"/>
    <xdr:sp macro="" textlink="">
      <xdr:nvSpPr>
        <xdr:cNvPr id="710" name="公債費該当値テキスト"/>
        <xdr:cNvSpPr txBox="1"/>
      </xdr:nvSpPr>
      <xdr:spPr>
        <a:xfrm>
          <a:off x="16370300" y="1650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34,991</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16638</xdr:rowOff>
    </xdr:from>
    <xdr:to>
      <xdr:col>22</xdr:col>
      <xdr:colOff>415925</xdr:colOff>
      <xdr:row>96</xdr:row>
      <xdr:rowOff>118238</xdr:rowOff>
    </xdr:to>
    <xdr:sp macro="" textlink="">
      <xdr:nvSpPr>
        <xdr:cNvPr id="711" name="円/楕円 710"/>
        <xdr:cNvSpPr/>
      </xdr:nvSpPr>
      <xdr:spPr>
        <a:xfrm>
          <a:off x="15430500" y="164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109365</xdr:rowOff>
    </xdr:from>
    <xdr:ext cx="534377" cy="259045"/>
    <xdr:sp macro="" textlink="">
      <xdr:nvSpPr>
        <xdr:cNvPr id="712" name="テキスト ボックス 711"/>
        <xdr:cNvSpPr txBox="1"/>
      </xdr:nvSpPr>
      <xdr:spPr>
        <a:xfrm>
          <a:off x="15214111" y="1656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38,690</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103760</xdr:rowOff>
    </xdr:from>
    <xdr:to>
      <xdr:col>21</xdr:col>
      <xdr:colOff>212725</xdr:colOff>
      <xdr:row>97</xdr:row>
      <xdr:rowOff>33910</xdr:rowOff>
    </xdr:to>
    <xdr:sp macro="" textlink="">
      <xdr:nvSpPr>
        <xdr:cNvPr id="713" name="円/楕円 712"/>
        <xdr:cNvSpPr/>
      </xdr:nvSpPr>
      <xdr:spPr>
        <a:xfrm>
          <a:off x="14541500" y="165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25037</xdr:rowOff>
    </xdr:from>
    <xdr:ext cx="534377" cy="259045"/>
    <xdr:sp macro="" textlink="">
      <xdr:nvSpPr>
        <xdr:cNvPr id="714" name="テキスト ボックス 713"/>
        <xdr:cNvSpPr txBox="1"/>
      </xdr:nvSpPr>
      <xdr:spPr>
        <a:xfrm>
          <a:off x="14325111" y="1665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31,830</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97295</xdr:rowOff>
    </xdr:from>
    <xdr:to>
      <xdr:col>20</xdr:col>
      <xdr:colOff>9525</xdr:colOff>
      <xdr:row>97</xdr:row>
      <xdr:rowOff>27445</xdr:rowOff>
    </xdr:to>
    <xdr:sp macro="" textlink="">
      <xdr:nvSpPr>
        <xdr:cNvPr id="715" name="円/楕円 714"/>
        <xdr:cNvSpPr/>
      </xdr:nvSpPr>
      <xdr:spPr>
        <a:xfrm>
          <a:off x="13652500" y="165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18572</xdr:rowOff>
    </xdr:from>
    <xdr:ext cx="534377" cy="259045"/>
    <xdr:sp macro="" textlink="">
      <xdr:nvSpPr>
        <xdr:cNvPr id="716" name="テキスト ボックス 715"/>
        <xdr:cNvSpPr txBox="1"/>
      </xdr:nvSpPr>
      <xdr:spPr>
        <a:xfrm>
          <a:off x="13436111" y="166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32,339</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75985</xdr:rowOff>
    </xdr:from>
    <xdr:to>
      <xdr:col>18</xdr:col>
      <xdr:colOff>492125</xdr:colOff>
      <xdr:row>97</xdr:row>
      <xdr:rowOff>6135</xdr:rowOff>
    </xdr:to>
    <xdr:sp macro="" textlink="">
      <xdr:nvSpPr>
        <xdr:cNvPr id="717" name="円/楕円 716"/>
        <xdr:cNvSpPr/>
      </xdr:nvSpPr>
      <xdr:spPr>
        <a:xfrm>
          <a:off x="12763500" y="165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168712</xdr:rowOff>
    </xdr:from>
    <xdr:ext cx="534377" cy="259045"/>
    <xdr:sp macro="" textlink="">
      <xdr:nvSpPr>
        <xdr:cNvPr id="718" name="テキスト ボックス 717"/>
        <xdr:cNvSpPr txBox="1"/>
      </xdr:nvSpPr>
      <xdr:spPr>
        <a:xfrm>
          <a:off x="12547111" y="1662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34,017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9" name="直線コネクタ 72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0" name="テキスト ボックス 72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1" name="直線コネクタ 73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2" name="テキスト ボックス 73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4" name="テキスト ボックス 73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5" name="直線コネクタ 73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6" name="テキスト ボックス 73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7" name="直線コネクタ 73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8" name="テキスト ボックス 73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0" name="テキスト ボックス 73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64072</xdr:rowOff>
    </xdr:from>
    <xdr:to>
      <xdr:col>32</xdr:col>
      <xdr:colOff>186689</xdr:colOff>
      <xdr:row>39</xdr:row>
      <xdr:rowOff>44450</xdr:rowOff>
    </xdr:to>
    <xdr:cxnSp macro="">
      <xdr:nvCxnSpPr>
        <xdr:cNvPr id="742" name="直線コネクタ 741"/>
        <xdr:cNvCxnSpPr/>
      </xdr:nvCxnSpPr>
      <xdr:spPr>
        <a:xfrm flipV="1">
          <a:off x="22159595" y="5207572"/>
          <a:ext cx="1269" cy="1523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61548</xdr:rowOff>
    </xdr:from>
    <xdr:ext cx="249299" cy="259045"/>
    <xdr:sp macro="" textlink="">
      <xdr:nvSpPr>
        <xdr:cNvPr id="743" name="諸支出金最小値テキスト"/>
        <xdr:cNvSpPr txBox="1"/>
      </xdr:nvSpPr>
      <xdr:spPr>
        <a:xfrm>
          <a:off x="22212300" y="6748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10749</xdr:rowOff>
    </xdr:from>
    <xdr:ext cx="469744" cy="259045"/>
    <xdr:sp macro="" textlink="">
      <xdr:nvSpPr>
        <xdr:cNvPr id="745" name="諸支出金最大値テキスト"/>
        <xdr:cNvSpPr txBox="1"/>
      </xdr:nvSpPr>
      <xdr:spPr>
        <a:xfrm>
          <a:off x="22212300" y="498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7,997</a:t>
          </a:r>
          <a:endParaRPr kumimoji="1" lang="ja-JP" altLang="en-US" sz="1000" b="1">
            <a:latin typeface="ＭＳ Ｐゴシック"/>
          </a:endParaRPr>
        </a:p>
      </xdr:txBody>
    </xdr:sp>
    <xdr:clientData/>
  </xdr:oneCellAnchor>
  <xdr:twoCellAnchor>
    <xdr:from>
      <xdr:col>32</xdr:col>
      <xdr:colOff>98425</xdr:colOff>
      <xdr:row>30</xdr:row>
      <xdr:rowOff>64072</xdr:rowOff>
    </xdr:from>
    <xdr:to>
      <xdr:col>32</xdr:col>
      <xdr:colOff>276225</xdr:colOff>
      <xdr:row>30</xdr:row>
      <xdr:rowOff>64072</xdr:rowOff>
    </xdr:to>
    <xdr:cxnSp macro="">
      <xdr:nvCxnSpPr>
        <xdr:cNvPr id="746" name="直線コネクタ 745"/>
        <xdr:cNvCxnSpPr/>
      </xdr:nvCxnSpPr>
      <xdr:spPr>
        <a:xfrm>
          <a:off x="22072600" y="520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7" name="直線コネクタ 74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150448</xdr:rowOff>
    </xdr:from>
    <xdr:ext cx="378565" cy="259045"/>
    <xdr:sp macro="" textlink="">
      <xdr:nvSpPr>
        <xdr:cNvPr id="748" name="諸支出金平均値テキスト"/>
        <xdr:cNvSpPr txBox="1"/>
      </xdr:nvSpPr>
      <xdr:spPr>
        <a:xfrm>
          <a:off x="22212300" y="649409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127571</xdr:rowOff>
    </xdr:from>
    <xdr:to>
      <xdr:col>32</xdr:col>
      <xdr:colOff>238125</xdr:colOff>
      <xdr:row>39</xdr:row>
      <xdr:rowOff>57721</xdr:rowOff>
    </xdr:to>
    <xdr:sp macro="" textlink="">
      <xdr:nvSpPr>
        <xdr:cNvPr id="749" name="フローチャート : 判断 748"/>
        <xdr:cNvSpPr/>
      </xdr:nvSpPr>
      <xdr:spPr>
        <a:xfrm>
          <a:off x="22110700" y="664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0" name="直線コネクタ 74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144907</xdr:rowOff>
    </xdr:from>
    <xdr:to>
      <xdr:col>31</xdr:col>
      <xdr:colOff>85725</xdr:colOff>
      <xdr:row>39</xdr:row>
      <xdr:rowOff>75057</xdr:rowOff>
    </xdr:to>
    <xdr:sp macro="" textlink="">
      <xdr:nvSpPr>
        <xdr:cNvPr id="751" name="フローチャート : 判断 750"/>
        <xdr:cNvSpPr/>
      </xdr:nvSpPr>
      <xdr:spPr>
        <a:xfrm>
          <a:off x="21272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91584</xdr:rowOff>
    </xdr:from>
    <xdr:ext cx="378565" cy="259045"/>
    <xdr:sp macro="" textlink="">
      <xdr:nvSpPr>
        <xdr:cNvPr id="752" name="テキスト ボックス 751"/>
        <xdr:cNvSpPr txBox="1"/>
      </xdr:nvSpPr>
      <xdr:spPr>
        <a:xfrm>
          <a:off x="21134017" y="643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3" name="直線コネクタ 75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137668</xdr:rowOff>
    </xdr:from>
    <xdr:to>
      <xdr:col>29</xdr:col>
      <xdr:colOff>568325</xdr:colOff>
      <xdr:row>39</xdr:row>
      <xdr:rowOff>67818</xdr:rowOff>
    </xdr:to>
    <xdr:sp macro="" textlink="">
      <xdr:nvSpPr>
        <xdr:cNvPr id="754" name="フローチャート : 判断 753"/>
        <xdr:cNvSpPr/>
      </xdr:nvSpPr>
      <xdr:spPr>
        <a:xfrm>
          <a:off x="20383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84345</xdr:rowOff>
    </xdr:from>
    <xdr:ext cx="378565" cy="259045"/>
    <xdr:sp macro="" textlink="">
      <xdr:nvSpPr>
        <xdr:cNvPr id="755" name="テキスト ボックス 754"/>
        <xdr:cNvSpPr txBox="1"/>
      </xdr:nvSpPr>
      <xdr:spPr>
        <a:xfrm>
          <a:off x="20245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6" name="直線コネクタ 75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140144</xdr:rowOff>
    </xdr:from>
    <xdr:to>
      <xdr:col>28</xdr:col>
      <xdr:colOff>365125</xdr:colOff>
      <xdr:row>39</xdr:row>
      <xdr:rowOff>70294</xdr:rowOff>
    </xdr:to>
    <xdr:sp macro="" textlink="">
      <xdr:nvSpPr>
        <xdr:cNvPr id="757" name="フローチャート : 判断 756"/>
        <xdr:cNvSpPr/>
      </xdr:nvSpPr>
      <xdr:spPr>
        <a:xfrm>
          <a:off x="19494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86822</xdr:rowOff>
    </xdr:from>
    <xdr:ext cx="378565" cy="259045"/>
    <xdr:sp macro="" textlink="">
      <xdr:nvSpPr>
        <xdr:cNvPr id="758" name="テキスト ボックス 757"/>
        <xdr:cNvSpPr txBox="1"/>
      </xdr:nvSpPr>
      <xdr:spPr>
        <a:xfrm>
          <a:off x="19356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120142</xdr:rowOff>
    </xdr:from>
    <xdr:to>
      <xdr:col>27</xdr:col>
      <xdr:colOff>161925</xdr:colOff>
      <xdr:row>39</xdr:row>
      <xdr:rowOff>50292</xdr:rowOff>
    </xdr:to>
    <xdr:sp macro="" textlink="">
      <xdr:nvSpPr>
        <xdr:cNvPr id="759" name="フローチャート : 判断 758"/>
        <xdr:cNvSpPr/>
      </xdr:nvSpPr>
      <xdr:spPr>
        <a:xfrm>
          <a:off x="18605500" y="663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66819</xdr:rowOff>
    </xdr:from>
    <xdr:ext cx="378565" cy="259045"/>
    <xdr:sp macro="" textlink="">
      <xdr:nvSpPr>
        <xdr:cNvPr id="760" name="テキスト ボックス 759"/>
        <xdr:cNvSpPr txBox="1"/>
      </xdr:nvSpPr>
      <xdr:spPr>
        <a:xfrm>
          <a:off x="18467017" y="64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6" name="円/楕円 76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105999</xdr:rowOff>
    </xdr:from>
    <xdr:ext cx="249299" cy="259045"/>
    <xdr:sp macro="" textlink="">
      <xdr:nvSpPr>
        <xdr:cNvPr id="767" name="諸支出金該当値テキスト"/>
        <xdr:cNvSpPr txBox="1"/>
      </xdr:nvSpPr>
      <xdr:spPr>
        <a:xfrm>
          <a:off x="22212300" y="66210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8" name="円/楕円 76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9" name="テキスト ボックス 768"/>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0" name="円/楕円 76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1" name="テキスト ボックス 77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2" name="円/楕円 77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3" name="テキスト ボックス 77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4" name="円/楕円 77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5" name="テキスト ボックス 77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8" name="フローチャート :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0" name="フローチャート :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1" name="テキスト ボックス 800"/>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3" name="フローチャート :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4" name="テキスト ボックス 803"/>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6" name="フローチャート :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7" name="テキスト ボックス 806"/>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8" name="フローチャート :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9" name="テキスト ボックス 808"/>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5" name="円/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7" name="円/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8" name="テキスト ボックス 817"/>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9" name="円/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0" name="テキスト ボックス 819"/>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1" name="円/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2" name="テキスト ボックス 821"/>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3" name="円/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4" name="テキスト ボックス 823"/>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総務費は、住民一人当たり</a:t>
          </a:r>
          <a:r>
            <a:rPr kumimoji="1" lang="en-US" altLang="ja-JP" sz="1300">
              <a:solidFill>
                <a:schemeClr val="dk1"/>
              </a:solidFill>
              <a:effectLst/>
              <a:latin typeface="+mn-lt"/>
              <a:ea typeface="+mn-ea"/>
              <a:cs typeface="+mn-cs"/>
            </a:rPr>
            <a:t>81,326</a:t>
          </a:r>
          <a:r>
            <a:rPr kumimoji="1" lang="ja-JP" altLang="ja-JP" sz="1300">
              <a:solidFill>
                <a:schemeClr val="dk1"/>
              </a:solidFill>
              <a:effectLst/>
              <a:latin typeface="+mn-lt"/>
              <a:ea typeface="+mn-ea"/>
              <a:cs typeface="+mn-cs"/>
            </a:rPr>
            <a:t>円となっており、平成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年度は、類似団体よりも高い状況となっているが、</a:t>
          </a:r>
          <a:r>
            <a:rPr kumimoji="1" lang="ja-JP" altLang="en-US" sz="1300">
              <a:solidFill>
                <a:schemeClr val="dk1"/>
              </a:solidFill>
              <a:effectLst/>
              <a:latin typeface="+mn-lt"/>
              <a:ea typeface="+mn-ea"/>
              <a:cs typeface="+mn-cs"/>
            </a:rPr>
            <a:t>前年比で減少となった、</a:t>
          </a:r>
          <a:r>
            <a:rPr kumimoji="1" lang="ja-JP" altLang="ja-JP" sz="1300">
              <a:solidFill>
                <a:schemeClr val="dk1"/>
              </a:solidFill>
              <a:effectLst/>
              <a:latin typeface="+mn-lt"/>
              <a:ea typeface="+mn-ea"/>
              <a:cs typeface="+mn-cs"/>
            </a:rPr>
            <a:t>これは、ふるさと納税の推進に要する経費が増加した</a:t>
          </a:r>
          <a:r>
            <a:rPr kumimoji="1" lang="ja-JP" altLang="en-US" sz="1300">
              <a:solidFill>
                <a:schemeClr val="dk1"/>
              </a:solidFill>
              <a:effectLst/>
              <a:latin typeface="+mn-lt"/>
              <a:ea typeface="+mn-ea"/>
              <a:cs typeface="+mn-cs"/>
            </a:rPr>
            <a:t>ものの、市民文化会館施設整備事業等が皆減したことによるものである。</a:t>
          </a:r>
          <a:endParaRPr lang="ja-JP" altLang="ja-JP" sz="1300">
            <a:effectLst/>
          </a:endParaRPr>
        </a:p>
        <a:p>
          <a:r>
            <a:rPr kumimoji="1" lang="ja-JP" altLang="ja-JP" sz="1300">
              <a:solidFill>
                <a:schemeClr val="dk1"/>
              </a:solidFill>
              <a:effectLst/>
              <a:latin typeface="+mn-lt"/>
              <a:ea typeface="+mn-ea"/>
              <a:cs typeface="+mn-cs"/>
            </a:rPr>
            <a:t>　教育費は、住民一人当たり</a:t>
          </a:r>
          <a:r>
            <a:rPr kumimoji="1" lang="en-US" altLang="ja-JP" sz="1300">
              <a:solidFill>
                <a:schemeClr val="dk1"/>
              </a:solidFill>
              <a:effectLst/>
              <a:latin typeface="+mn-lt"/>
              <a:ea typeface="+mn-ea"/>
              <a:cs typeface="+mn-cs"/>
            </a:rPr>
            <a:t>39,248</a:t>
          </a:r>
          <a:r>
            <a:rPr kumimoji="1" lang="ja-JP" altLang="ja-JP" sz="1300">
              <a:solidFill>
                <a:schemeClr val="dk1"/>
              </a:solidFill>
              <a:effectLst/>
              <a:latin typeface="+mn-lt"/>
              <a:ea typeface="+mn-ea"/>
              <a:cs typeface="+mn-cs"/>
            </a:rPr>
            <a:t>円となっており、平成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年度は、類似団体よりも</a:t>
          </a:r>
          <a:r>
            <a:rPr kumimoji="1" lang="ja-JP" altLang="en-US" sz="1300">
              <a:solidFill>
                <a:schemeClr val="dk1"/>
              </a:solidFill>
              <a:effectLst/>
              <a:latin typeface="+mn-lt"/>
              <a:ea typeface="+mn-ea"/>
              <a:cs typeface="+mn-cs"/>
            </a:rPr>
            <a:t>低い</a:t>
          </a:r>
          <a:r>
            <a:rPr kumimoji="1" lang="ja-JP" altLang="ja-JP" sz="1300">
              <a:solidFill>
                <a:schemeClr val="dk1"/>
              </a:solidFill>
              <a:effectLst/>
              <a:latin typeface="+mn-lt"/>
              <a:ea typeface="+mn-ea"/>
              <a:cs typeface="+mn-cs"/>
            </a:rPr>
            <a:t>状況となっているが、これは、市立公民館整備事業費の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等によるものである。</a:t>
          </a:r>
          <a:endParaRPr lang="ja-JP" altLang="ja-JP" sz="1300">
            <a:effectLst/>
          </a:endParaRPr>
        </a:p>
        <a:p>
          <a:r>
            <a:rPr kumimoji="1" lang="ja-JP" altLang="ja-JP" sz="1300">
              <a:solidFill>
                <a:schemeClr val="dk1"/>
              </a:solidFill>
              <a:effectLst/>
              <a:latin typeface="+mn-lt"/>
              <a:ea typeface="+mn-ea"/>
              <a:cs typeface="+mn-cs"/>
            </a:rPr>
            <a:t>　商工費は、住民一人当たり</a:t>
          </a:r>
          <a:r>
            <a:rPr kumimoji="1" lang="en-US" altLang="ja-JP" sz="1300">
              <a:solidFill>
                <a:schemeClr val="dk1"/>
              </a:solidFill>
              <a:effectLst/>
              <a:latin typeface="+mn-lt"/>
              <a:ea typeface="+mn-ea"/>
              <a:cs typeface="+mn-cs"/>
            </a:rPr>
            <a:t>27,818</a:t>
          </a:r>
          <a:r>
            <a:rPr kumimoji="1" lang="ja-JP" altLang="ja-JP" sz="1300">
              <a:solidFill>
                <a:schemeClr val="dk1"/>
              </a:solidFill>
              <a:effectLst/>
              <a:latin typeface="+mn-lt"/>
              <a:ea typeface="+mn-ea"/>
              <a:cs typeface="+mn-cs"/>
            </a:rPr>
            <a:t>円となっており、類似団体より高い状況が続いているが、これは、産業立地促進資金貸付金が主な要因である。</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年度については、実質収支は前年度から</a:t>
          </a:r>
          <a:r>
            <a:rPr kumimoji="1" lang="en-US" altLang="ja-JP" sz="1300">
              <a:solidFill>
                <a:schemeClr val="dk1"/>
              </a:solidFill>
              <a:effectLst/>
              <a:latin typeface="+mn-lt"/>
              <a:ea typeface="+mn-ea"/>
              <a:cs typeface="+mn-cs"/>
            </a:rPr>
            <a:t>4,823</a:t>
          </a:r>
          <a:r>
            <a:rPr kumimoji="1" lang="ja-JP" altLang="ja-JP" sz="1300">
              <a:solidFill>
                <a:schemeClr val="dk1"/>
              </a:solidFill>
              <a:effectLst/>
              <a:latin typeface="+mn-lt"/>
              <a:ea typeface="+mn-ea"/>
              <a:cs typeface="+mn-cs"/>
            </a:rPr>
            <a:t>千円</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し、単年度収支は、</a:t>
          </a:r>
          <a:r>
            <a:rPr kumimoji="1" lang="ja-JP" altLang="en-US" sz="1300">
              <a:solidFill>
                <a:schemeClr val="dk1"/>
              </a:solidFill>
              <a:effectLst/>
              <a:latin typeface="+mn-lt"/>
              <a:ea typeface="+mn-ea"/>
              <a:cs typeface="+mn-cs"/>
            </a:rPr>
            <a:t>赤字</a:t>
          </a:r>
          <a:r>
            <a:rPr kumimoji="1" lang="ja-JP" altLang="ja-JP" sz="1300">
              <a:solidFill>
                <a:schemeClr val="dk1"/>
              </a:solidFill>
              <a:effectLst/>
              <a:latin typeface="+mn-lt"/>
              <a:ea typeface="+mn-ea"/>
              <a:cs typeface="+mn-cs"/>
            </a:rPr>
            <a:t>となった。</a:t>
          </a:r>
          <a:endParaRPr lang="ja-JP" altLang="ja-JP" sz="1300">
            <a:effectLst/>
          </a:endParaRPr>
        </a:p>
        <a:p>
          <a:r>
            <a:rPr kumimoji="1" lang="ja-JP" altLang="ja-JP" sz="1300">
              <a:solidFill>
                <a:schemeClr val="dk1"/>
              </a:solidFill>
              <a:effectLst/>
              <a:latin typeface="+mn-lt"/>
              <a:ea typeface="+mn-ea"/>
              <a:cs typeface="+mn-cs"/>
            </a:rPr>
            <a:t>　実質単年度収支は、</a:t>
          </a:r>
          <a:r>
            <a:rPr lang="ja-JP" altLang="ja-JP" sz="1300" b="0" i="0">
              <a:solidFill>
                <a:schemeClr val="dk1"/>
              </a:solidFill>
              <a:effectLst/>
              <a:latin typeface="+mn-lt"/>
              <a:ea typeface="+mn-ea"/>
              <a:cs typeface="+mn-cs"/>
            </a:rPr>
            <a:t>財政調整基金の積み立ての</a:t>
          </a:r>
          <a:r>
            <a:rPr lang="ja-JP" altLang="en-US" sz="1300" b="0" i="0">
              <a:solidFill>
                <a:schemeClr val="dk1"/>
              </a:solidFill>
              <a:effectLst/>
              <a:latin typeface="+mn-lt"/>
              <a:ea typeface="+mn-ea"/>
              <a:cs typeface="+mn-cs"/>
            </a:rPr>
            <a:t>減少</a:t>
          </a:r>
          <a:r>
            <a:rPr lang="ja-JP" altLang="ja-JP" sz="1300" b="0" i="0">
              <a:solidFill>
                <a:schemeClr val="dk1"/>
              </a:solidFill>
              <a:effectLst/>
              <a:latin typeface="+mn-lt"/>
              <a:ea typeface="+mn-ea"/>
              <a:cs typeface="+mn-cs"/>
            </a:rPr>
            <a:t>及び取り崩しの</a:t>
          </a:r>
          <a:r>
            <a:rPr lang="ja-JP" altLang="en-US" sz="1300" b="0" i="0">
              <a:solidFill>
                <a:schemeClr val="dk1"/>
              </a:solidFill>
              <a:effectLst/>
              <a:latin typeface="+mn-lt"/>
              <a:ea typeface="+mn-ea"/>
              <a:cs typeface="+mn-cs"/>
            </a:rPr>
            <a:t>増</a:t>
          </a:r>
          <a:r>
            <a:rPr lang="ja-JP" altLang="ja-JP" sz="1300" b="0" i="0">
              <a:solidFill>
                <a:schemeClr val="dk1"/>
              </a:solidFill>
              <a:effectLst/>
              <a:latin typeface="+mn-lt"/>
              <a:ea typeface="+mn-ea"/>
              <a:cs typeface="+mn-cs"/>
            </a:rPr>
            <a:t>により</a:t>
          </a:r>
          <a:r>
            <a:rPr lang="ja-JP"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前年度から</a:t>
          </a:r>
          <a:r>
            <a:rPr kumimoji="1" lang="en-US" altLang="ja-JP" sz="1300">
              <a:solidFill>
                <a:schemeClr val="dk1"/>
              </a:solidFill>
              <a:effectLst/>
              <a:latin typeface="+mn-lt"/>
              <a:ea typeface="+mn-ea"/>
              <a:cs typeface="+mn-cs"/>
            </a:rPr>
            <a:t>1,723,296</a:t>
          </a:r>
          <a:r>
            <a:rPr kumimoji="1" lang="ja-JP" altLang="ja-JP" sz="1300">
              <a:solidFill>
                <a:schemeClr val="dk1"/>
              </a:solidFill>
              <a:effectLst/>
              <a:latin typeface="+mn-lt"/>
              <a:ea typeface="+mn-ea"/>
              <a:cs typeface="+mn-cs"/>
            </a:rPr>
            <a:t>千円</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a:t>
          </a:r>
          <a:r>
            <a:rPr kumimoji="1" lang="ja-JP" altLang="en-US" sz="1300">
              <a:solidFill>
                <a:schemeClr val="dk1"/>
              </a:solidFill>
              <a:effectLst/>
              <a:latin typeface="+mn-lt"/>
              <a:ea typeface="+mn-ea"/>
              <a:cs typeface="+mn-cs"/>
            </a:rPr>
            <a:t>たものの</a:t>
          </a:r>
          <a:r>
            <a:rPr kumimoji="1" lang="ja-JP" altLang="ja-JP"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8</a:t>
          </a:r>
          <a:r>
            <a:rPr kumimoji="1" lang="ja-JP" altLang="ja-JP" sz="1300">
              <a:solidFill>
                <a:schemeClr val="dk1"/>
              </a:solidFill>
              <a:effectLst/>
              <a:latin typeface="+mn-lt"/>
              <a:ea typeface="+mn-ea"/>
              <a:cs typeface="+mn-cs"/>
            </a:rPr>
            <a:t>年連続で黒字となった。</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a:solidFill>
                <a:schemeClr val="dk1"/>
              </a:solidFill>
              <a:effectLst/>
              <a:latin typeface="+mn-lt"/>
              <a:ea typeface="+mn-ea"/>
              <a:cs typeface="+mn-cs"/>
            </a:rPr>
            <a:t>　水道事業会計及び一般会計は、平成</a:t>
          </a:r>
          <a:r>
            <a:rPr lang="en-US" altLang="ja-JP" sz="1300" b="0" i="0">
              <a:solidFill>
                <a:schemeClr val="dk1"/>
              </a:solidFill>
              <a:effectLst/>
              <a:latin typeface="+mn-lt"/>
              <a:ea typeface="+mn-ea"/>
              <a:cs typeface="+mn-cs"/>
            </a:rPr>
            <a:t>28</a:t>
          </a:r>
          <a:r>
            <a:rPr lang="ja-JP" altLang="ja-JP" sz="1300" b="0" i="0">
              <a:solidFill>
                <a:schemeClr val="dk1"/>
              </a:solidFill>
              <a:effectLst/>
              <a:latin typeface="+mn-lt"/>
              <a:ea typeface="+mn-ea"/>
              <a:cs typeface="+mn-cs"/>
            </a:rPr>
            <a:t>年度においても適切な予算執行等により、一定規模の黒字額を計上している。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公共下水道事業会計については、適切な予算措置と一般会計繰入により黒字を計上した。</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天童市民病院事業会計については、適切な予算計上に努め、経営の効率化と適切な一般会計繰入により黒字を維持している。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他の、国民健康保険特別会計、介護保険特別会計等も同様に黒字を計上している。</a:t>
          </a:r>
          <a:endParaRPr lang="ja-JP" altLang="ja-JP" sz="1300">
            <a:effectLst/>
          </a:endParaRPr>
        </a:p>
        <a:p>
          <a:pPr rtl="0" eaLnBrk="1" fontAlgn="auto" latinLnBrk="0" hangingPunct="1"/>
          <a:r>
            <a:rPr lang="ja-JP" altLang="ja-JP" sz="1300">
              <a:solidFill>
                <a:schemeClr val="dk1"/>
              </a:solidFill>
              <a:effectLst/>
              <a:latin typeface="+mn-lt"/>
              <a:ea typeface="+mn-ea"/>
              <a:cs typeface="+mn-cs"/>
            </a:rPr>
            <a:t>　今後も、黒字を維持させるよう各事業会計において収入確保を図り、一層の歳出抑制に努める。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eaLnBrk="1" fontAlgn="auto" latinLnBrk="0" hangingPunct="1"/>
          <a:r>
            <a:rPr kumimoji="1" lang="ja-JP" altLang="ja-JP" sz="1300">
              <a:solidFill>
                <a:schemeClr val="dk1"/>
              </a:solidFill>
              <a:effectLst/>
              <a:latin typeface="+mn-lt"/>
              <a:ea typeface="+mn-ea"/>
              <a:cs typeface="+mn-cs"/>
            </a:rPr>
            <a:t>　公営企業債の元利償還金に対する繰入金については、主に</a:t>
          </a:r>
          <a:r>
            <a:rPr kumimoji="1" lang="ja-JP" altLang="en-US" sz="1300">
              <a:solidFill>
                <a:schemeClr val="dk1"/>
              </a:solidFill>
              <a:effectLst/>
              <a:latin typeface="+mn-lt"/>
              <a:ea typeface="+mn-ea"/>
              <a:cs typeface="+mn-cs"/>
            </a:rPr>
            <a:t>天童市民病院事業会計</a:t>
          </a:r>
          <a:r>
            <a:rPr kumimoji="1" lang="ja-JP" altLang="ja-JP" sz="1300">
              <a:solidFill>
                <a:schemeClr val="dk1"/>
              </a:solidFill>
              <a:effectLst/>
              <a:latin typeface="+mn-lt"/>
              <a:ea typeface="+mn-ea"/>
              <a:cs typeface="+mn-cs"/>
            </a:rPr>
            <a:t>への繰入金が</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していることにより、</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となっている。</a:t>
          </a:r>
          <a:endParaRPr lang="ja-JP" altLang="ja-JP" sz="1300">
            <a:effectLst/>
          </a:endParaRPr>
        </a:p>
        <a:p>
          <a:pPr algn="l" rtl="1" eaLnBrk="1" fontAlgn="auto" latinLnBrk="0" hangingPunct="1"/>
          <a:r>
            <a:rPr kumimoji="1" lang="ja-JP" altLang="ja-JP" sz="1300">
              <a:solidFill>
                <a:schemeClr val="dk1"/>
              </a:solidFill>
              <a:effectLst/>
              <a:latin typeface="+mn-lt"/>
              <a:ea typeface="+mn-ea"/>
              <a:cs typeface="+mn-cs"/>
            </a:rPr>
            <a:t>　元利償還金については、近年の起債発行額が増加している影響から、前年度より</a:t>
          </a:r>
          <a:r>
            <a:rPr kumimoji="1" lang="en-US" altLang="ja-JP" sz="1300">
              <a:solidFill>
                <a:schemeClr val="dk1"/>
              </a:solidFill>
              <a:effectLst/>
              <a:latin typeface="+mn-lt"/>
              <a:ea typeface="+mn-ea"/>
              <a:cs typeface="+mn-cs"/>
            </a:rPr>
            <a:t>132</a:t>
          </a:r>
          <a:r>
            <a:rPr kumimoji="1" lang="ja-JP" altLang="ja-JP" sz="1300">
              <a:solidFill>
                <a:schemeClr val="dk1"/>
              </a:solidFill>
              <a:effectLst/>
              <a:latin typeface="+mn-lt"/>
              <a:ea typeface="+mn-ea"/>
              <a:cs typeface="+mn-cs"/>
            </a:rPr>
            <a:t>百万円増加しているため、分子に</a:t>
          </a:r>
          <a:r>
            <a:rPr kumimoji="1" lang="ja-JP" altLang="en-US" sz="1300">
              <a:solidFill>
                <a:schemeClr val="dk1"/>
              </a:solidFill>
              <a:effectLst/>
              <a:latin typeface="+mn-lt"/>
              <a:ea typeface="+mn-ea"/>
              <a:cs typeface="+mn-cs"/>
            </a:rPr>
            <a:t>つ</a:t>
          </a:r>
          <a:r>
            <a:rPr kumimoji="1" lang="ja-JP" altLang="ja-JP" sz="1300">
              <a:solidFill>
                <a:schemeClr val="dk1"/>
              </a:solidFill>
              <a:effectLst/>
              <a:latin typeface="+mn-lt"/>
              <a:ea typeface="+mn-ea"/>
              <a:cs typeface="+mn-cs"/>
            </a:rPr>
            <a:t>いては、前年度比で</a:t>
          </a:r>
          <a:r>
            <a:rPr kumimoji="1" lang="en-US" altLang="ja-JP" sz="1300">
              <a:solidFill>
                <a:schemeClr val="dk1"/>
              </a:solidFill>
              <a:effectLst/>
              <a:latin typeface="+mn-lt"/>
              <a:ea typeface="+mn-ea"/>
              <a:cs typeface="+mn-cs"/>
            </a:rPr>
            <a:t>230</a:t>
          </a:r>
          <a:r>
            <a:rPr kumimoji="1" lang="ja-JP" altLang="ja-JP" sz="1300">
              <a:solidFill>
                <a:schemeClr val="dk1"/>
              </a:solidFill>
              <a:effectLst/>
              <a:latin typeface="+mn-lt"/>
              <a:ea typeface="+mn-ea"/>
              <a:cs typeface="+mn-cs"/>
            </a:rPr>
            <a:t>百万円増加し</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実質公債費比率は、分母の標準税収入額の増加等</a:t>
          </a:r>
          <a:r>
            <a:rPr kumimoji="1" lang="ja-JP" altLang="en-US" sz="1300">
              <a:solidFill>
                <a:schemeClr val="dk1"/>
              </a:solidFill>
              <a:effectLst/>
              <a:latin typeface="+mn-lt"/>
              <a:ea typeface="+mn-ea"/>
              <a:cs typeface="+mn-cs"/>
            </a:rPr>
            <a:t>があるものの</a:t>
          </a:r>
          <a:r>
            <a:rPr kumimoji="1" lang="en-US" altLang="ja-JP" sz="1300">
              <a:solidFill>
                <a:schemeClr val="dk1"/>
              </a:solidFill>
              <a:effectLst/>
              <a:latin typeface="+mn-lt"/>
              <a:ea typeface="+mn-ea"/>
              <a:cs typeface="+mn-cs"/>
            </a:rPr>
            <a:t>0.2</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悪化</a:t>
          </a:r>
          <a:r>
            <a:rPr kumimoji="1" lang="ja-JP" altLang="ja-JP" sz="1300">
              <a:solidFill>
                <a:schemeClr val="dk1"/>
              </a:solidFill>
              <a:effectLst/>
              <a:latin typeface="+mn-lt"/>
              <a:ea typeface="+mn-ea"/>
              <a:cs typeface="+mn-cs"/>
            </a:rPr>
            <a:t>した。</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将来負担額については、投資的経費の増加に対応した地方債の増等により地方債現在高が平成</a:t>
          </a:r>
          <a:r>
            <a:rPr kumimoji="1" lang="en-US" altLang="ja-JP" sz="1300">
              <a:solidFill>
                <a:schemeClr val="dk1"/>
              </a:solidFill>
              <a:effectLst/>
              <a:latin typeface="+mn-lt"/>
              <a:ea typeface="+mn-ea"/>
              <a:cs typeface="+mn-cs"/>
            </a:rPr>
            <a:t>23</a:t>
          </a:r>
          <a:r>
            <a:rPr kumimoji="1" lang="ja-JP" altLang="ja-JP" sz="1300">
              <a:solidFill>
                <a:schemeClr val="dk1"/>
              </a:solidFill>
              <a:effectLst/>
              <a:latin typeface="+mn-lt"/>
              <a:ea typeface="+mn-ea"/>
              <a:cs typeface="+mn-cs"/>
            </a:rPr>
            <a:t>年度を境に増加に転じ、平成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年度も増加した</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公営企業債等繰入見込額については、公営企業債の償還が借入より上回っているため、年々減少している。</a:t>
          </a:r>
          <a:endParaRPr lang="ja-JP" altLang="ja-JP" sz="1300">
            <a:effectLst/>
          </a:endParaRPr>
        </a:p>
        <a:p>
          <a:r>
            <a:rPr kumimoji="1" lang="ja-JP" altLang="ja-JP" sz="1300">
              <a:solidFill>
                <a:schemeClr val="dk1"/>
              </a:solidFill>
              <a:effectLst/>
              <a:latin typeface="+mn-lt"/>
              <a:ea typeface="+mn-ea"/>
              <a:cs typeface="+mn-cs"/>
            </a:rPr>
            <a:t>　また、充当可能財源等のうち充当可能基金については、</a:t>
          </a:r>
          <a:r>
            <a:rPr kumimoji="1" lang="en-US" altLang="ja-JP" sz="1300">
              <a:solidFill>
                <a:schemeClr val="dk1"/>
              </a:solidFill>
              <a:effectLst/>
              <a:latin typeface="+mn-lt"/>
              <a:ea typeface="+mn-ea"/>
              <a:cs typeface="+mn-cs"/>
            </a:rPr>
            <a:t>228</a:t>
          </a:r>
          <a:r>
            <a:rPr kumimoji="1" lang="ja-JP" altLang="ja-JP" sz="1300">
              <a:solidFill>
                <a:schemeClr val="dk1"/>
              </a:solidFill>
              <a:effectLst/>
              <a:latin typeface="+mn-lt"/>
              <a:ea typeface="+mn-ea"/>
              <a:cs typeface="+mn-cs"/>
            </a:rPr>
            <a:t>百万円増加した。</a:t>
          </a:r>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　結果として、将来負担比率の分子については前年度よりも</a:t>
          </a:r>
          <a:r>
            <a:rPr kumimoji="1" lang="en-US" altLang="ja-JP" sz="1300">
              <a:solidFill>
                <a:schemeClr val="dk1"/>
              </a:solidFill>
              <a:effectLst/>
              <a:latin typeface="+mn-lt"/>
              <a:ea typeface="+mn-ea"/>
              <a:cs typeface="+mn-cs"/>
            </a:rPr>
            <a:t>607</a:t>
          </a:r>
          <a:r>
            <a:rPr kumimoji="1" lang="ja-JP" altLang="ja-JP" sz="1300">
              <a:solidFill>
                <a:schemeClr val="dk1"/>
              </a:solidFill>
              <a:effectLst/>
              <a:latin typeface="+mn-lt"/>
              <a:ea typeface="+mn-ea"/>
              <a:cs typeface="+mn-cs"/>
            </a:rPr>
            <a:t>百万円減少し、将来負担比率は</a:t>
          </a:r>
          <a:r>
            <a:rPr kumimoji="1" lang="en-US" altLang="ja-JP" sz="1300">
              <a:solidFill>
                <a:schemeClr val="dk1"/>
              </a:solidFill>
              <a:effectLst/>
              <a:latin typeface="+mn-lt"/>
              <a:ea typeface="+mn-ea"/>
              <a:cs typeface="+mn-cs"/>
            </a:rPr>
            <a:t>5.5</a:t>
          </a:r>
          <a:r>
            <a:rPr kumimoji="1" lang="ja-JP" altLang="ja-JP" sz="1300">
              <a:solidFill>
                <a:schemeClr val="dk1"/>
              </a:solidFill>
              <a:effectLst/>
              <a:latin typeface="+mn-lt"/>
              <a:ea typeface="+mn-ea"/>
              <a:cs typeface="+mn-cs"/>
            </a:rPr>
            <a:t>ポイント減少した。</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平均より低い水準であるが、個別施設計画が策定されず、修繕箇所の発覚後に修繕等を実施している施設も存在している。予防保全型維持管理の考え方を前提に、効率的な維持管理等を実施するため、各施設の特性に応じた個別施設計画を早急に策定し、計画的な管理に努めて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28</xdr:row>
      <xdr:rowOff>44958</xdr:rowOff>
    </xdr:from>
    <xdr:to>
      <xdr:col>3</xdr:col>
      <xdr:colOff>1170940</xdr:colOff>
      <xdr:row>33</xdr:row>
      <xdr:rowOff>133350</xdr:rowOff>
    </xdr:to>
    <xdr:cxnSp macro="">
      <xdr:nvCxnSpPr>
        <xdr:cNvPr id="62" name="直線コネクタ 61"/>
        <xdr:cNvCxnSpPr/>
      </xdr:nvCxnSpPr>
      <xdr:spPr>
        <a:xfrm flipV="1">
          <a:off x="4760595" y="5626608"/>
          <a:ext cx="1270" cy="945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33</xdr:row>
      <xdr:rowOff>137177</xdr:rowOff>
    </xdr:from>
    <xdr:ext cx="405111" cy="259045"/>
    <xdr:sp macro="" textlink="">
      <xdr:nvSpPr>
        <xdr:cNvPr id="63" name="有形固定資産減価償却率最小値テキスト"/>
        <xdr:cNvSpPr txBox="1"/>
      </xdr:nvSpPr>
      <xdr:spPr>
        <a:xfrm>
          <a:off x="48133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42.5</a:t>
          </a:r>
          <a:endParaRPr kumimoji="1" lang="ja-JP" altLang="en-US" sz="1000" b="1">
            <a:latin typeface="ＭＳ Ｐゴシック"/>
          </a:endParaRPr>
        </a:p>
      </xdr:txBody>
    </xdr:sp>
    <xdr:clientData/>
  </xdr:oneCellAnchor>
  <xdr:twoCellAnchor>
    <xdr:from>
      <xdr:col>3</xdr:col>
      <xdr:colOff>1082675</xdr:colOff>
      <xdr:row>33</xdr:row>
      <xdr:rowOff>133350</xdr:rowOff>
    </xdr:from>
    <xdr:to>
      <xdr:col>3</xdr:col>
      <xdr:colOff>1260475</xdr:colOff>
      <xdr:row>33</xdr:row>
      <xdr:rowOff>133350</xdr:rowOff>
    </xdr:to>
    <xdr:cxnSp macro="">
      <xdr:nvCxnSpPr>
        <xdr:cNvPr id="64" name="直線コネクタ 63"/>
        <xdr:cNvCxnSpPr/>
      </xdr:nvCxnSpPr>
      <xdr:spPr>
        <a:xfrm>
          <a:off x="4673600" y="657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163085</xdr:rowOff>
    </xdr:from>
    <xdr:ext cx="405111" cy="259045"/>
    <xdr:sp macro="" textlink="">
      <xdr:nvSpPr>
        <xdr:cNvPr id="65" name="有形固定資産減価償却率最大値テキスト"/>
        <xdr:cNvSpPr txBox="1"/>
      </xdr:nvSpPr>
      <xdr:spPr>
        <a:xfrm>
          <a:off x="4813300" y="540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64.4</a:t>
          </a:r>
          <a:endParaRPr kumimoji="1" lang="ja-JP" altLang="en-US" sz="1000" b="1">
            <a:latin typeface="ＭＳ Ｐゴシック"/>
          </a:endParaRPr>
        </a:p>
      </xdr:txBody>
    </xdr:sp>
    <xdr:clientData/>
  </xdr:oneCellAnchor>
  <xdr:twoCellAnchor>
    <xdr:from>
      <xdr:col>3</xdr:col>
      <xdr:colOff>1082675</xdr:colOff>
      <xdr:row>28</xdr:row>
      <xdr:rowOff>44958</xdr:rowOff>
    </xdr:from>
    <xdr:to>
      <xdr:col>3</xdr:col>
      <xdr:colOff>1260475</xdr:colOff>
      <xdr:row>28</xdr:row>
      <xdr:rowOff>44958</xdr:rowOff>
    </xdr:to>
    <xdr:cxnSp macro="">
      <xdr:nvCxnSpPr>
        <xdr:cNvPr id="66" name="直線コネクタ 65"/>
        <xdr:cNvCxnSpPr/>
      </xdr:nvCxnSpPr>
      <xdr:spPr>
        <a:xfrm>
          <a:off x="4673600" y="5626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133621</xdr:rowOff>
    </xdr:from>
    <xdr:ext cx="405111" cy="259045"/>
    <xdr:sp macro="" textlink="">
      <xdr:nvSpPr>
        <xdr:cNvPr id="67" name="有形固定資産減価償却率平均値テキスト"/>
        <xdr:cNvSpPr txBox="1"/>
      </xdr:nvSpPr>
      <xdr:spPr>
        <a:xfrm>
          <a:off x="4813300" y="5886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155194</xdr:rowOff>
    </xdr:from>
    <xdr:to>
      <xdr:col>3</xdr:col>
      <xdr:colOff>1222375</xdr:colOff>
      <xdr:row>30</xdr:row>
      <xdr:rowOff>85344</xdr:rowOff>
    </xdr:to>
    <xdr:sp macro="" textlink="">
      <xdr:nvSpPr>
        <xdr:cNvPr id="68" name="フローチャート : 判断 67"/>
        <xdr:cNvSpPr/>
      </xdr:nvSpPr>
      <xdr:spPr>
        <a:xfrm>
          <a:off x="4711700" y="590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39878</xdr:rowOff>
    </xdr:from>
    <xdr:to>
      <xdr:col>3</xdr:col>
      <xdr:colOff>511175</xdr:colOff>
      <xdr:row>30</xdr:row>
      <xdr:rowOff>141478</xdr:rowOff>
    </xdr:to>
    <xdr:sp macro="" textlink="">
      <xdr:nvSpPr>
        <xdr:cNvPr id="69" name="フローチャート : 判断 68"/>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31</xdr:row>
      <xdr:rowOff>144780</xdr:rowOff>
    </xdr:from>
    <xdr:to>
      <xdr:col>3</xdr:col>
      <xdr:colOff>511175</xdr:colOff>
      <xdr:row>32</xdr:row>
      <xdr:rowOff>74930</xdr:rowOff>
    </xdr:to>
    <xdr:sp macro="" textlink="">
      <xdr:nvSpPr>
        <xdr:cNvPr id="75" name="円/楕円 74"/>
        <xdr:cNvSpPr/>
      </xdr:nvSpPr>
      <xdr:spPr>
        <a:xfrm>
          <a:off x="4000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158005</xdr:rowOff>
    </xdr:from>
    <xdr:ext cx="405111" cy="259045"/>
    <xdr:sp macro="" textlink="">
      <xdr:nvSpPr>
        <xdr:cNvPr id="76" name="n_1aveValue有形固定資産減価償却率"/>
        <xdr:cNvSpPr txBox="1"/>
      </xdr:nvSpPr>
      <xdr:spPr>
        <a:xfrm>
          <a:off x="3836043"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oneCellAnchor>
    <xdr:from>
      <xdr:col>3</xdr:col>
      <xdr:colOff>245118</xdr:colOff>
      <xdr:row>32</xdr:row>
      <xdr:rowOff>66057</xdr:rowOff>
    </xdr:from>
    <xdr:ext cx="405111" cy="259045"/>
    <xdr:sp macro="" textlink="">
      <xdr:nvSpPr>
        <xdr:cNvPr id="77" name="n_1mainValue有形固定資産減価償却率"/>
        <xdr:cNvSpPr txBox="1"/>
      </xdr:nvSpPr>
      <xdr:spPr>
        <a:xfrm>
          <a:off x="3836043"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a:endParaRPr>
        </a:p>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133350</xdr:rowOff>
    </xdr:from>
    <xdr:to>
      <xdr:col>7</xdr:col>
      <xdr:colOff>638175</xdr:colOff>
      <xdr:row>42</xdr:row>
      <xdr:rowOff>133350</xdr:rowOff>
    </xdr:to>
    <xdr:cxnSp macro="">
      <xdr:nvCxnSpPr>
        <xdr:cNvPr id="44" name="直線コネクタ 43"/>
        <xdr:cNvCxnSpPr/>
      </xdr:nvCxnSpPr>
      <xdr:spPr>
        <a:xfrm>
          <a:off x="762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162577</xdr:rowOff>
    </xdr:from>
    <xdr:ext cx="403059" cy="259045"/>
    <xdr:sp macro="" textlink="">
      <xdr:nvSpPr>
        <xdr:cNvPr id="45" name="テキスト ボックス 44"/>
        <xdr:cNvSpPr txBox="1"/>
      </xdr:nvSpPr>
      <xdr:spPr>
        <a:xfrm>
          <a:off x="358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41</xdr:row>
      <xdr:rowOff>19050</xdr:rowOff>
    </xdr:from>
    <xdr:to>
      <xdr:col>7</xdr:col>
      <xdr:colOff>638175</xdr:colOff>
      <xdr:row>41</xdr:row>
      <xdr:rowOff>19050</xdr:rowOff>
    </xdr:to>
    <xdr:cxnSp macro="">
      <xdr:nvCxnSpPr>
        <xdr:cNvPr id="46" name="直線コネクタ 45"/>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48277</xdr:rowOff>
    </xdr:from>
    <xdr:ext cx="403059" cy="259045"/>
    <xdr:sp macro="" textlink="">
      <xdr:nvSpPr>
        <xdr:cNvPr id="47" name="テキスト ボックス 46"/>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39</xdr:row>
      <xdr:rowOff>76200</xdr:rowOff>
    </xdr:from>
    <xdr:to>
      <xdr:col>7</xdr:col>
      <xdr:colOff>638175</xdr:colOff>
      <xdr:row>39</xdr:row>
      <xdr:rowOff>76200</xdr:rowOff>
    </xdr:to>
    <xdr:cxnSp macro="">
      <xdr:nvCxnSpPr>
        <xdr:cNvPr id="48" name="直線コネクタ 47"/>
        <xdr:cNvCxnSpPr/>
      </xdr:nvCxnSpPr>
      <xdr:spPr>
        <a:xfrm>
          <a:off x="762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105427</xdr:rowOff>
    </xdr:from>
    <xdr:ext cx="403059" cy="259045"/>
    <xdr:sp macro="" textlink="">
      <xdr:nvSpPr>
        <xdr:cNvPr id="49" name="テキスト ボックス 48"/>
        <xdr:cNvSpPr txBox="1"/>
      </xdr:nvSpPr>
      <xdr:spPr>
        <a:xfrm>
          <a:off x="358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50" name="直線コネクタ 49"/>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51" name="テキスト ボックス 50"/>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19050</xdr:rowOff>
    </xdr:from>
    <xdr:to>
      <xdr:col>7</xdr:col>
      <xdr:colOff>638175</xdr:colOff>
      <xdr:row>36</xdr:row>
      <xdr:rowOff>19050</xdr:rowOff>
    </xdr:to>
    <xdr:cxnSp macro="">
      <xdr:nvCxnSpPr>
        <xdr:cNvPr id="52" name="直線コネクタ 51"/>
        <xdr:cNvCxnSpPr/>
      </xdr:nvCxnSpPr>
      <xdr:spPr>
        <a:xfrm>
          <a:off x="762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48277</xdr:rowOff>
    </xdr:from>
    <xdr:ext cx="403059" cy="259045"/>
    <xdr:sp macro="" textlink="">
      <xdr:nvSpPr>
        <xdr:cNvPr id="53" name="テキスト ボックス 52"/>
        <xdr:cNvSpPr txBox="1"/>
      </xdr:nvSpPr>
      <xdr:spPr>
        <a:xfrm>
          <a:off x="358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76200</xdr:rowOff>
    </xdr:from>
    <xdr:to>
      <xdr:col>7</xdr:col>
      <xdr:colOff>638175</xdr:colOff>
      <xdr:row>34</xdr:row>
      <xdr:rowOff>76200</xdr:rowOff>
    </xdr:to>
    <xdr:cxnSp macro="">
      <xdr:nvCxnSpPr>
        <xdr:cNvPr id="54" name="直線コネクタ 53"/>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33</xdr:row>
      <xdr:rowOff>105427</xdr:rowOff>
    </xdr:from>
    <xdr:ext cx="403059" cy="259045"/>
    <xdr:sp macro="" textlink="">
      <xdr:nvSpPr>
        <xdr:cNvPr id="55" name="テキスト ボックス 54"/>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32</xdr:row>
      <xdr:rowOff>133350</xdr:rowOff>
    </xdr:from>
    <xdr:to>
      <xdr:col>7</xdr:col>
      <xdr:colOff>638175</xdr:colOff>
      <xdr:row>32</xdr:row>
      <xdr:rowOff>133350</xdr:rowOff>
    </xdr:to>
    <xdr:cxnSp macro="">
      <xdr:nvCxnSpPr>
        <xdr:cNvPr id="56" name="直線コネクタ 55"/>
        <xdr:cNvCxnSpPr/>
      </xdr:nvCxnSpPr>
      <xdr:spPr>
        <a:xfrm>
          <a:off x="762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31</xdr:row>
      <xdr:rowOff>162577</xdr:rowOff>
    </xdr:from>
    <xdr:ext cx="403059" cy="259045"/>
    <xdr:sp macro="" textlink="">
      <xdr:nvSpPr>
        <xdr:cNvPr id="57" name="テキスト ボックス 56"/>
        <xdr:cNvSpPr txBox="1"/>
      </xdr:nvSpPr>
      <xdr:spPr>
        <a:xfrm>
          <a:off x="358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8" name="直線コネクタ 57"/>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9" name="テキスト ボックス 58"/>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60"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90488</xdr:rowOff>
    </xdr:from>
    <xdr:to>
      <xdr:col>6</xdr:col>
      <xdr:colOff>510540</xdr:colOff>
      <xdr:row>41</xdr:row>
      <xdr:rowOff>139065</xdr:rowOff>
    </xdr:to>
    <xdr:cxnSp macro="">
      <xdr:nvCxnSpPr>
        <xdr:cNvPr id="61" name="直線コネクタ 60"/>
        <xdr:cNvCxnSpPr/>
      </xdr:nvCxnSpPr>
      <xdr:spPr>
        <a:xfrm flipV="1">
          <a:off x="4634865" y="5748338"/>
          <a:ext cx="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142892</xdr:rowOff>
    </xdr:from>
    <xdr:ext cx="405111" cy="259045"/>
    <xdr:sp macro="" textlink="">
      <xdr:nvSpPr>
        <xdr:cNvPr id="62" name="【道路】&#10;有形固定資産減価償却率最小値テキスト"/>
        <xdr:cNvSpPr txBox="1"/>
      </xdr:nvSpPr>
      <xdr:spPr>
        <a:xfrm>
          <a:off x="47244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422275</xdr:colOff>
      <xdr:row>41</xdr:row>
      <xdr:rowOff>139065</xdr:rowOff>
    </xdr:from>
    <xdr:to>
      <xdr:col>6</xdr:col>
      <xdr:colOff>600075</xdr:colOff>
      <xdr:row>41</xdr:row>
      <xdr:rowOff>139065</xdr:rowOff>
    </xdr:to>
    <xdr:cxnSp macro="">
      <xdr:nvCxnSpPr>
        <xdr:cNvPr id="63" name="直線コネクタ 62"/>
        <xdr:cNvCxnSpPr/>
      </xdr:nvCxnSpPr>
      <xdr:spPr>
        <a:xfrm>
          <a:off x="4546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37165</xdr:rowOff>
    </xdr:from>
    <xdr:ext cx="405111" cy="259045"/>
    <xdr:sp macro="" textlink="">
      <xdr:nvSpPr>
        <xdr:cNvPr id="64" name="【道路】&#10;有形固定資産減価償却率最大値テキスト"/>
        <xdr:cNvSpPr txBox="1"/>
      </xdr:nvSpPr>
      <xdr:spPr>
        <a:xfrm>
          <a:off x="4724400" y="5523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65.5</a:t>
          </a:r>
          <a:endParaRPr kumimoji="1" lang="ja-JP" altLang="en-US" sz="1000" b="1">
            <a:latin typeface="ＭＳ Ｐゴシック"/>
          </a:endParaRPr>
        </a:p>
      </xdr:txBody>
    </xdr:sp>
    <xdr:clientData/>
  </xdr:oneCellAnchor>
  <xdr:twoCellAnchor>
    <xdr:from>
      <xdr:col>6</xdr:col>
      <xdr:colOff>422275</xdr:colOff>
      <xdr:row>33</xdr:row>
      <xdr:rowOff>90488</xdr:rowOff>
    </xdr:from>
    <xdr:to>
      <xdr:col>6</xdr:col>
      <xdr:colOff>600075</xdr:colOff>
      <xdr:row>33</xdr:row>
      <xdr:rowOff>90488</xdr:rowOff>
    </xdr:to>
    <xdr:cxnSp macro="">
      <xdr:nvCxnSpPr>
        <xdr:cNvPr id="65" name="直線コネクタ 64"/>
        <xdr:cNvCxnSpPr/>
      </xdr:nvCxnSpPr>
      <xdr:spPr>
        <a:xfrm>
          <a:off x="4546600" y="574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34</xdr:row>
      <xdr:rowOff>123842</xdr:rowOff>
    </xdr:from>
    <xdr:ext cx="405111" cy="259045"/>
    <xdr:sp macro="" textlink="">
      <xdr:nvSpPr>
        <xdr:cNvPr id="66" name="【道路】&#10;有形固定資産減価償却率平均値テキスト"/>
        <xdr:cNvSpPr txBox="1"/>
      </xdr:nvSpPr>
      <xdr:spPr>
        <a:xfrm>
          <a:off x="4724400" y="5953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145415</xdr:rowOff>
    </xdr:from>
    <xdr:to>
      <xdr:col>6</xdr:col>
      <xdr:colOff>561975</xdr:colOff>
      <xdr:row>35</xdr:row>
      <xdr:rowOff>75565</xdr:rowOff>
    </xdr:to>
    <xdr:sp macro="" textlink="">
      <xdr:nvSpPr>
        <xdr:cNvPr id="67" name="フローチャート : 判断 66"/>
        <xdr:cNvSpPr/>
      </xdr:nvSpPr>
      <xdr:spPr>
        <a:xfrm>
          <a:off x="4584700" y="597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28258</xdr:rowOff>
    </xdr:from>
    <xdr:to>
      <xdr:col>5</xdr:col>
      <xdr:colOff>409575</xdr:colOff>
      <xdr:row>35</xdr:row>
      <xdr:rowOff>129858</xdr:rowOff>
    </xdr:to>
    <xdr:sp macro="" textlink="">
      <xdr:nvSpPr>
        <xdr:cNvPr id="68" name="フローチャート : 判断 67"/>
        <xdr:cNvSpPr/>
      </xdr:nvSpPr>
      <xdr:spPr>
        <a:xfrm>
          <a:off x="3746500" y="60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36</xdr:row>
      <xdr:rowOff>56833</xdr:rowOff>
    </xdr:from>
    <xdr:to>
      <xdr:col>5</xdr:col>
      <xdr:colOff>409575</xdr:colOff>
      <xdr:row>36</xdr:row>
      <xdr:rowOff>158433</xdr:rowOff>
    </xdr:to>
    <xdr:sp macro="" textlink="">
      <xdr:nvSpPr>
        <xdr:cNvPr id="74" name="円/楕円 73"/>
        <xdr:cNvSpPr/>
      </xdr:nvSpPr>
      <xdr:spPr>
        <a:xfrm>
          <a:off x="3746500" y="622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33</xdr:row>
      <xdr:rowOff>146385</xdr:rowOff>
    </xdr:from>
    <xdr:ext cx="405111" cy="259045"/>
    <xdr:sp macro="" textlink="">
      <xdr:nvSpPr>
        <xdr:cNvPr id="75" name="n_1aveValue【道路】&#10;有形固定資産減価償却率"/>
        <xdr:cNvSpPr txBox="1"/>
      </xdr:nvSpPr>
      <xdr:spPr>
        <a:xfrm>
          <a:off x="3582043" y="580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a:t>
          </a:r>
          <a:endParaRPr kumimoji="1" lang="ja-JP" altLang="en-US" sz="1000" b="1">
            <a:solidFill>
              <a:srgbClr val="000080"/>
            </a:solidFill>
            <a:latin typeface="ＭＳ Ｐゴシック"/>
          </a:endParaRPr>
        </a:p>
      </xdr:txBody>
    </xdr:sp>
    <xdr:clientData/>
  </xdr:oneCellAnchor>
  <xdr:oneCellAnchor>
    <xdr:from>
      <xdr:col>5</xdr:col>
      <xdr:colOff>143518</xdr:colOff>
      <xdr:row>36</xdr:row>
      <xdr:rowOff>149560</xdr:rowOff>
    </xdr:from>
    <xdr:ext cx="405111" cy="259045"/>
    <xdr:sp macro="" textlink="">
      <xdr:nvSpPr>
        <xdr:cNvPr id="76" name="n_1mainValue【道路】&#10;有形固定資産減価償却率"/>
        <xdr:cNvSpPr txBox="1"/>
      </xdr:nvSpPr>
      <xdr:spPr>
        <a:xfrm>
          <a:off x="3582043" y="6321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46.9</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13929</xdr:rowOff>
    </xdr:from>
    <xdr:to>
      <xdr:col>15</xdr:col>
      <xdr:colOff>180340</xdr:colOff>
      <xdr:row>41</xdr:row>
      <xdr:rowOff>66325</xdr:rowOff>
    </xdr:to>
    <xdr:cxnSp macro="">
      <xdr:nvCxnSpPr>
        <xdr:cNvPr id="98" name="直線コネクタ 97"/>
        <xdr:cNvCxnSpPr/>
      </xdr:nvCxnSpPr>
      <xdr:spPr>
        <a:xfrm flipV="1">
          <a:off x="10476865" y="5671779"/>
          <a:ext cx="0" cy="142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70152</xdr:rowOff>
    </xdr:from>
    <xdr:ext cx="469744" cy="259045"/>
    <xdr:sp macro="" textlink="">
      <xdr:nvSpPr>
        <xdr:cNvPr id="99" name="【道路】&#10;一人当たり延長最小値テキスト"/>
        <xdr:cNvSpPr txBox="1"/>
      </xdr:nvSpPr>
      <xdr:spPr>
        <a:xfrm>
          <a:off x="10566400" y="70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1.466</a:t>
          </a:r>
          <a:endParaRPr kumimoji="1" lang="ja-JP" altLang="en-US" sz="1000" b="1">
            <a:latin typeface="ＭＳ Ｐゴシック"/>
          </a:endParaRPr>
        </a:p>
      </xdr:txBody>
    </xdr:sp>
    <xdr:clientData/>
  </xdr:oneCellAnchor>
  <xdr:twoCellAnchor>
    <xdr:from>
      <xdr:col>15</xdr:col>
      <xdr:colOff>92075</xdr:colOff>
      <xdr:row>41</xdr:row>
      <xdr:rowOff>66325</xdr:rowOff>
    </xdr:from>
    <xdr:to>
      <xdr:col>15</xdr:col>
      <xdr:colOff>269875</xdr:colOff>
      <xdr:row>41</xdr:row>
      <xdr:rowOff>66325</xdr:rowOff>
    </xdr:to>
    <xdr:cxnSp macro="">
      <xdr:nvCxnSpPr>
        <xdr:cNvPr id="100" name="直線コネクタ 99"/>
        <xdr:cNvCxnSpPr/>
      </xdr:nvCxnSpPr>
      <xdr:spPr>
        <a:xfrm>
          <a:off x="10388600" y="7095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132056</xdr:rowOff>
    </xdr:from>
    <xdr:ext cx="534377" cy="259045"/>
    <xdr:sp macro="" textlink="">
      <xdr:nvSpPr>
        <xdr:cNvPr id="101" name="【道路】&#10;一人当たり延長最大値テキスト"/>
        <xdr:cNvSpPr txBox="1"/>
      </xdr:nvSpPr>
      <xdr:spPr>
        <a:xfrm>
          <a:off x="10566400" y="544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32.612</a:t>
          </a:r>
          <a:endParaRPr kumimoji="1" lang="ja-JP" altLang="en-US" sz="1000" b="1">
            <a:latin typeface="ＭＳ Ｐゴシック"/>
          </a:endParaRPr>
        </a:p>
      </xdr:txBody>
    </xdr:sp>
    <xdr:clientData/>
  </xdr:oneCellAnchor>
  <xdr:twoCellAnchor>
    <xdr:from>
      <xdr:col>15</xdr:col>
      <xdr:colOff>92075</xdr:colOff>
      <xdr:row>33</xdr:row>
      <xdr:rowOff>13929</xdr:rowOff>
    </xdr:from>
    <xdr:to>
      <xdr:col>15</xdr:col>
      <xdr:colOff>269875</xdr:colOff>
      <xdr:row>33</xdr:row>
      <xdr:rowOff>13929</xdr:rowOff>
    </xdr:to>
    <xdr:cxnSp macro="">
      <xdr:nvCxnSpPr>
        <xdr:cNvPr id="102" name="直線コネクタ 101"/>
        <xdr:cNvCxnSpPr/>
      </xdr:nvCxnSpPr>
      <xdr:spPr>
        <a:xfrm>
          <a:off x="10388600" y="567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36</xdr:row>
      <xdr:rowOff>38345</xdr:rowOff>
    </xdr:from>
    <xdr:ext cx="534377" cy="259045"/>
    <xdr:sp macro="" textlink="">
      <xdr:nvSpPr>
        <xdr:cNvPr id="103" name="【道路】&#10;一人当たり延長平均値テキスト"/>
        <xdr:cNvSpPr txBox="1"/>
      </xdr:nvSpPr>
      <xdr:spPr>
        <a:xfrm>
          <a:off x="10566400" y="6210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19.245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59918</xdr:rowOff>
    </xdr:from>
    <xdr:to>
      <xdr:col>15</xdr:col>
      <xdr:colOff>231775</xdr:colOff>
      <xdr:row>36</xdr:row>
      <xdr:rowOff>161518</xdr:rowOff>
    </xdr:to>
    <xdr:sp macro="" textlink="">
      <xdr:nvSpPr>
        <xdr:cNvPr id="104" name="フローチャート : 判断 103"/>
        <xdr:cNvSpPr/>
      </xdr:nvSpPr>
      <xdr:spPr>
        <a:xfrm>
          <a:off x="10426700" y="623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36</xdr:row>
      <xdr:rowOff>170195</xdr:rowOff>
    </xdr:from>
    <xdr:to>
      <xdr:col>14</xdr:col>
      <xdr:colOff>79375</xdr:colOff>
      <xdr:row>37</xdr:row>
      <xdr:rowOff>100345</xdr:rowOff>
    </xdr:to>
    <xdr:sp macro="" textlink="">
      <xdr:nvSpPr>
        <xdr:cNvPr id="105" name="フローチャート : 判断 104"/>
        <xdr:cNvSpPr/>
      </xdr:nvSpPr>
      <xdr:spPr>
        <a:xfrm>
          <a:off x="9588500" y="634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69794</xdr:rowOff>
    </xdr:from>
    <xdr:to>
      <xdr:col>14</xdr:col>
      <xdr:colOff>79375</xdr:colOff>
      <xdr:row>39</xdr:row>
      <xdr:rowOff>171394</xdr:rowOff>
    </xdr:to>
    <xdr:sp macro="" textlink="">
      <xdr:nvSpPr>
        <xdr:cNvPr id="111" name="円/楕円 110"/>
        <xdr:cNvSpPr/>
      </xdr:nvSpPr>
      <xdr:spPr>
        <a:xfrm>
          <a:off x="9588500" y="675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35</xdr:row>
      <xdr:rowOff>116872</xdr:rowOff>
    </xdr:from>
    <xdr:ext cx="534377" cy="259045"/>
    <xdr:sp macro="" textlink="">
      <xdr:nvSpPr>
        <xdr:cNvPr id="112" name="n_1aveValue【道路】&#10;一人当たり延長"/>
        <xdr:cNvSpPr txBox="1"/>
      </xdr:nvSpPr>
      <xdr:spPr>
        <a:xfrm>
          <a:off x="9359410" y="611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16.833</a:t>
          </a:r>
          <a:endParaRPr kumimoji="1" lang="ja-JP" altLang="en-US" sz="1000" b="1">
            <a:solidFill>
              <a:srgbClr val="000080"/>
            </a:solidFill>
            <a:latin typeface="ＭＳ Ｐゴシック"/>
          </a:endParaRPr>
        </a:p>
      </xdr:txBody>
    </xdr:sp>
    <xdr:clientData/>
  </xdr:oneCellAnchor>
  <xdr:oneCellAnchor>
    <xdr:from>
      <xdr:col>13</xdr:col>
      <xdr:colOff>466802</xdr:colOff>
      <xdr:row>39</xdr:row>
      <xdr:rowOff>162521</xdr:rowOff>
    </xdr:from>
    <xdr:ext cx="469744" cy="259045"/>
    <xdr:sp macro="" textlink="">
      <xdr:nvSpPr>
        <xdr:cNvPr id="113" name="n_1mainValue【道路】&#10;一人当たり延長"/>
        <xdr:cNvSpPr txBox="1"/>
      </xdr:nvSpPr>
      <xdr:spPr>
        <a:xfrm>
          <a:off x="9391727" y="68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7.779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125" name="直線コネクタ 124"/>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126" name="テキスト ボックス 125"/>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127" name="直線コネクタ 126"/>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128" name="テキスト ボックス 127"/>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129" name="直線コネクタ 128"/>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130" name="テキスト ボックス 129"/>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1" name="直線コネクタ 13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2" name="テキスト ボックス 13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133" name="直線コネクタ 132"/>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134" name="テキスト ボックス 133"/>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135" name="直線コネクタ 134"/>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136" name="テキスト ボックス 135"/>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137" name="直線コネクタ 136"/>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138" name="テキスト ボックス 137"/>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0" name="テキスト ボックス 13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94297</xdr:rowOff>
    </xdr:from>
    <xdr:to>
      <xdr:col>6</xdr:col>
      <xdr:colOff>510540</xdr:colOff>
      <xdr:row>63</xdr:row>
      <xdr:rowOff>131445</xdr:rowOff>
    </xdr:to>
    <xdr:cxnSp macro="">
      <xdr:nvCxnSpPr>
        <xdr:cNvPr id="142" name="直線コネクタ 141"/>
        <xdr:cNvCxnSpPr/>
      </xdr:nvCxnSpPr>
      <xdr:spPr>
        <a:xfrm flipV="1">
          <a:off x="4634865" y="9524047"/>
          <a:ext cx="0" cy="140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135272</xdr:rowOff>
    </xdr:from>
    <xdr:ext cx="405111" cy="259045"/>
    <xdr:sp macro="" textlink="">
      <xdr:nvSpPr>
        <xdr:cNvPr id="143" name="【橋りょう・トンネル】&#10;有形固定資産減価償却率最小値テキスト"/>
        <xdr:cNvSpPr txBox="1"/>
      </xdr:nvSpPr>
      <xdr:spPr>
        <a:xfrm>
          <a:off x="4724400"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6</xdr:col>
      <xdr:colOff>422275</xdr:colOff>
      <xdr:row>63</xdr:row>
      <xdr:rowOff>131445</xdr:rowOff>
    </xdr:from>
    <xdr:to>
      <xdr:col>6</xdr:col>
      <xdr:colOff>600075</xdr:colOff>
      <xdr:row>63</xdr:row>
      <xdr:rowOff>131445</xdr:rowOff>
    </xdr:to>
    <xdr:cxnSp macro="">
      <xdr:nvCxnSpPr>
        <xdr:cNvPr id="144" name="直線コネクタ 143"/>
        <xdr:cNvCxnSpPr/>
      </xdr:nvCxnSpPr>
      <xdr:spPr>
        <a:xfrm>
          <a:off x="4546600" y="1093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40974</xdr:rowOff>
    </xdr:from>
    <xdr:ext cx="405111" cy="259045"/>
    <xdr:sp macro="" textlink="">
      <xdr:nvSpPr>
        <xdr:cNvPr id="145" name="【橋りょう・トンネル】&#10;有形固定資産減価償却率最大値テキスト"/>
        <xdr:cNvSpPr txBox="1"/>
      </xdr:nvSpPr>
      <xdr:spPr>
        <a:xfrm>
          <a:off x="4724400" y="929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a:t>
          </a:r>
          <a:endParaRPr kumimoji="1" lang="ja-JP" altLang="en-US" sz="1000" b="1">
            <a:latin typeface="ＭＳ Ｐゴシック"/>
          </a:endParaRPr>
        </a:p>
      </xdr:txBody>
    </xdr:sp>
    <xdr:clientData/>
  </xdr:oneCellAnchor>
  <xdr:twoCellAnchor>
    <xdr:from>
      <xdr:col>6</xdr:col>
      <xdr:colOff>422275</xdr:colOff>
      <xdr:row>55</xdr:row>
      <xdr:rowOff>94297</xdr:rowOff>
    </xdr:from>
    <xdr:to>
      <xdr:col>6</xdr:col>
      <xdr:colOff>600075</xdr:colOff>
      <xdr:row>55</xdr:row>
      <xdr:rowOff>94297</xdr:rowOff>
    </xdr:to>
    <xdr:cxnSp macro="">
      <xdr:nvCxnSpPr>
        <xdr:cNvPr id="146" name="直線コネクタ 145"/>
        <xdr:cNvCxnSpPr/>
      </xdr:nvCxnSpPr>
      <xdr:spPr>
        <a:xfrm>
          <a:off x="4546600" y="952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139082</xdr:rowOff>
    </xdr:from>
    <xdr:ext cx="405111" cy="259045"/>
    <xdr:sp macro="" textlink="">
      <xdr:nvSpPr>
        <xdr:cNvPr id="147" name="【橋りょう・トンネル】&#10;有形固定資産減価償却率平均値テキスト"/>
        <xdr:cNvSpPr txBox="1"/>
      </xdr:nvSpPr>
      <xdr:spPr>
        <a:xfrm>
          <a:off x="4724400" y="10597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160655</xdr:rowOff>
    </xdr:from>
    <xdr:to>
      <xdr:col>6</xdr:col>
      <xdr:colOff>561975</xdr:colOff>
      <xdr:row>62</xdr:row>
      <xdr:rowOff>90805</xdr:rowOff>
    </xdr:to>
    <xdr:sp macro="" textlink="">
      <xdr:nvSpPr>
        <xdr:cNvPr id="148" name="フローチャート : 判断 147"/>
        <xdr:cNvSpPr/>
      </xdr:nvSpPr>
      <xdr:spPr>
        <a:xfrm>
          <a:off x="4584700" y="1061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106363</xdr:rowOff>
    </xdr:from>
    <xdr:to>
      <xdr:col>5</xdr:col>
      <xdr:colOff>409575</xdr:colOff>
      <xdr:row>62</xdr:row>
      <xdr:rowOff>36513</xdr:rowOff>
    </xdr:to>
    <xdr:sp macro="" textlink="">
      <xdr:nvSpPr>
        <xdr:cNvPr id="149" name="フローチャート : 判断 148"/>
        <xdr:cNvSpPr/>
      </xdr:nvSpPr>
      <xdr:spPr>
        <a:xfrm>
          <a:off x="3746500" y="1056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0" name="テキスト ボックス 14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1" name="テキスト ボックス 15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2" name="テキスト ボックス 15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3" name="テキスト ボックス 15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4" name="テキスト ボックス 15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62</xdr:row>
      <xdr:rowOff>120650</xdr:rowOff>
    </xdr:from>
    <xdr:to>
      <xdr:col>5</xdr:col>
      <xdr:colOff>409575</xdr:colOff>
      <xdr:row>63</xdr:row>
      <xdr:rowOff>50800</xdr:rowOff>
    </xdr:to>
    <xdr:sp macro="" textlink="">
      <xdr:nvSpPr>
        <xdr:cNvPr id="155" name="円/楕円 154"/>
        <xdr:cNvSpPr/>
      </xdr:nvSpPr>
      <xdr:spPr>
        <a:xfrm>
          <a:off x="3746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53040</xdr:rowOff>
    </xdr:from>
    <xdr:ext cx="405111" cy="259045"/>
    <xdr:sp macro="" textlink="">
      <xdr:nvSpPr>
        <xdr:cNvPr id="156" name="n_1aveValue【橋りょう・トンネル】&#10;有形固定資産減価償却率"/>
        <xdr:cNvSpPr txBox="1"/>
      </xdr:nvSpPr>
      <xdr:spPr>
        <a:xfrm>
          <a:off x="3582043" y="1034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oneCellAnchor>
    <xdr:from>
      <xdr:col>5</xdr:col>
      <xdr:colOff>143518</xdr:colOff>
      <xdr:row>63</xdr:row>
      <xdr:rowOff>41927</xdr:rowOff>
    </xdr:from>
    <xdr:ext cx="405111" cy="259045"/>
    <xdr:sp macro="" textlink="">
      <xdr:nvSpPr>
        <xdr:cNvPr id="157" name="n_1mainValue【橋りょう・トンネル】&#10;有形固定資産減価償却率"/>
        <xdr:cNvSpPr txBox="1"/>
      </xdr:nvSpPr>
      <xdr:spPr>
        <a:xfrm>
          <a:off x="3582043"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8" name="正方形/長方形 15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9" name="正方形/長方形 15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0" name="正方形/長方形 15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1" name="正方形/長方形 16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2" name="正方形/長方形 16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3" name="正方形/長方形 16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4" name="正方形/長方形 16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5" name="正方形/長方形 16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6" name="テキスト ボックス 16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7" name="直線コネクタ 16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8" name="直線コネクタ 16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9" name="テキスト ボックス 16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0" name="直線コネクタ 16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1" name="テキスト ボックス 170"/>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2" name="直線コネクタ 17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3" name="テキスト ボックス 172"/>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4" name="直線コネクタ 17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5" name="テキスト ボックス 174"/>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6" name="直線コネクタ 17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7" name="テキスト ボックス 176"/>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8" name="直線コネクタ 17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9" name="テキスト ボックス 17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87841</xdr:rowOff>
    </xdr:from>
    <xdr:to>
      <xdr:col>15</xdr:col>
      <xdr:colOff>180340</xdr:colOff>
      <xdr:row>64</xdr:row>
      <xdr:rowOff>58449</xdr:rowOff>
    </xdr:to>
    <xdr:cxnSp macro="">
      <xdr:nvCxnSpPr>
        <xdr:cNvPr id="181" name="直線コネクタ 180"/>
        <xdr:cNvCxnSpPr/>
      </xdr:nvCxnSpPr>
      <xdr:spPr>
        <a:xfrm flipV="1">
          <a:off x="10476865" y="9517591"/>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62276</xdr:rowOff>
    </xdr:from>
    <xdr:ext cx="469744" cy="259045"/>
    <xdr:sp macro="" textlink="">
      <xdr:nvSpPr>
        <xdr:cNvPr id="182" name="【橋りょう・トンネル】&#10;一人当たり有形固定資産（償却資産）額最小値テキスト"/>
        <xdr:cNvSpPr txBox="1"/>
      </xdr:nvSpPr>
      <xdr:spPr>
        <a:xfrm>
          <a:off x="10566400" y="1103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9,318</a:t>
          </a:r>
          <a:endParaRPr kumimoji="1" lang="ja-JP" altLang="en-US" sz="1000" b="1">
            <a:latin typeface="ＭＳ Ｐゴシック"/>
          </a:endParaRPr>
        </a:p>
      </xdr:txBody>
    </xdr:sp>
    <xdr:clientData/>
  </xdr:oneCellAnchor>
  <xdr:twoCellAnchor>
    <xdr:from>
      <xdr:col>15</xdr:col>
      <xdr:colOff>92075</xdr:colOff>
      <xdr:row>64</xdr:row>
      <xdr:rowOff>58449</xdr:rowOff>
    </xdr:from>
    <xdr:to>
      <xdr:col>15</xdr:col>
      <xdr:colOff>269875</xdr:colOff>
      <xdr:row>64</xdr:row>
      <xdr:rowOff>58449</xdr:rowOff>
    </xdr:to>
    <xdr:cxnSp macro="">
      <xdr:nvCxnSpPr>
        <xdr:cNvPr id="183" name="直線コネクタ 182"/>
        <xdr:cNvCxnSpPr/>
      </xdr:nvCxnSpPr>
      <xdr:spPr>
        <a:xfrm>
          <a:off x="10388600" y="11031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34518</xdr:rowOff>
    </xdr:from>
    <xdr:ext cx="599010" cy="259045"/>
    <xdr:sp macro="" textlink="">
      <xdr:nvSpPr>
        <xdr:cNvPr id="184" name="【橋りょう・トンネル】&#10;一人当たり有形固定資産（償却資産）額最大値テキスト"/>
        <xdr:cNvSpPr txBox="1"/>
      </xdr:nvSpPr>
      <xdr:spPr>
        <a:xfrm>
          <a:off x="10566400" y="929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803,889</a:t>
          </a:r>
          <a:endParaRPr kumimoji="1" lang="ja-JP" altLang="en-US" sz="1000" b="1">
            <a:latin typeface="ＭＳ Ｐゴシック"/>
          </a:endParaRPr>
        </a:p>
      </xdr:txBody>
    </xdr:sp>
    <xdr:clientData/>
  </xdr:oneCellAnchor>
  <xdr:twoCellAnchor>
    <xdr:from>
      <xdr:col>15</xdr:col>
      <xdr:colOff>92075</xdr:colOff>
      <xdr:row>55</xdr:row>
      <xdr:rowOff>87841</xdr:rowOff>
    </xdr:from>
    <xdr:to>
      <xdr:col>15</xdr:col>
      <xdr:colOff>269875</xdr:colOff>
      <xdr:row>55</xdr:row>
      <xdr:rowOff>87841</xdr:rowOff>
    </xdr:to>
    <xdr:cxnSp macro="">
      <xdr:nvCxnSpPr>
        <xdr:cNvPr id="185" name="直線コネクタ 184"/>
        <xdr:cNvCxnSpPr/>
      </xdr:nvCxnSpPr>
      <xdr:spPr>
        <a:xfrm>
          <a:off x="10388600" y="9517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13518</xdr:rowOff>
    </xdr:from>
    <xdr:ext cx="599010" cy="259045"/>
    <xdr:sp macro="" textlink="">
      <xdr:nvSpPr>
        <xdr:cNvPr id="186" name="【橋りょう・トンネル】&#10;一人当たり有形固定資産（償却資産）額平均値テキスト"/>
        <xdr:cNvSpPr txBox="1"/>
      </xdr:nvSpPr>
      <xdr:spPr>
        <a:xfrm>
          <a:off x="10566400" y="10471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264,913</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35091</xdr:rowOff>
    </xdr:from>
    <xdr:to>
      <xdr:col>15</xdr:col>
      <xdr:colOff>231775</xdr:colOff>
      <xdr:row>61</xdr:row>
      <xdr:rowOff>136691</xdr:rowOff>
    </xdr:to>
    <xdr:sp macro="" textlink="">
      <xdr:nvSpPr>
        <xdr:cNvPr id="187" name="フローチャート : 判断 186"/>
        <xdr:cNvSpPr/>
      </xdr:nvSpPr>
      <xdr:spPr>
        <a:xfrm>
          <a:off x="10426700" y="104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154315</xdr:rowOff>
    </xdr:from>
    <xdr:to>
      <xdr:col>14</xdr:col>
      <xdr:colOff>79375</xdr:colOff>
      <xdr:row>61</xdr:row>
      <xdr:rowOff>84465</xdr:rowOff>
    </xdr:to>
    <xdr:sp macro="" textlink="">
      <xdr:nvSpPr>
        <xdr:cNvPr id="188" name="フローチャート : 判断 187"/>
        <xdr:cNvSpPr/>
      </xdr:nvSpPr>
      <xdr:spPr>
        <a:xfrm>
          <a:off x="9588500" y="104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9" name="テキスト ボックス 18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0" name="テキスト ボックス 18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1" name="テキスト ボックス 19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2" name="テキスト ボックス 19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3" name="テキスト ボックス 19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15187</xdr:rowOff>
    </xdr:from>
    <xdr:to>
      <xdr:col>14</xdr:col>
      <xdr:colOff>79375</xdr:colOff>
      <xdr:row>63</xdr:row>
      <xdr:rowOff>116787</xdr:rowOff>
    </xdr:to>
    <xdr:sp macro="" textlink="">
      <xdr:nvSpPr>
        <xdr:cNvPr id="194" name="円/楕円 193"/>
        <xdr:cNvSpPr/>
      </xdr:nvSpPr>
      <xdr:spPr>
        <a:xfrm>
          <a:off x="9588500" y="1081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59</xdr:row>
      <xdr:rowOff>100992</xdr:rowOff>
    </xdr:from>
    <xdr:ext cx="599010" cy="259045"/>
    <xdr:sp macro="" textlink="">
      <xdr:nvSpPr>
        <xdr:cNvPr id="195" name="n_1aveValue【橋りょう・トンネル】&#10;一人当たり有形固定資産（償却資産）額"/>
        <xdr:cNvSpPr txBox="1"/>
      </xdr:nvSpPr>
      <xdr:spPr>
        <a:xfrm>
          <a:off x="9327094" y="1021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292,328</a:t>
          </a:r>
          <a:endParaRPr kumimoji="1" lang="ja-JP" altLang="en-US" sz="1000" b="1">
            <a:solidFill>
              <a:srgbClr val="000080"/>
            </a:solidFill>
            <a:latin typeface="ＭＳ Ｐゴシック"/>
          </a:endParaRPr>
        </a:p>
      </xdr:txBody>
    </xdr:sp>
    <xdr:clientData/>
  </xdr:oneCellAnchor>
  <xdr:oneCellAnchor>
    <xdr:from>
      <xdr:col>13</xdr:col>
      <xdr:colOff>434486</xdr:colOff>
      <xdr:row>63</xdr:row>
      <xdr:rowOff>107914</xdr:rowOff>
    </xdr:from>
    <xdr:ext cx="534377" cy="259045"/>
    <xdr:sp macro="" textlink="">
      <xdr:nvSpPr>
        <xdr:cNvPr id="196" name="n_1mainValue【橋りょう・トンネル】&#10;一人当たり有形固定資産（償却資産）額"/>
        <xdr:cNvSpPr txBox="1"/>
      </xdr:nvSpPr>
      <xdr:spPr>
        <a:xfrm>
          <a:off x="9359411" y="1090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95,361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7" name="正方形/長方形 19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8" name="正方形/長方形 19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9" name="正方形/長方形 19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0" name="正方形/長方形 19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1" name="正方形/長方形 20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2" name="正方形/長方形 20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3" name="正方形/長方形 20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4" name="正方形/長方形 20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5" name="テキスト ボックス 20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6" name="直線コネクタ 20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7" name="テキスト ボックス 206"/>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86</xdr:row>
      <xdr:rowOff>168729</xdr:rowOff>
    </xdr:from>
    <xdr:to>
      <xdr:col>7</xdr:col>
      <xdr:colOff>638175</xdr:colOff>
      <xdr:row>86</xdr:row>
      <xdr:rowOff>168729</xdr:rowOff>
    </xdr:to>
    <xdr:cxnSp macro="">
      <xdr:nvCxnSpPr>
        <xdr:cNvPr id="208" name="直線コネクタ 207"/>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86</xdr:row>
      <xdr:rowOff>26506</xdr:rowOff>
    </xdr:from>
    <xdr:ext cx="403059" cy="259045"/>
    <xdr:sp macro="" textlink="">
      <xdr:nvSpPr>
        <xdr:cNvPr id="209" name="テキスト ボックス 208"/>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210" name="直線コネクタ 209"/>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211" name="テキスト ボックス 210"/>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212" name="直線コネクタ 211"/>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13" name="テキスト ボックス 212"/>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14" name="直線コネクタ 213"/>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15" name="テキスト ボックス 214"/>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16" name="直線コネクタ 215"/>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17" name="テキスト ボックス 216"/>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18" name="直線コネクタ 217"/>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108148</xdr:rowOff>
    </xdr:from>
    <xdr:ext cx="467179" cy="259045"/>
    <xdr:sp macro="" textlink="">
      <xdr:nvSpPr>
        <xdr:cNvPr id="219" name="テキスト ボックス 218"/>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1" name="テキスト ボックス 22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103414</xdr:rowOff>
    </xdr:from>
    <xdr:to>
      <xdr:col>6</xdr:col>
      <xdr:colOff>510540</xdr:colOff>
      <xdr:row>86</xdr:row>
      <xdr:rowOff>38100</xdr:rowOff>
    </xdr:to>
    <xdr:cxnSp macro="">
      <xdr:nvCxnSpPr>
        <xdr:cNvPr id="223" name="直線コネクタ 222"/>
        <xdr:cNvCxnSpPr/>
      </xdr:nvCxnSpPr>
      <xdr:spPr>
        <a:xfrm flipV="1">
          <a:off x="4634865" y="134765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41927</xdr:rowOff>
    </xdr:from>
    <xdr:ext cx="405111" cy="259045"/>
    <xdr:sp macro="" textlink="">
      <xdr:nvSpPr>
        <xdr:cNvPr id="224" name="【公営住宅】&#10;有形固定資産減価償却率最小値テキスト"/>
        <xdr:cNvSpPr txBox="1"/>
      </xdr:nvSpPr>
      <xdr:spPr>
        <a:xfrm>
          <a:off x="4724400" y="1478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54.0</a:t>
          </a:r>
          <a:endParaRPr kumimoji="1" lang="ja-JP" altLang="en-US" sz="1000" b="1">
            <a:latin typeface="ＭＳ Ｐゴシック"/>
          </a:endParaRPr>
        </a:p>
      </xdr:txBody>
    </xdr:sp>
    <xdr:clientData/>
  </xdr:oneCellAnchor>
  <xdr:twoCellAnchor>
    <xdr:from>
      <xdr:col>6</xdr:col>
      <xdr:colOff>422275</xdr:colOff>
      <xdr:row>86</xdr:row>
      <xdr:rowOff>38100</xdr:rowOff>
    </xdr:from>
    <xdr:to>
      <xdr:col>6</xdr:col>
      <xdr:colOff>600075</xdr:colOff>
      <xdr:row>86</xdr:row>
      <xdr:rowOff>38100</xdr:rowOff>
    </xdr:to>
    <xdr:cxnSp macro="">
      <xdr:nvCxnSpPr>
        <xdr:cNvPr id="225" name="直線コネクタ 224"/>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50091</xdr:rowOff>
    </xdr:from>
    <xdr:ext cx="405111" cy="259045"/>
    <xdr:sp macro="" textlink="">
      <xdr:nvSpPr>
        <xdr:cNvPr id="226" name="【公営住宅】&#10;有形固定資産減価償却率最大値テキスト"/>
        <xdr:cNvSpPr txBox="1"/>
      </xdr:nvSpPr>
      <xdr:spPr>
        <a:xfrm>
          <a:off x="4724400" y="1325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94.0</a:t>
          </a:r>
          <a:endParaRPr kumimoji="1" lang="ja-JP" altLang="en-US" sz="1000" b="1">
            <a:latin typeface="ＭＳ Ｐゴシック"/>
          </a:endParaRPr>
        </a:p>
      </xdr:txBody>
    </xdr:sp>
    <xdr:clientData/>
  </xdr:oneCellAnchor>
  <xdr:twoCellAnchor>
    <xdr:from>
      <xdr:col>6</xdr:col>
      <xdr:colOff>422275</xdr:colOff>
      <xdr:row>78</xdr:row>
      <xdr:rowOff>103414</xdr:rowOff>
    </xdr:from>
    <xdr:to>
      <xdr:col>6</xdr:col>
      <xdr:colOff>600075</xdr:colOff>
      <xdr:row>78</xdr:row>
      <xdr:rowOff>103414</xdr:rowOff>
    </xdr:to>
    <xdr:cxnSp macro="">
      <xdr:nvCxnSpPr>
        <xdr:cNvPr id="227" name="直線コネクタ 226"/>
        <xdr:cNvCxnSpPr/>
      </xdr:nvCxnSpPr>
      <xdr:spPr>
        <a:xfrm>
          <a:off x="4546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22877</xdr:rowOff>
    </xdr:from>
    <xdr:ext cx="405111" cy="259045"/>
    <xdr:sp macro="" textlink="">
      <xdr:nvSpPr>
        <xdr:cNvPr id="228" name="【公営住宅】&#10;有形固定資産減価償却率平均値テキスト"/>
        <xdr:cNvSpPr txBox="1"/>
      </xdr:nvSpPr>
      <xdr:spPr>
        <a:xfrm>
          <a:off x="47244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44450</xdr:rowOff>
    </xdr:from>
    <xdr:to>
      <xdr:col>6</xdr:col>
      <xdr:colOff>561975</xdr:colOff>
      <xdr:row>83</xdr:row>
      <xdr:rowOff>146050</xdr:rowOff>
    </xdr:to>
    <xdr:sp macro="" textlink="">
      <xdr:nvSpPr>
        <xdr:cNvPr id="229" name="フローチャート : 判断 228"/>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122827</xdr:rowOff>
    </xdr:from>
    <xdr:to>
      <xdr:col>5</xdr:col>
      <xdr:colOff>409575</xdr:colOff>
      <xdr:row>84</xdr:row>
      <xdr:rowOff>52977</xdr:rowOff>
    </xdr:to>
    <xdr:sp macro="" textlink="">
      <xdr:nvSpPr>
        <xdr:cNvPr id="230" name="フローチャート : 判断 229"/>
        <xdr:cNvSpPr/>
      </xdr:nvSpPr>
      <xdr:spPr>
        <a:xfrm>
          <a:off x="3746500" y="1435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84</xdr:row>
      <xdr:rowOff>52614</xdr:rowOff>
    </xdr:from>
    <xdr:to>
      <xdr:col>5</xdr:col>
      <xdr:colOff>409575</xdr:colOff>
      <xdr:row>84</xdr:row>
      <xdr:rowOff>154214</xdr:rowOff>
    </xdr:to>
    <xdr:sp macro="" textlink="">
      <xdr:nvSpPr>
        <xdr:cNvPr id="236" name="円/楕円 235"/>
        <xdr:cNvSpPr/>
      </xdr:nvSpPr>
      <xdr:spPr>
        <a:xfrm>
          <a:off x="3746500" y="1445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69504</xdr:rowOff>
    </xdr:from>
    <xdr:ext cx="405111" cy="259045"/>
    <xdr:sp macro="" textlink="">
      <xdr:nvSpPr>
        <xdr:cNvPr id="237" name="n_1aveValue【公営住宅】&#10;有形固定資産減価償却率"/>
        <xdr:cNvSpPr txBox="1"/>
      </xdr:nvSpPr>
      <xdr:spPr>
        <a:xfrm>
          <a:off x="3582043" y="14128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5</xdr:col>
      <xdr:colOff>143518</xdr:colOff>
      <xdr:row>84</xdr:row>
      <xdr:rowOff>145341</xdr:rowOff>
    </xdr:from>
    <xdr:ext cx="405111" cy="259045"/>
    <xdr:sp macro="" textlink="">
      <xdr:nvSpPr>
        <xdr:cNvPr id="238" name="n_1mainValue【公営住宅】&#10;有形固定資産減価償却率"/>
        <xdr:cNvSpPr txBox="1"/>
      </xdr:nvSpPr>
      <xdr:spPr>
        <a:xfrm>
          <a:off x="3582043" y="1454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9" name="正方形/長方形 23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0" name="正方形/長方形 23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1" name="正方形/長方形 24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2" name="正方形/長方形 24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3" name="正方形/長方形 24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4" name="正方形/長方形 24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5" name="正方形/長方形 24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6" name="正方形/長方形 24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7" name="テキスト ボックス 24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8" name="直線コネクタ 24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9" name="直線コネクタ 24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50" name="テキスト ボックス 24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51" name="直線コネクタ 25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52" name="テキスト ボックス 25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53" name="直線コネクタ 25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4" name="テキスト ボックス 25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5" name="直線コネクタ 25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6" name="テキスト ボックス 25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7" name="直線コネクタ 25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8" name="テキスト ボックス 25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9" name="直線コネクタ 25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0" name="テキスト ボックス 25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76963</xdr:rowOff>
    </xdr:from>
    <xdr:to>
      <xdr:col>15</xdr:col>
      <xdr:colOff>180340</xdr:colOff>
      <xdr:row>86</xdr:row>
      <xdr:rowOff>99061</xdr:rowOff>
    </xdr:to>
    <xdr:cxnSp macro="">
      <xdr:nvCxnSpPr>
        <xdr:cNvPr id="262" name="直線コネクタ 261"/>
        <xdr:cNvCxnSpPr/>
      </xdr:nvCxnSpPr>
      <xdr:spPr>
        <a:xfrm flipV="1">
          <a:off x="10476865" y="13450063"/>
          <a:ext cx="0" cy="1393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102888</xdr:rowOff>
    </xdr:from>
    <xdr:ext cx="469744" cy="259045"/>
    <xdr:sp macro="" textlink="">
      <xdr:nvSpPr>
        <xdr:cNvPr id="263" name="【公営住宅】&#10;一人当たり面積最小値テキスト"/>
        <xdr:cNvSpPr txBox="1"/>
      </xdr:nvSpPr>
      <xdr:spPr>
        <a:xfrm>
          <a:off x="105664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0.020</a:t>
          </a:r>
          <a:endParaRPr kumimoji="1" lang="ja-JP" altLang="en-US" sz="1000" b="1">
            <a:latin typeface="ＭＳ Ｐゴシック"/>
          </a:endParaRPr>
        </a:p>
      </xdr:txBody>
    </xdr:sp>
    <xdr:clientData/>
  </xdr:oneCellAnchor>
  <xdr:twoCellAnchor>
    <xdr:from>
      <xdr:col>15</xdr:col>
      <xdr:colOff>92075</xdr:colOff>
      <xdr:row>86</xdr:row>
      <xdr:rowOff>99061</xdr:rowOff>
    </xdr:from>
    <xdr:to>
      <xdr:col>15</xdr:col>
      <xdr:colOff>269875</xdr:colOff>
      <xdr:row>86</xdr:row>
      <xdr:rowOff>99061</xdr:rowOff>
    </xdr:to>
    <xdr:cxnSp macro="">
      <xdr:nvCxnSpPr>
        <xdr:cNvPr id="264" name="直線コネクタ 263"/>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23640</xdr:rowOff>
    </xdr:from>
    <xdr:ext cx="469744" cy="259045"/>
    <xdr:sp macro="" textlink="">
      <xdr:nvSpPr>
        <xdr:cNvPr id="265" name="【公営住宅】&#10;一人当たり面積最大値テキスト"/>
        <xdr:cNvSpPr txBox="1"/>
      </xdr:nvSpPr>
      <xdr:spPr>
        <a:xfrm>
          <a:off x="10566400" y="1322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1.849</a:t>
          </a:r>
          <a:endParaRPr kumimoji="1" lang="ja-JP" altLang="en-US" sz="1000" b="1">
            <a:latin typeface="ＭＳ Ｐゴシック"/>
          </a:endParaRPr>
        </a:p>
      </xdr:txBody>
    </xdr:sp>
    <xdr:clientData/>
  </xdr:oneCellAnchor>
  <xdr:twoCellAnchor>
    <xdr:from>
      <xdr:col>15</xdr:col>
      <xdr:colOff>92075</xdr:colOff>
      <xdr:row>78</xdr:row>
      <xdr:rowOff>76963</xdr:rowOff>
    </xdr:from>
    <xdr:to>
      <xdr:col>15</xdr:col>
      <xdr:colOff>269875</xdr:colOff>
      <xdr:row>78</xdr:row>
      <xdr:rowOff>76963</xdr:rowOff>
    </xdr:to>
    <xdr:cxnSp macro="">
      <xdr:nvCxnSpPr>
        <xdr:cNvPr id="266" name="直線コネクタ 265"/>
        <xdr:cNvCxnSpPr/>
      </xdr:nvCxnSpPr>
      <xdr:spPr>
        <a:xfrm>
          <a:off x="10388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142512</xdr:rowOff>
    </xdr:from>
    <xdr:ext cx="469744" cy="259045"/>
    <xdr:sp macro="" textlink="">
      <xdr:nvSpPr>
        <xdr:cNvPr id="267" name="【公営住宅】&#10;一人当たり面積平均値テキスト"/>
        <xdr:cNvSpPr txBox="1"/>
      </xdr:nvSpPr>
      <xdr:spPr>
        <a:xfrm>
          <a:off x="10566400" y="14201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0.768</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164085</xdr:rowOff>
    </xdr:from>
    <xdr:to>
      <xdr:col>15</xdr:col>
      <xdr:colOff>231775</xdr:colOff>
      <xdr:row>83</xdr:row>
      <xdr:rowOff>94235</xdr:rowOff>
    </xdr:to>
    <xdr:sp macro="" textlink="">
      <xdr:nvSpPr>
        <xdr:cNvPr id="268" name="フローチャート : 判断 267"/>
        <xdr:cNvSpPr/>
      </xdr:nvSpPr>
      <xdr:spPr>
        <a:xfrm>
          <a:off x="10426700" y="1422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72644</xdr:rowOff>
    </xdr:from>
    <xdr:to>
      <xdr:col>14</xdr:col>
      <xdr:colOff>79375</xdr:colOff>
      <xdr:row>84</xdr:row>
      <xdr:rowOff>2794</xdr:rowOff>
    </xdr:to>
    <xdr:sp macro="" textlink="">
      <xdr:nvSpPr>
        <xdr:cNvPr id="269" name="フローチャート : 判断 268"/>
        <xdr:cNvSpPr/>
      </xdr:nvSpPr>
      <xdr:spPr>
        <a:xfrm>
          <a:off x="9588500" y="1430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0" name="テキスト ボックス 26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1" name="テキスト ボックス 27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2" name="テキスト ボックス 27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3" name="テキスト ボックス 27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4" name="テキスト ボックス 27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10161</xdr:rowOff>
    </xdr:from>
    <xdr:to>
      <xdr:col>14</xdr:col>
      <xdr:colOff>79375</xdr:colOff>
      <xdr:row>85</xdr:row>
      <xdr:rowOff>111761</xdr:rowOff>
    </xdr:to>
    <xdr:sp macro="" textlink="">
      <xdr:nvSpPr>
        <xdr:cNvPr id="275" name="円/楕円 274"/>
        <xdr:cNvSpPr/>
      </xdr:nvSpPr>
      <xdr:spPr>
        <a:xfrm>
          <a:off x="958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19321</xdr:rowOff>
    </xdr:from>
    <xdr:ext cx="469744" cy="259045"/>
    <xdr:sp macro="" textlink="">
      <xdr:nvSpPr>
        <xdr:cNvPr id="276" name="n_1aveValue【公営住宅】&#10;一人当たり面積"/>
        <xdr:cNvSpPr txBox="1"/>
      </xdr:nvSpPr>
      <xdr:spPr>
        <a:xfrm>
          <a:off x="939172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0.663</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102888</xdr:rowOff>
    </xdr:from>
    <xdr:ext cx="469744" cy="259045"/>
    <xdr:sp macro="" textlink="">
      <xdr:nvSpPr>
        <xdr:cNvPr id="277" name="n_1mainValue【公営住宅】&#10;一人当たり面積"/>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0.295</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04" name="テキスト ボックス 30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05" name="直線コネクタ 3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06" name="テキスト ボックス 30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07" name="直線コネクタ 3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8" name="テキスト ボックス 3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09" name="直線コネクタ 3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10" name="テキスト ボックス 3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11" name="直線コネクタ 3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12" name="テキスト ボックス 3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13" name="直線コネクタ 3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14" name="テキスト ボックス 31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6" name="テキスト ボックス 31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57150</xdr:rowOff>
    </xdr:from>
    <xdr:to>
      <xdr:col>23</xdr:col>
      <xdr:colOff>516889</xdr:colOff>
      <xdr:row>41</xdr:row>
      <xdr:rowOff>142875</xdr:rowOff>
    </xdr:to>
    <xdr:cxnSp macro="">
      <xdr:nvCxnSpPr>
        <xdr:cNvPr id="318" name="直線コネクタ 317"/>
        <xdr:cNvCxnSpPr/>
      </xdr:nvCxnSpPr>
      <xdr:spPr>
        <a:xfrm flipV="1">
          <a:off x="16318864" y="571500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146702</xdr:rowOff>
    </xdr:from>
    <xdr:ext cx="405111" cy="259045"/>
    <xdr:sp macro="" textlink="">
      <xdr:nvSpPr>
        <xdr:cNvPr id="319" name="【認定こども園・幼稚園・保育所】&#10;有形固定資産減価償却率最小値テキスト"/>
        <xdr:cNvSpPr txBox="1"/>
      </xdr:nvSpPr>
      <xdr:spPr>
        <a:xfrm>
          <a:off x="164084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428625</xdr:colOff>
      <xdr:row>41</xdr:row>
      <xdr:rowOff>142875</xdr:rowOff>
    </xdr:from>
    <xdr:to>
      <xdr:col>23</xdr:col>
      <xdr:colOff>606425</xdr:colOff>
      <xdr:row>41</xdr:row>
      <xdr:rowOff>142875</xdr:rowOff>
    </xdr:to>
    <xdr:cxnSp macro="">
      <xdr:nvCxnSpPr>
        <xdr:cNvPr id="320" name="直線コネクタ 319"/>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3827</xdr:rowOff>
    </xdr:from>
    <xdr:ext cx="469744" cy="259045"/>
    <xdr:sp macro="" textlink="">
      <xdr:nvSpPr>
        <xdr:cNvPr id="321" name="【認定こども園・幼稚園・保育所】&#10;有形固定資産減価償却率最大値テキスト"/>
        <xdr:cNvSpPr txBox="1"/>
      </xdr:nvSpPr>
      <xdr:spPr>
        <a:xfrm>
          <a:off x="16408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57150</xdr:rowOff>
    </xdr:from>
    <xdr:to>
      <xdr:col>23</xdr:col>
      <xdr:colOff>606425</xdr:colOff>
      <xdr:row>33</xdr:row>
      <xdr:rowOff>57150</xdr:rowOff>
    </xdr:to>
    <xdr:cxnSp macro="">
      <xdr:nvCxnSpPr>
        <xdr:cNvPr id="322" name="直線コネクタ 321"/>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20972</xdr:rowOff>
    </xdr:from>
    <xdr:ext cx="405111" cy="259045"/>
    <xdr:sp macro="" textlink="">
      <xdr:nvSpPr>
        <xdr:cNvPr id="323" name="【認定こども園・幼稚園・保育所】&#10;有形固定資産減価償却率平均値テキスト"/>
        <xdr:cNvSpPr txBox="1"/>
      </xdr:nvSpPr>
      <xdr:spPr>
        <a:xfrm>
          <a:off x="16408400" y="653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42545</xdr:rowOff>
    </xdr:from>
    <xdr:to>
      <xdr:col>23</xdr:col>
      <xdr:colOff>568325</xdr:colOff>
      <xdr:row>38</xdr:row>
      <xdr:rowOff>144145</xdr:rowOff>
    </xdr:to>
    <xdr:sp macro="" textlink="">
      <xdr:nvSpPr>
        <xdr:cNvPr id="324" name="フローチャート : 判断 323"/>
        <xdr:cNvSpPr/>
      </xdr:nvSpPr>
      <xdr:spPr>
        <a:xfrm>
          <a:off x="162687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145415</xdr:rowOff>
    </xdr:from>
    <xdr:to>
      <xdr:col>22</xdr:col>
      <xdr:colOff>415925</xdr:colOff>
      <xdr:row>38</xdr:row>
      <xdr:rowOff>75565</xdr:rowOff>
    </xdr:to>
    <xdr:sp macro="" textlink="">
      <xdr:nvSpPr>
        <xdr:cNvPr id="325" name="フローチャート : 判断 324"/>
        <xdr:cNvSpPr/>
      </xdr:nvSpPr>
      <xdr:spPr>
        <a:xfrm>
          <a:off x="15430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160655</xdr:rowOff>
    </xdr:from>
    <xdr:to>
      <xdr:col>22</xdr:col>
      <xdr:colOff>415925</xdr:colOff>
      <xdr:row>36</xdr:row>
      <xdr:rowOff>90805</xdr:rowOff>
    </xdr:to>
    <xdr:sp macro="" textlink="">
      <xdr:nvSpPr>
        <xdr:cNvPr id="331" name="円/楕円 330"/>
        <xdr:cNvSpPr/>
      </xdr:nvSpPr>
      <xdr:spPr>
        <a:xfrm>
          <a:off x="15430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66692</xdr:rowOff>
    </xdr:from>
    <xdr:ext cx="405111" cy="259045"/>
    <xdr:sp macro="" textlink="">
      <xdr:nvSpPr>
        <xdr:cNvPr id="332" name="n_1aveValue【認定こども園・幼稚園・保育所】&#10;有形固定資産減価償却率"/>
        <xdr:cNvSpPr txBox="1"/>
      </xdr:nvSpPr>
      <xdr:spPr>
        <a:xfrm>
          <a:off x="15266043"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107332</xdr:rowOff>
    </xdr:from>
    <xdr:ext cx="405111" cy="259045"/>
    <xdr:sp macro="" textlink="">
      <xdr:nvSpPr>
        <xdr:cNvPr id="333" name="n_1mainValue【認定こども園・幼稚園・保育所】&#10;有形固定資産減価償却率"/>
        <xdr:cNvSpPr txBox="1"/>
      </xdr:nvSpPr>
      <xdr:spPr>
        <a:xfrm>
          <a:off x="15266043"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4" name="正方形/長方形 33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5" name="正方形/長方形 33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6" name="正方形/長方形 33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7" name="正方形/長方形 33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8" name="正方形/長方形 33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9" name="正方形/長方形 33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0" name="正方形/長方形 33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1" name="正方形/長方形 34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2" name="テキスト ボックス 34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3" name="直線コネクタ 34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44" name="直線コネクタ 34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45" name="テキスト ボックス 344"/>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46" name="直線コネクタ 34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47" name="テキスト ボックス 346"/>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48" name="直線コネクタ 34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49" name="テキスト ボックス 348"/>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50" name="直線コネクタ 34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51" name="テキスト ボックス 350"/>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2" name="直線コネクタ 35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3" name="テキスト ボックス 35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96774</xdr:rowOff>
    </xdr:from>
    <xdr:to>
      <xdr:col>32</xdr:col>
      <xdr:colOff>186689</xdr:colOff>
      <xdr:row>41</xdr:row>
      <xdr:rowOff>73914</xdr:rowOff>
    </xdr:to>
    <xdr:cxnSp macro="">
      <xdr:nvCxnSpPr>
        <xdr:cNvPr id="355" name="直線コネクタ 354"/>
        <xdr:cNvCxnSpPr/>
      </xdr:nvCxnSpPr>
      <xdr:spPr>
        <a:xfrm flipV="1">
          <a:off x="22160864" y="5754624"/>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77741</xdr:rowOff>
    </xdr:from>
    <xdr:ext cx="469744" cy="259045"/>
    <xdr:sp macro="" textlink="">
      <xdr:nvSpPr>
        <xdr:cNvPr id="356" name="【認定こども園・幼稚園・保育所】&#10;一人当たり面積最小値テキスト"/>
        <xdr:cNvSpPr txBox="1"/>
      </xdr:nvSpPr>
      <xdr:spPr>
        <a:xfrm>
          <a:off x="222504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0.013</a:t>
          </a:r>
          <a:endParaRPr kumimoji="1" lang="ja-JP" altLang="en-US" sz="1000" b="1">
            <a:latin typeface="ＭＳ Ｐゴシック"/>
          </a:endParaRPr>
        </a:p>
      </xdr:txBody>
    </xdr:sp>
    <xdr:clientData/>
  </xdr:oneCellAnchor>
  <xdr:twoCellAnchor>
    <xdr:from>
      <xdr:col>32</xdr:col>
      <xdr:colOff>98425</xdr:colOff>
      <xdr:row>41</xdr:row>
      <xdr:rowOff>73914</xdr:rowOff>
    </xdr:from>
    <xdr:to>
      <xdr:col>32</xdr:col>
      <xdr:colOff>276225</xdr:colOff>
      <xdr:row>41</xdr:row>
      <xdr:rowOff>73914</xdr:rowOff>
    </xdr:to>
    <xdr:cxnSp macro="">
      <xdr:nvCxnSpPr>
        <xdr:cNvPr id="357" name="直線コネクタ 356"/>
        <xdr:cNvCxnSpPr/>
      </xdr:nvCxnSpPr>
      <xdr:spPr>
        <a:xfrm>
          <a:off x="22072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43451</xdr:rowOff>
    </xdr:from>
    <xdr:ext cx="469744" cy="259045"/>
    <xdr:sp macro="" textlink="">
      <xdr:nvSpPr>
        <xdr:cNvPr id="358" name="【認定こども園・幼稚園・保育所】&#10;一人当たり面積最大値テキスト"/>
        <xdr:cNvSpPr txBox="1"/>
      </xdr:nvSpPr>
      <xdr:spPr>
        <a:xfrm>
          <a:off x="22250400" y="552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0.308</a:t>
          </a:r>
          <a:endParaRPr kumimoji="1" lang="ja-JP" altLang="en-US" sz="1000" b="1">
            <a:latin typeface="ＭＳ Ｐゴシック"/>
          </a:endParaRPr>
        </a:p>
      </xdr:txBody>
    </xdr:sp>
    <xdr:clientData/>
  </xdr:oneCellAnchor>
  <xdr:twoCellAnchor>
    <xdr:from>
      <xdr:col>32</xdr:col>
      <xdr:colOff>98425</xdr:colOff>
      <xdr:row>33</xdr:row>
      <xdr:rowOff>96774</xdr:rowOff>
    </xdr:from>
    <xdr:to>
      <xdr:col>32</xdr:col>
      <xdr:colOff>276225</xdr:colOff>
      <xdr:row>33</xdr:row>
      <xdr:rowOff>96774</xdr:rowOff>
    </xdr:to>
    <xdr:cxnSp macro="">
      <xdr:nvCxnSpPr>
        <xdr:cNvPr id="359" name="直線コネクタ 358"/>
        <xdr:cNvCxnSpPr/>
      </xdr:nvCxnSpPr>
      <xdr:spPr>
        <a:xfrm>
          <a:off x="22072600" y="575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106697</xdr:rowOff>
    </xdr:from>
    <xdr:ext cx="469744" cy="259045"/>
    <xdr:sp macro="" textlink="">
      <xdr:nvSpPr>
        <xdr:cNvPr id="360" name="【認定こども園・幼稚園・保育所】&#10;一人当たり面積平均値テキスト"/>
        <xdr:cNvSpPr txBox="1"/>
      </xdr:nvSpPr>
      <xdr:spPr>
        <a:xfrm>
          <a:off x="222504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128270</xdr:rowOff>
    </xdr:from>
    <xdr:to>
      <xdr:col>32</xdr:col>
      <xdr:colOff>238125</xdr:colOff>
      <xdr:row>38</xdr:row>
      <xdr:rowOff>58420</xdr:rowOff>
    </xdr:to>
    <xdr:sp macro="" textlink="">
      <xdr:nvSpPr>
        <xdr:cNvPr id="361" name="フローチャート : 判断 360"/>
        <xdr:cNvSpPr/>
      </xdr:nvSpPr>
      <xdr:spPr>
        <a:xfrm>
          <a:off x="22110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7112</xdr:rowOff>
    </xdr:from>
    <xdr:to>
      <xdr:col>31</xdr:col>
      <xdr:colOff>85725</xdr:colOff>
      <xdr:row>38</xdr:row>
      <xdr:rowOff>108712</xdr:rowOff>
    </xdr:to>
    <xdr:sp macro="" textlink="">
      <xdr:nvSpPr>
        <xdr:cNvPr id="362" name="フローチャート : 判断 361"/>
        <xdr:cNvSpPr/>
      </xdr:nvSpPr>
      <xdr:spPr>
        <a:xfrm>
          <a:off x="21272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3" name="テキスト ボックス 36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4" name="テキスト ボックス 36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5" name="テキスト ボックス 36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6" name="テキスト ボックス 36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7" name="テキスト ボックス 36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84836</xdr:rowOff>
    </xdr:from>
    <xdr:to>
      <xdr:col>31</xdr:col>
      <xdr:colOff>85725</xdr:colOff>
      <xdr:row>41</xdr:row>
      <xdr:rowOff>14986</xdr:rowOff>
    </xdr:to>
    <xdr:sp macro="" textlink="">
      <xdr:nvSpPr>
        <xdr:cNvPr id="368" name="円/楕円 367"/>
        <xdr:cNvSpPr/>
      </xdr:nvSpPr>
      <xdr:spPr>
        <a:xfrm>
          <a:off x="21272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36</xdr:row>
      <xdr:rowOff>125239</xdr:rowOff>
    </xdr:from>
    <xdr:ext cx="469744" cy="259045"/>
    <xdr:sp macro="" textlink="">
      <xdr:nvSpPr>
        <xdr:cNvPr id="369" name="n_1aveValue【認定こども園・幼稚園・保育所】&#10;一人当たり面積"/>
        <xdr:cNvSpPr txBox="1"/>
      </xdr:nvSpPr>
      <xdr:spPr>
        <a:xfrm>
          <a:off x="21075727"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0.129</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6113</xdr:rowOff>
    </xdr:from>
    <xdr:ext cx="469744" cy="259045"/>
    <xdr:sp macro="" textlink="">
      <xdr:nvSpPr>
        <xdr:cNvPr id="370" name="n_1mainValue【認定こども園・幼稚園・保育所】&#10;一人当たり面積"/>
        <xdr:cNvSpPr txBox="1"/>
      </xdr:nvSpPr>
      <xdr:spPr>
        <a:xfrm>
          <a:off x="21075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0.037</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1" name="正方形/長方形 37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2" name="正方形/長方形 37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3" name="正方形/長方形 37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4" name="正方形/長方形 37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5" name="正方形/長方形 37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6" name="正方形/長方形 37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7" name="正方形/長方形 37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8" name="正方形/長方形 37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9" name="テキスト ボックス 37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80" name="直線コネクタ 37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81" name="テキスト ボックス 38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82" name="直線コネクタ 38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83" name="テキスト ボックス 38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84" name="直線コネクタ 38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85" name="テキスト ボックス 38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86" name="直線コネクタ 38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87" name="テキスト ボックス 38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88" name="直線コネクタ 38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89" name="テキスト ボックス 38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90" name="直線コネクタ 38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91" name="テキスト ボックス 39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2" name="直線コネクタ 39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93" name="テキスト ボックス 39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129540</xdr:rowOff>
    </xdr:from>
    <xdr:to>
      <xdr:col>23</xdr:col>
      <xdr:colOff>516889</xdr:colOff>
      <xdr:row>64</xdr:row>
      <xdr:rowOff>125730</xdr:rowOff>
    </xdr:to>
    <xdr:cxnSp macro="">
      <xdr:nvCxnSpPr>
        <xdr:cNvPr id="395" name="直線コネクタ 394"/>
        <xdr:cNvCxnSpPr/>
      </xdr:nvCxnSpPr>
      <xdr:spPr>
        <a:xfrm flipV="1">
          <a:off x="16318864" y="973074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129557</xdr:rowOff>
    </xdr:from>
    <xdr:ext cx="405111" cy="259045"/>
    <xdr:sp macro="" textlink="">
      <xdr:nvSpPr>
        <xdr:cNvPr id="396" name="【学校施設】&#10;有形固定資産減価償却率最小値テキスト"/>
        <xdr:cNvSpPr txBox="1"/>
      </xdr:nvSpPr>
      <xdr:spPr>
        <a:xfrm>
          <a:off x="16408400" y="1110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a:t>
          </a:r>
          <a:endParaRPr kumimoji="1" lang="ja-JP" altLang="en-US" sz="1000" b="1">
            <a:latin typeface="ＭＳ Ｐゴシック"/>
          </a:endParaRPr>
        </a:p>
      </xdr:txBody>
    </xdr:sp>
    <xdr:clientData/>
  </xdr:oneCellAnchor>
  <xdr:twoCellAnchor>
    <xdr:from>
      <xdr:col>23</xdr:col>
      <xdr:colOff>428625</xdr:colOff>
      <xdr:row>64</xdr:row>
      <xdr:rowOff>125730</xdr:rowOff>
    </xdr:from>
    <xdr:to>
      <xdr:col>23</xdr:col>
      <xdr:colOff>606425</xdr:colOff>
      <xdr:row>64</xdr:row>
      <xdr:rowOff>125730</xdr:rowOff>
    </xdr:to>
    <xdr:cxnSp macro="">
      <xdr:nvCxnSpPr>
        <xdr:cNvPr id="397" name="直線コネクタ 396"/>
        <xdr:cNvCxnSpPr/>
      </xdr:nvCxnSpPr>
      <xdr:spPr>
        <a:xfrm>
          <a:off x="16230600" y="1109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76217</xdr:rowOff>
    </xdr:from>
    <xdr:ext cx="405111" cy="259045"/>
    <xdr:sp macro="" textlink="">
      <xdr:nvSpPr>
        <xdr:cNvPr id="398" name="【学校施設】&#10;有形固定資産減価償却率最大値テキスト"/>
        <xdr:cNvSpPr txBox="1"/>
      </xdr:nvSpPr>
      <xdr:spPr>
        <a:xfrm>
          <a:off x="16408400"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23</xdr:col>
      <xdr:colOff>428625</xdr:colOff>
      <xdr:row>56</xdr:row>
      <xdr:rowOff>129540</xdr:rowOff>
    </xdr:from>
    <xdr:to>
      <xdr:col>23</xdr:col>
      <xdr:colOff>606425</xdr:colOff>
      <xdr:row>56</xdr:row>
      <xdr:rowOff>129540</xdr:rowOff>
    </xdr:to>
    <xdr:cxnSp macro="">
      <xdr:nvCxnSpPr>
        <xdr:cNvPr id="399" name="直線コネクタ 398"/>
        <xdr:cNvCxnSpPr/>
      </xdr:nvCxnSpPr>
      <xdr:spPr>
        <a:xfrm>
          <a:off x="16230600" y="97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144797</xdr:rowOff>
    </xdr:from>
    <xdr:ext cx="405111" cy="259045"/>
    <xdr:sp macro="" textlink="">
      <xdr:nvSpPr>
        <xdr:cNvPr id="400" name="【学校施設】&#10;有形固定資産減価償却率平均値テキスト"/>
        <xdr:cNvSpPr txBox="1"/>
      </xdr:nvSpPr>
      <xdr:spPr>
        <a:xfrm>
          <a:off x="16408400" y="1026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58.8</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166370</xdr:rowOff>
    </xdr:from>
    <xdr:to>
      <xdr:col>23</xdr:col>
      <xdr:colOff>568325</xdr:colOff>
      <xdr:row>60</xdr:row>
      <xdr:rowOff>96520</xdr:rowOff>
    </xdr:to>
    <xdr:sp macro="" textlink="">
      <xdr:nvSpPr>
        <xdr:cNvPr id="401" name="フローチャート : 判断 400"/>
        <xdr:cNvSpPr/>
      </xdr:nvSpPr>
      <xdr:spPr>
        <a:xfrm>
          <a:off x="16268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63500</xdr:rowOff>
    </xdr:from>
    <xdr:to>
      <xdr:col>22</xdr:col>
      <xdr:colOff>415925</xdr:colOff>
      <xdr:row>60</xdr:row>
      <xdr:rowOff>165100</xdr:rowOff>
    </xdr:to>
    <xdr:sp macro="" textlink="">
      <xdr:nvSpPr>
        <xdr:cNvPr id="402" name="フローチャート : 判断 401"/>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3" name="テキスト ボックス 40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4" name="テキスト ボックス 40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5" name="テキスト ボックス 40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6" name="テキスト ボックス 40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7" name="テキスト ボックス 40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67310</xdr:rowOff>
    </xdr:from>
    <xdr:to>
      <xdr:col>22</xdr:col>
      <xdr:colOff>415925</xdr:colOff>
      <xdr:row>61</xdr:row>
      <xdr:rowOff>168910</xdr:rowOff>
    </xdr:to>
    <xdr:sp macro="" textlink="">
      <xdr:nvSpPr>
        <xdr:cNvPr id="408" name="円/楕円 407"/>
        <xdr:cNvSpPr/>
      </xdr:nvSpPr>
      <xdr:spPr>
        <a:xfrm>
          <a:off x="15430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10177</xdr:rowOff>
    </xdr:from>
    <xdr:ext cx="405111" cy="259045"/>
    <xdr:sp macro="" textlink="">
      <xdr:nvSpPr>
        <xdr:cNvPr id="409" name="n_1aveValue【学校施設】&#10;有形固定資産減価償却率"/>
        <xdr:cNvSpPr txBox="1"/>
      </xdr:nvSpPr>
      <xdr:spPr>
        <a:xfrm>
          <a:off x="15266043"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57.0</a:t>
          </a:r>
          <a:endParaRPr kumimoji="1" lang="ja-JP" altLang="en-US" sz="1000" b="1">
            <a:solidFill>
              <a:srgbClr val="000080"/>
            </a:solidFill>
            <a:latin typeface="ＭＳ Ｐゴシック"/>
          </a:endParaRPr>
        </a:p>
      </xdr:txBody>
    </xdr:sp>
    <xdr:clientData/>
  </xdr:oneCellAnchor>
  <xdr:oneCellAnchor>
    <xdr:from>
      <xdr:col>22</xdr:col>
      <xdr:colOff>149868</xdr:colOff>
      <xdr:row>61</xdr:row>
      <xdr:rowOff>160037</xdr:rowOff>
    </xdr:from>
    <xdr:ext cx="405111" cy="259045"/>
    <xdr:sp macro="" textlink="">
      <xdr:nvSpPr>
        <xdr:cNvPr id="410" name="n_1mainValue【学校施設】&#10;有形固定資産減価償却率"/>
        <xdr:cNvSpPr txBox="1"/>
      </xdr:nvSpPr>
      <xdr:spPr>
        <a:xfrm>
          <a:off x="15266043"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11" name="正方形/長方形 41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12" name="正方形/長方形 41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3" name="正方形/長方形 41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4" name="正方形/長方形 41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5" name="正方形/長方形 41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6" name="正方形/長方形 41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7" name="正方形/長方形 41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8" name="正方形/長方形 41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9" name="テキスト ボックス 41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20" name="直線コネクタ 41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21" name="テキスト ボックス 42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22" name="直線コネクタ 42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23" name="テキスト ボックス 42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24" name="直線コネクタ 42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25" name="テキスト ボックス 42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6" name="直線コネクタ 42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7" name="テキスト ボックス 42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8" name="直線コネクタ 42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9" name="テキスト ボックス 42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30" name="直線コネクタ 42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31" name="テキスト ボックス 43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32" name="直線コネクタ 43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33" name="テキスト ボックス 432"/>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34" name="直線コネクタ 43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35" name="テキスト ボックス 43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65315</xdr:rowOff>
    </xdr:from>
    <xdr:to>
      <xdr:col>32</xdr:col>
      <xdr:colOff>186689</xdr:colOff>
      <xdr:row>64</xdr:row>
      <xdr:rowOff>18506</xdr:rowOff>
    </xdr:to>
    <xdr:cxnSp macro="">
      <xdr:nvCxnSpPr>
        <xdr:cNvPr id="437" name="直線コネクタ 436"/>
        <xdr:cNvCxnSpPr/>
      </xdr:nvCxnSpPr>
      <xdr:spPr>
        <a:xfrm flipV="1">
          <a:off x="22160864" y="9666515"/>
          <a:ext cx="0" cy="1324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22333</xdr:rowOff>
    </xdr:from>
    <xdr:ext cx="469744" cy="259045"/>
    <xdr:sp macro="" textlink="">
      <xdr:nvSpPr>
        <xdr:cNvPr id="438" name="【学校施設】&#10;一人当たり面積最小値テキスト"/>
        <xdr:cNvSpPr txBox="1"/>
      </xdr:nvSpPr>
      <xdr:spPr>
        <a:xfrm>
          <a:off x="22250400" y="1099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1.003</a:t>
          </a:r>
          <a:endParaRPr kumimoji="1" lang="ja-JP" altLang="en-US" sz="1000" b="1">
            <a:latin typeface="ＭＳ Ｐゴシック"/>
          </a:endParaRPr>
        </a:p>
      </xdr:txBody>
    </xdr:sp>
    <xdr:clientData/>
  </xdr:oneCellAnchor>
  <xdr:twoCellAnchor>
    <xdr:from>
      <xdr:col>32</xdr:col>
      <xdr:colOff>98425</xdr:colOff>
      <xdr:row>64</xdr:row>
      <xdr:rowOff>18506</xdr:rowOff>
    </xdr:from>
    <xdr:to>
      <xdr:col>32</xdr:col>
      <xdr:colOff>276225</xdr:colOff>
      <xdr:row>64</xdr:row>
      <xdr:rowOff>18506</xdr:rowOff>
    </xdr:to>
    <xdr:cxnSp macro="">
      <xdr:nvCxnSpPr>
        <xdr:cNvPr id="439" name="直線コネクタ 438"/>
        <xdr:cNvCxnSpPr/>
      </xdr:nvCxnSpPr>
      <xdr:spPr>
        <a:xfrm>
          <a:off x="22072600" y="1099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11992</xdr:rowOff>
    </xdr:from>
    <xdr:ext cx="469744" cy="259045"/>
    <xdr:sp macro="" textlink="">
      <xdr:nvSpPr>
        <xdr:cNvPr id="440" name="【学校施設】&#10;一人当たり面積最大値テキスト"/>
        <xdr:cNvSpPr txBox="1"/>
      </xdr:nvSpPr>
      <xdr:spPr>
        <a:xfrm>
          <a:off x="222504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2.220</a:t>
          </a:r>
          <a:endParaRPr kumimoji="1" lang="ja-JP" altLang="en-US" sz="1000" b="1">
            <a:latin typeface="ＭＳ Ｐゴシック"/>
          </a:endParaRPr>
        </a:p>
      </xdr:txBody>
    </xdr:sp>
    <xdr:clientData/>
  </xdr:oneCellAnchor>
  <xdr:twoCellAnchor>
    <xdr:from>
      <xdr:col>32</xdr:col>
      <xdr:colOff>98425</xdr:colOff>
      <xdr:row>56</xdr:row>
      <xdr:rowOff>65315</xdr:rowOff>
    </xdr:from>
    <xdr:to>
      <xdr:col>32</xdr:col>
      <xdr:colOff>276225</xdr:colOff>
      <xdr:row>56</xdr:row>
      <xdr:rowOff>65315</xdr:rowOff>
    </xdr:to>
    <xdr:cxnSp macro="">
      <xdr:nvCxnSpPr>
        <xdr:cNvPr id="441" name="直線コネクタ 440"/>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33762</xdr:rowOff>
    </xdr:from>
    <xdr:ext cx="469744" cy="259045"/>
    <xdr:sp macro="" textlink="">
      <xdr:nvSpPr>
        <xdr:cNvPr id="442" name="【学校施設】&#10;一人当たり面積平均値テキスト"/>
        <xdr:cNvSpPr txBox="1"/>
      </xdr:nvSpPr>
      <xdr:spPr>
        <a:xfrm>
          <a:off x="22250400" y="10149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1.710</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55335</xdr:rowOff>
    </xdr:from>
    <xdr:to>
      <xdr:col>32</xdr:col>
      <xdr:colOff>238125</xdr:colOff>
      <xdr:row>59</xdr:row>
      <xdr:rowOff>156935</xdr:rowOff>
    </xdr:to>
    <xdr:sp macro="" textlink="">
      <xdr:nvSpPr>
        <xdr:cNvPr id="443" name="フローチャート : 判断 442"/>
        <xdr:cNvSpPr/>
      </xdr:nvSpPr>
      <xdr:spPr>
        <a:xfrm>
          <a:off x="221107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7438</xdr:rowOff>
    </xdr:from>
    <xdr:to>
      <xdr:col>31</xdr:col>
      <xdr:colOff>85725</xdr:colOff>
      <xdr:row>59</xdr:row>
      <xdr:rowOff>109038</xdr:rowOff>
    </xdr:to>
    <xdr:sp macro="" textlink="">
      <xdr:nvSpPr>
        <xdr:cNvPr id="444" name="フローチャート : 判断 443"/>
        <xdr:cNvSpPr/>
      </xdr:nvSpPr>
      <xdr:spPr>
        <a:xfrm>
          <a:off x="21272500" y="10122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5" name="テキスト ボックス 44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6" name="テキスト ボックス 44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7" name="テキスト ボックス 44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8" name="テキスト ボックス 44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9" name="テキスト ボックス 44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60</xdr:row>
      <xdr:rowOff>87449</xdr:rowOff>
    </xdr:from>
    <xdr:to>
      <xdr:col>31</xdr:col>
      <xdr:colOff>85725</xdr:colOff>
      <xdr:row>61</xdr:row>
      <xdr:rowOff>17599</xdr:rowOff>
    </xdr:to>
    <xdr:sp macro="" textlink="">
      <xdr:nvSpPr>
        <xdr:cNvPr id="450" name="円/楕円 449"/>
        <xdr:cNvSpPr/>
      </xdr:nvSpPr>
      <xdr:spPr>
        <a:xfrm>
          <a:off x="21272500" y="1037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125565</xdr:rowOff>
    </xdr:from>
    <xdr:ext cx="469744" cy="259045"/>
    <xdr:sp macro="" textlink="">
      <xdr:nvSpPr>
        <xdr:cNvPr id="451" name="n_1aveValue【学校施設】&#10;一人当たり面積"/>
        <xdr:cNvSpPr txBox="1"/>
      </xdr:nvSpPr>
      <xdr:spPr>
        <a:xfrm>
          <a:off x="21075727" y="989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1.754</a:t>
          </a:r>
          <a:endParaRPr kumimoji="1" lang="ja-JP" altLang="en-US" sz="1000" b="1">
            <a:solidFill>
              <a:srgbClr val="000080"/>
            </a:solidFill>
            <a:latin typeface="ＭＳ Ｐゴシック"/>
          </a:endParaRPr>
        </a:p>
      </xdr:txBody>
    </xdr:sp>
    <xdr:clientData/>
  </xdr:oneCellAnchor>
  <xdr:oneCellAnchor>
    <xdr:from>
      <xdr:col>30</xdr:col>
      <xdr:colOff>473152</xdr:colOff>
      <xdr:row>61</xdr:row>
      <xdr:rowOff>8726</xdr:rowOff>
    </xdr:from>
    <xdr:ext cx="469744" cy="259045"/>
    <xdr:sp macro="" textlink="">
      <xdr:nvSpPr>
        <xdr:cNvPr id="452" name="n_1mainValue【学校施設】&#10;一人当たり面積"/>
        <xdr:cNvSpPr txBox="1"/>
      </xdr:nvSpPr>
      <xdr:spPr>
        <a:xfrm>
          <a:off x="21075727" y="1046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53" name="正方形/長方形 45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54" name="正方形/長方形 45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5" name="正方形/長方形 45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6" name="正方形/長方形 45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7" name="正方形/長方形 45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8" name="正方形/長方形 45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9" name="正方形/長方形 45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60" name="正方形/長方形 45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61" name="テキスト ボックス 46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62" name="直線コネクタ 46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63" name="テキスト ボックス 462"/>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64" name="直線コネクタ 46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65" name="テキスト ボックス 464"/>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66" name="直線コネクタ 46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67" name="テキスト ボックス 46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8" name="直線コネクタ 46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9" name="テキスト ボックス 46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70" name="直線コネクタ 46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71" name="テキスト ボックス 47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72" name="直線コネクタ 47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73" name="テキスト ボックス 472"/>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74" name="直線コネクタ 47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75" name="テキスト ボックス 47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7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68580</xdr:rowOff>
    </xdr:from>
    <xdr:to>
      <xdr:col>23</xdr:col>
      <xdr:colOff>516889</xdr:colOff>
      <xdr:row>87</xdr:row>
      <xdr:rowOff>15239</xdr:rowOff>
    </xdr:to>
    <xdr:cxnSp macro="">
      <xdr:nvCxnSpPr>
        <xdr:cNvPr id="477" name="直線コネクタ 476"/>
        <xdr:cNvCxnSpPr/>
      </xdr:nvCxnSpPr>
      <xdr:spPr>
        <a:xfrm flipV="1">
          <a:off x="16318864" y="13613130"/>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19066</xdr:rowOff>
    </xdr:from>
    <xdr:ext cx="405111" cy="259045"/>
    <xdr:sp macro="" textlink="">
      <xdr:nvSpPr>
        <xdr:cNvPr id="478" name="【児童館】&#10;有形固定資産減価償却率最小値テキスト"/>
        <xdr:cNvSpPr txBox="1"/>
      </xdr:nvSpPr>
      <xdr:spPr>
        <a:xfrm>
          <a:off x="16408400" y="1493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58.1</a:t>
          </a:r>
          <a:endParaRPr kumimoji="1" lang="ja-JP" altLang="en-US" sz="1000" b="1">
            <a:latin typeface="ＭＳ Ｐゴシック"/>
          </a:endParaRPr>
        </a:p>
      </xdr:txBody>
    </xdr:sp>
    <xdr:clientData/>
  </xdr:oneCellAnchor>
  <xdr:twoCellAnchor>
    <xdr:from>
      <xdr:col>23</xdr:col>
      <xdr:colOff>428625</xdr:colOff>
      <xdr:row>87</xdr:row>
      <xdr:rowOff>15239</xdr:rowOff>
    </xdr:from>
    <xdr:to>
      <xdr:col>23</xdr:col>
      <xdr:colOff>606425</xdr:colOff>
      <xdr:row>87</xdr:row>
      <xdr:rowOff>15239</xdr:rowOff>
    </xdr:to>
    <xdr:cxnSp macro="">
      <xdr:nvCxnSpPr>
        <xdr:cNvPr id="479" name="直線コネクタ 478"/>
        <xdr:cNvCxnSpPr/>
      </xdr:nvCxnSpPr>
      <xdr:spPr>
        <a:xfrm>
          <a:off x="16230600" y="14931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78</xdr:row>
      <xdr:rowOff>15257</xdr:rowOff>
    </xdr:from>
    <xdr:ext cx="405111" cy="259045"/>
    <xdr:sp macro="" textlink="">
      <xdr:nvSpPr>
        <xdr:cNvPr id="480" name="【児童館】&#10;有形固定資産減価償却率最大値テキスト"/>
        <xdr:cNvSpPr txBox="1"/>
      </xdr:nvSpPr>
      <xdr:spPr>
        <a:xfrm>
          <a:off x="16408400" y="1338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92.7</a:t>
          </a:r>
          <a:endParaRPr kumimoji="1" lang="ja-JP" altLang="en-US" sz="1000" b="1">
            <a:latin typeface="ＭＳ Ｐゴシック"/>
          </a:endParaRPr>
        </a:p>
      </xdr:txBody>
    </xdr:sp>
    <xdr:clientData/>
  </xdr:oneCellAnchor>
  <xdr:twoCellAnchor>
    <xdr:from>
      <xdr:col>23</xdr:col>
      <xdr:colOff>428625</xdr:colOff>
      <xdr:row>79</xdr:row>
      <xdr:rowOff>68580</xdr:rowOff>
    </xdr:from>
    <xdr:to>
      <xdr:col>23</xdr:col>
      <xdr:colOff>606425</xdr:colOff>
      <xdr:row>79</xdr:row>
      <xdr:rowOff>68580</xdr:rowOff>
    </xdr:to>
    <xdr:cxnSp macro="">
      <xdr:nvCxnSpPr>
        <xdr:cNvPr id="481" name="直線コネクタ 480"/>
        <xdr:cNvCxnSpPr/>
      </xdr:nvCxnSpPr>
      <xdr:spPr>
        <a:xfrm>
          <a:off x="16230600" y="13613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49547</xdr:rowOff>
    </xdr:from>
    <xdr:ext cx="405111" cy="259045"/>
    <xdr:sp macro="" textlink="">
      <xdr:nvSpPr>
        <xdr:cNvPr id="482" name="【児童館】&#10;有形固定資産減価償却率平均値テキスト"/>
        <xdr:cNvSpPr txBox="1"/>
      </xdr:nvSpPr>
      <xdr:spPr>
        <a:xfrm>
          <a:off x="16408400" y="14622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23</xdr:col>
      <xdr:colOff>466725</xdr:colOff>
      <xdr:row>85</xdr:row>
      <xdr:rowOff>71120</xdr:rowOff>
    </xdr:from>
    <xdr:to>
      <xdr:col>23</xdr:col>
      <xdr:colOff>568325</xdr:colOff>
      <xdr:row>86</xdr:row>
      <xdr:rowOff>1270</xdr:rowOff>
    </xdr:to>
    <xdr:sp macro="" textlink="">
      <xdr:nvSpPr>
        <xdr:cNvPr id="483" name="フローチャート : 判断 482"/>
        <xdr:cNvSpPr/>
      </xdr:nvSpPr>
      <xdr:spPr>
        <a:xfrm>
          <a:off x="16268700" y="1464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86</xdr:row>
      <xdr:rowOff>36830</xdr:rowOff>
    </xdr:from>
    <xdr:to>
      <xdr:col>22</xdr:col>
      <xdr:colOff>415925</xdr:colOff>
      <xdr:row>86</xdr:row>
      <xdr:rowOff>138430</xdr:rowOff>
    </xdr:to>
    <xdr:sp macro="" textlink="">
      <xdr:nvSpPr>
        <xdr:cNvPr id="484" name="フローチャート : 判断 483"/>
        <xdr:cNvSpPr/>
      </xdr:nvSpPr>
      <xdr:spPr>
        <a:xfrm>
          <a:off x="15430500" y="1478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85" name="テキスト ボックス 48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86" name="テキスト ボックス 48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87" name="テキスト ボックス 48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8" name="テキスト ボックス 48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9" name="テキスト ボックス 48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78</xdr:row>
      <xdr:rowOff>78739</xdr:rowOff>
    </xdr:from>
    <xdr:to>
      <xdr:col>22</xdr:col>
      <xdr:colOff>415925</xdr:colOff>
      <xdr:row>79</xdr:row>
      <xdr:rowOff>8889</xdr:rowOff>
    </xdr:to>
    <xdr:sp macro="" textlink="">
      <xdr:nvSpPr>
        <xdr:cNvPr id="490" name="円/楕円 489"/>
        <xdr:cNvSpPr/>
      </xdr:nvSpPr>
      <xdr:spPr>
        <a:xfrm>
          <a:off x="15430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86</xdr:row>
      <xdr:rowOff>129557</xdr:rowOff>
    </xdr:from>
    <xdr:ext cx="405111" cy="259045"/>
    <xdr:sp macro="" textlink="">
      <xdr:nvSpPr>
        <xdr:cNvPr id="491" name="n_1aveValue【児童館】&#10;有形固定資産減価償却率"/>
        <xdr:cNvSpPr txBox="1"/>
      </xdr:nvSpPr>
      <xdr:spPr>
        <a:xfrm>
          <a:off x="15266043" y="1487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a:t>
          </a:r>
          <a:endParaRPr kumimoji="1" lang="ja-JP" altLang="en-US" sz="1000" b="1">
            <a:solidFill>
              <a:srgbClr val="000080"/>
            </a:solidFill>
            <a:latin typeface="ＭＳ Ｐゴシック"/>
          </a:endParaRPr>
        </a:p>
      </xdr:txBody>
    </xdr:sp>
    <xdr:clientData/>
  </xdr:oneCellAnchor>
  <xdr:oneCellAnchor>
    <xdr:from>
      <xdr:col>22</xdr:col>
      <xdr:colOff>149868</xdr:colOff>
      <xdr:row>77</xdr:row>
      <xdr:rowOff>25416</xdr:rowOff>
    </xdr:from>
    <xdr:ext cx="405111" cy="259045"/>
    <xdr:sp macro="" textlink="">
      <xdr:nvSpPr>
        <xdr:cNvPr id="492" name="n_1mainValue【児童館】&#10;有形固定資産減価償却率"/>
        <xdr:cNvSpPr txBox="1"/>
      </xdr:nvSpPr>
      <xdr:spPr>
        <a:xfrm>
          <a:off x="15266043"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93" name="正方形/長方形 49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94" name="正方形/長方形 49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95" name="正方形/長方形 49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96" name="正方形/長方形 49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7" name="正方形/長方形 49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8" name="正方形/長方形 49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9" name="正方形/長方形 49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00" name="正方形/長方形 49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01" name="テキスト ボックス 50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02" name="直線コネクタ 50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03" name="直線コネクタ 50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04" name="テキスト ボックス 50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05" name="直線コネクタ 50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06" name="テキスト ボックス 50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07" name="直線コネクタ 50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08" name="テキスト ボックス 50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09" name="直線コネクタ 50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10" name="テキスト ボックス 50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11" name="直線コネクタ 51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12" name="テキスト ボックス 51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1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38100</xdr:rowOff>
    </xdr:from>
    <xdr:to>
      <xdr:col>32</xdr:col>
      <xdr:colOff>186689</xdr:colOff>
      <xdr:row>85</xdr:row>
      <xdr:rowOff>118111</xdr:rowOff>
    </xdr:to>
    <xdr:cxnSp macro="">
      <xdr:nvCxnSpPr>
        <xdr:cNvPr id="514" name="直線コネクタ 513"/>
        <xdr:cNvCxnSpPr/>
      </xdr:nvCxnSpPr>
      <xdr:spPr>
        <a:xfrm flipV="1">
          <a:off x="22160864" y="13411200"/>
          <a:ext cx="0" cy="128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121938</xdr:rowOff>
    </xdr:from>
    <xdr:ext cx="469744" cy="259045"/>
    <xdr:sp macro="" textlink="">
      <xdr:nvSpPr>
        <xdr:cNvPr id="515" name="【児童館】&#10;一人当たり面積最小値テキスト"/>
        <xdr:cNvSpPr txBox="1"/>
      </xdr:nvSpPr>
      <xdr:spPr>
        <a:xfrm>
          <a:off x="222504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32</xdr:col>
      <xdr:colOff>98425</xdr:colOff>
      <xdr:row>85</xdr:row>
      <xdr:rowOff>118111</xdr:rowOff>
    </xdr:from>
    <xdr:to>
      <xdr:col>32</xdr:col>
      <xdr:colOff>276225</xdr:colOff>
      <xdr:row>85</xdr:row>
      <xdr:rowOff>118111</xdr:rowOff>
    </xdr:to>
    <xdr:cxnSp macro="">
      <xdr:nvCxnSpPr>
        <xdr:cNvPr id="516" name="直線コネクタ 515"/>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156227</xdr:rowOff>
    </xdr:from>
    <xdr:ext cx="469744" cy="259045"/>
    <xdr:sp macro="" textlink="">
      <xdr:nvSpPr>
        <xdr:cNvPr id="517" name="【児童館】&#10;一人当たり面積最大値テキスト"/>
        <xdr:cNvSpPr txBox="1"/>
      </xdr:nvSpPr>
      <xdr:spPr>
        <a:xfrm>
          <a:off x="222504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0.060</a:t>
          </a:r>
          <a:endParaRPr kumimoji="1" lang="ja-JP" altLang="en-US" sz="1000" b="1">
            <a:latin typeface="ＭＳ Ｐゴシック"/>
          </a:endParaRPr>
        </a:p>
      </xdr:txBody>
    </xdr:sp>
    <xdr:clientData/>
  </xdr:oneCellAnchor>
  <xdr:twoCellAnchor>
    <xdr:from>
      <xdr:col>32</xdr:col>
      <xdr:colOff>98425</xdr:colOff>
      <xdr:row>78</xdr:row>
      <xdr:rowOff>38100</xdr:rowOff>
    </xdr:from>
    <xdr:to>
      <xdr:col>32</xdr:col>
      <xdr:colOff>276225</xdr:colOff>
      <xdr:row>78</xdr:row>
      <xdr:rowOff>38100</xdr:rowOff>
    </xdr:to>
    <xdr:cxnSp macro="">
      <xdr:nvCxnSpPr>
        <xdr:cNvPr id="518" name="直線コネクタ 517"/>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114316</xdr:rowOff>
    </xdr:from>
    <xdr:ext cx="469744" cy="259045"/>
    <xdr:sp macro="" textlink="">
      <xdr:nvSpPr>
        <xdr:cNvPr id="519" name="【児童館】&#10;一人当たり面積平均値テキスト"/>
        <xdr:cNvSpPr txBox="1"/>
      </xdr:nvSpPr>
      <xdr:spPr>
        <a:xfrm>
          <a:off x="22250400" y="14001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0.031</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135889</xdr:rowOff>
    </xdr:from>
    <xdr:to>
      <xdr:col>32</xdr:col>
      <xdr:colOff>238125</xdr:colOff>
      <xdr:row>82</xdr:row>
      <xdr:rowOff>66039</xdr:rowOff>
    </xdr:to>
    <xdr:sp macro="" textlink="">
      <xdr:nvSpPr>
        <xdr:cNvPr id="520" name="フローチャート : 判断 519"/>
        <xdr:cNvSpPr/>
      </xdr:nvSpPr>
      <xdr:spPr>
        <a:xfrm>
          <a:off x="221107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147320</xdr:rowOff>
    </xdr:from>
    <xdr:to>
      <xdr:col>31</xdr:col>
      <xdr:colOff>85725</xdr:colOff>
      <xdr:row>83</xdr:row>
      <xdr:rowOff>77470</xdr:rowOff>
    </xdr:to>
    <xdr:sp macro="" textlink="">
      <xdr:nvSpPr>
        <xdr:cNvPr id="521" name="フローチャート : 判断 520"/>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22" name="テキスト ボックス 52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23" name="テキスト ボックス 52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24" name="テキスト ボックス 52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5" name="テキスト ボックス 52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6" name="テキスト ボックス 52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101600</xdr:rowOff>
    </xdr:from>
    <xdr:to>
      <xdr:col>31</xdr:col>
      <xdr:colOff>85725</xdr:colOff>
      <xdr:row>83</xdr:row>
      <xdr:rowOff>31750</xdr:rowOff>
    </xdr:to>
    <xdr:sp macro="" textlink="">
      <xdr:nvSpPr>
        <xdr:cNvPr id="527" name="円/楕円 526"/>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68597</xdr:rowOff>
    </xdr:from>
    <xdr:ext cx="469744" cy="259045"/>
    <xdr:sp macro="" textlink="">
      <xdr:nvSpPr>
        <xdr:cNvPr id="528" name="n_1aveValue【児童館】&#10;一人当たり面積"/>
        <xdr:cNvSpPr txBox="1"/>
      </xdr:nvSpPr>
      <xdr:spPr>
        <a:xfrm>
          <a:off x="210757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0.023</a:t>
          </a:r>
          <a:endParaRPr kumimoji="1" lang="ja-JP" altLang="en-US" sz="1000" b="1">
            <a:solidFill>
              <a:srgbClr val="000080"/>
            </a:solidFill>
            <a:latin typeface="ＭＳ Ｐゴシック"/>
          </a:endParaRPr>
        </a:p>
      </xdr:txBody>
    </xdr:sp>
    <xdr:clientData/>
  </xdr:oneCellAnchor>
  <xdr:oneCellAnchor>
    <xdr:from>
      <xdr:col>30</xdr:col>
      <xdr:colOff>473152</xdr:colOff>
      <xdr:row>81</xdr:row>
      <xdr:rowOff>48277</xdr:rowOff>
    </xdr:from>
    <xdr:ext cx="469744" cy="259045"/>
    <xdr:sp macro="" textlink="">
      <xdr:nvSpPr>
        <xdr:cNvPr id="529" name="n_1mainValue【児童館】&#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30" name="正方形/長方形 5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31" name="正方形/長方形 5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32" name="正方形/長方形 5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33" name="正方形/長方形 5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34" name="正方形/長方形 5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5" name="正方形/長方形 5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6" name="正方形/長方形 5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7" name="正方形/長方形 5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38" name="テキスト ボックス 5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39" name="直線コネクタ 5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40" name="テキスト ボックス 53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41" name="直線コネクタ 54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42" name="テキスト ボックス 54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43" name="直線コネクタ 54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44" name="テキスト ボックス 54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45" name="直線コネクタ 54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46" name="テキスト ボックス 54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47" name="直線コネクタ 54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48" name="テキスト ボックス 54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49" name="直線コネクタ 54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550" name="テキスト ボックス 54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51" name="直線コネクタ 5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52" name="テキスト ボックス 55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5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146686</xdr:rowOff>
    </xdr:from>
    <xdr:to>
      <xdr:col>23</xdr:col>
      <xdr:colOff>516889</xdr:colOff>
      <xdr:row>107</xdr:row>
      <xdr:rowOff>87630</xdr:rowOff>
    </xdr:to>
    <xdr:cxnSp macro="">
      <xdr:nvCxnSpPr>
        <xdr:cNvPr id="554" name="直線コネクタ 553"/>
        <xdr:cNvCxnSpPr/>
      </xdr:nvCxnSpPr>
      <xdr:spPr>
        <a:xfrm flipV="1">
          <a:off x="16318864" y="1729168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91457</xdr:rowOff>
    </xdr:from>
    <xdr:ext cx="405111" cy="259045"/>
    <xdr:sp macro="" textlink="">
      <xdr:nvSpPr>
        <xdr:cNvPr id="555" name="【公民館】&#10;有形固定資産減価償却率最小値テキスト"/>
        <xdr:cNvSpPr txBox="1"/>
      </xdr:nvSpPr>
      <xdr:spPr>
        <a:xfrm>
          <a:off x="16408400" y="184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23</xdr:col>
      <xdr:colOff>428625</xdr:colOff>
      <xdr:row>107</xdr:row>
      <xdr:rowOff>87630</xdr:rowOff>
    </xdr:from>
    <xdr:to>
      <xdr:col>23</xdr:col>
      <xdr:colOff>606425</xdr:colOff>
      <xdr:row>107</xdr:row>
      <xdr:rowOff>87630</xdr:rowOff>
    </xdr:to>
    <xdr:cxnSp macro="">
      <xdr:nvCxnSpPr>
        <xdr:cNvPr id="556" name="直線コネクタ 555"/>
        <xdr:cNvCxnSpPr/>
      </xdr:nvCxnSpPr>
      <xdr:spPr>
        <a:xfrm>
          <a:off x="16230600" y="1843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93363</xdr:rowOff>
    </xdr:from>
    <xdr:ext cx="405111" cy="259045"/>
    <xdr:sp macro="" textlink="">
      <xdr:nvSpPr>
        <xdr:cNvPr id="557" name="【公民館】&#10;有形固定資産減価償却率最大値テキスト"/>
        <xdr:cNvSpPr txBox="1"/>
      </xdr:nvSpPr>
      <xdr:spPr>
        <a:xfrm>
          <a:off x="16408400" y="1706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23</xdr:col>
      <xdr:colOff>428625</xdr:colOff>
      <xdr:row>100</xdr:row>
      <xdr:rowOff>146686</xdr:rowOff>
    </xdr:from>
    <xdr:to>
      <xdr:col>23</xdr:col>
      <xdr:colOff>606425</xdr:colOff>
      <xdr:row>100</xdr:row>
      <xdr:rowOff>146686</xdr:rowOff>
    </xdr:to>
    <xdr:cxnSp macro="">
      <xdr:nvCxnSpPr>
        <xdr:cNvPr id="558" name="直線コネクタ 557"/>
        <xdr:cNvCxnSpPr/>
      </xdr:nvCxnSpPr>
      <xdr:spPr>
        <a:xfrm>
          <a:off x="16230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160038</xdr:rowOff>
    </xdr:from>
    <xdr:ext cx="405111" cy="259045"/>
    <xdr:sp macro="" textlink="">
      <xdr:nvSpPr>
        <xdr:cNvPr id="559" name="【公民館】&#10;有形固定資産減価償却率平均値テキスト"/>
        <xdr:cNvSpPr txBox="1"/>
      </xdr:nvSpPr>
      <xdr:spPr>
        <a:xfrm>
          <a:off x="16408400" y="179908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51.8</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10161</xdr:rowOff>
    </xdr:from>
    <xdr:to>
      <xdr:col>23</xdr:col>
      <xdr:colOff>568325</xdr:colOff>
      <xdr:row>105</xdr:row>
      <xdr:rowOff>111761</xdr:rowOff>
    </xdr:to>
    <xdr:sp macro="" textlink="">
      <xdr:nvSpPr>
        <xdr:cNvPr id="560" name="フローチャート : 判断 559"/>
        <xdr:cNvSpPr/>
      </xdr:nvSpPr>
      <xdr:spPr>
        <a:xfrm>
          <a:off x="162687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42545</xdr:rowOff>
    </xdr:from>
    <xdr:to>
      <xdr:col>22</xdr:col>
      <xdr:colOff>415925</xdr:colOff>
      <xdr:row>104</xdr:row>
      <xdr:rowOff>144145</xdr:rowOff>
    </xdr:to>
    <xdr:sp macro="" textlink="">
      <xdr:nvSpPr>
        <xdr:cNvPr id="561" name="フローチャート : 判断 560"/>
        <xdr:cNvSpPr/>
      </xdr:nvSpPr>
      <xdr:spPr>
        <a:xfrm>
          <a:off x="15430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62" name="テキスト ボックス 56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63" name="テキスト ボックス 56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64" name="テキスト ボックス 56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65" name="テキスト ボックス 56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66" name="テキスト ボックス 56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105</xdr:row>
      <xdr:rowOff>33020</xdr:rowOff>
    </xdr:from>
    <xdr:to>
      <xdr:col>22</xdr:col>
      <xdr:colOff>415925</xdr:colOff>
      <xdr:row>105</xdr:row>
      <xdr:rowOff>134620</xdr:rowOff>
    </xdr:to>
    <xdr:sp macro="" textlink="">
      <xdr:nvSpPr>
        <xdr:cNvPr id="567" name="円/楕円 566"/>
        <xdr:cNvSpPr/>
      </xdr:nvSpPr>
      <xdr:spPr>
        <a:xfrm>
          <a:off x="15430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160672</xdr:rowOff>
    </xdr:from>
    <xdr:ext cx="405111" cy="259045"/>
    <xdr:sp macro="" textlink="">
      <xdr:nvSpPr>
        <xdr:cNvPr id="568" name="n_1aveValue【公民館】&#10;有形固定資産減価償却率"/>
        <xdr:cNvSpPr txBox="1"/>
      </xdr:nvSpPr>
      <xdr:spPr>
        <a:xfrm>
          <a:off x="15266043"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a:t>
          </a:r>
          <a:endParaRPr kumimoji="1" lang="ja-JP" altLang="en-US" sz="1000" b="1">
            <a:solidFill>
              <a:srgbClr val="000080"/>
            </a:solidFill>
            <a:latin typeface="ＭＳ Ｐゴシック"/>
          </a:endParaRPr>
        </a:p>
      </xdr:txBody>
    </xdr:sp>
    <xdr:clientData/>
  </xdr:oneCellAnchor>
  <xdr:oneCellAnchor>
    <xdr:from>
      <xdr:col>22</xdr:col>
      <xdr:colOff>149868</xdr:colOff>
      <xdr:row>105</xdr:row>
      <xdr:rowOff>125747</xdr:rowOff>
    </xdr:from>
    <xdr:ext cx="405111" cy="259045"/>
    <xdr:sp macro="" textlink="">
      <xdr:nvSpPr>
        <xdr:cNvPr id="569" name="n_1mainValue【公民館】&#10;有形固定資産減価償却率"/>
        <xdr:cNvSpPr txBox="1"/>
      </xdr:nvSpPr>
      <xdr:spPr>
        <a:xfrm>
          <a:off x="15266043"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70" name="正方形/長方形 56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71" name="正方形/長方形 57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72" name="正方形/長方形 57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73" name="正方形/長方形 57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74" name="正方形/長方形 57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75" name="正方形/長方形 57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76" name="正方形/長方形 57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77" name="正方形/長方形 57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78" name="テキスト ボックス 57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79" name="直線コネクタ 57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80" name="直線コネクタ 57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81" name="テキスト ボックス 58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82" name="直線コネクタ 58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83" name="テキスト ボックス 58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84" name="直線コネクタ 58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85" name="テキスト ボックス 58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86" name="直線コネクタ 58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87" name="テキスト ボックス 58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88" name="直線コネクタ 58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89" name="テキスト ボックス 58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90" name="直線コネクタ 58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91" name="テキスト ボックス 59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9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60961</xdr:rowOff>
    </xdr:from>
    <xdr:to>
      <xdr:col>32</xdr:col>
      <xdr:colOff>186689</xdr:colOff>
      <xdr:row>108</xdr:row>
      <xdr:rowOff>121920</xdr:rowOff>
    </xdr:to>
    <xdr:cxnSp macro="">
      <xdr:nvCxnSpPr>
        <xdr:cNvPr id="593" name="直線コネクタ 592"/>
        <xdr:cNvCxnSpPr/>
      </xdr:nvCxnSpPr>
      <xdr:spPr>
        <a:xfrm flipV="1">
          <a:off x="22160864" y="17377411"/>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125747</xdr:rowOff>
    </xdr:from>
    <xdr:ext cx="469744" cy="259045"/>
    <xdr:sp macro="" textlink="">
      <xdr:nvSpPr>
        <xdr:cNvPr id="594" name="【公民館】&#10;一人当たり面積最小値テキスト"/>
        <xdr:cNvSpPr txBox="1"/>
      </xdr:nvSpPr>
      <xdr:spPr>
        <a:xfrm>
          <a:off x="22250400" y="186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0.008</a:t>
          </a:r>
          <a:endParaRPr kumimoji="1" lang="ja-JP" altLang="en-US" sz="1000" b="1">
            <a:latin typeface="ＭＳ Ｐゴシック"/>
          </a:endParaRPr>
        </a:p>
      </xdr:txBody>
    </xdr:sp>
    <xdr:clientData/>
  </xdr:oneCellAnchor>
  <xdr:twoCellAnchor>
    <xdr:from>
      <xdr:col>32</xdr:col>
      <xdr:colOff>98425</xdr:colOff>
      <xdr:row>108</xdr:row>
      <xdr:rowOff>121920</xdr:rowOff>
    </xdr:from>
    <xdr:to>
      <xdr:col>32</xdr:col>
      <xdr:colOff>276225</xdr:colOff>
      <xdr:row>108</xdr:row>
      <xdr:rowOff>121920</xdr:rowOff>
    </xdr:to>
    <xdr:cxnSp macro="">
      <xdr:nvCxnSpPr>
        <xdr:cNvPr id="595" name="直線コネクタ 594"/>
        <xdr:cNvCxnSpPr/>
      </xdr:nvCxnSpPr>
      <xdr:spPr>
        <a:xfrm>
          <a:off x="22072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100</xdr:row>
      <xdr:rowOff>7638</xdr:rowOff>
    </xdr:from>
    <xdr:ext cx="469744" cy="259045"/>
    <xdr:sp macro="" textlink="">
      <xdr:nvSpPr>
        <xdr:cNvPr id="596" name="【公民館】&#10;一人当たり面積最大値テキスト"/>
        <xdr:cNvSpPr txBox="1"/>
      </xdr:nvSpPr>
      <xdr:spPr>
        <a:xfrm>
          <a:off x="222504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0.339</a:t>
          </a:r>
          <a:endParaRPr kumimoji="1" lang="ja-JP" altLang="en-US" sz="1000" b="1">
            <a:latin typeface="ＭＳ Ｐゴシック"/>
          </a:endParaRPr>
        </a:p>
      </xdr:txBody>
    </xdr:sp>
    <xdr:clientData/>
  </xdr:oneCellAnchor>
  <xdr:twoCellAnchor>
    <xdr:from>
      <xdr:col>32</xdr:col>
      <xdr:colOff>98425</xdr:colOff>
      <xdr:row>101</xdr:row>
      <xdr:rowOff>60961</xdr:rowOff>
    </xdr:from>
    <xdr:to>
      <xdr:col>32</xdr:col>
      <xdr:colOff>276225</xdr:colOff>
      <xdr:row>101</xdr:row>
      <xdr:rowOff>60961</xdr:rowOff>
    </xdr:to>
    <xdr:cxnSp macro="">
      <xdr:nvCxnSpPr>
        <xdr:cNvPr id="597" name="直線コネクタ 596"/>
        <xdr:cNvCxnSpPr/>
      </xdr:nvCxnSpPr>
      <xdr:spPr>
        <a:xfrm>
          <a:off x="22072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144797</xdr:rowOff>
    </xdr:from>
    <xdr:ext cx="469744" cy="259045"/>
    <xdr:sp macro="" textlink="">
      <xdr:nvSpPr>
        <xdr:cNvPr id="598" name="【公民館】&#10;一人当たり面積平均値テキスト"/>
        <xdr:cNvSpPr txBox="1"/>
      </xdr:nvSpPr>
      <xdr:spPr>
        <a:xfrm>
          <a:off x="22250400" y="1814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166370</xdr:rowOff>
    </xdr:from>
    <xdr:to>
      <xdr:col>32</xdr:col>
      <xdr:colOff>238125</xdr:colOff>
      <xdr:row>106</xdr:row>
      <xdr:rowOff>96520</xdr:rowOff>
    </xdr:to>
    <xdr:sp macro="" textlink="">
      <xdr:nvSpPr>
        <xdr:cNvPr id="599" name="フローチャート : 判断 598"/>
        <xdr:cNvSpPr/>
      </xdr:nvSpPr>
      <xdr:spPr>
        <a:xfrm>
          <a:off x="221107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128270</xdr:rowOff>
    </xdr:from>
    <xdr:to>
      <xdr:col>31</xdr:col>
      <xdr:colOff>85725</xdr:colOff>
      <xdr:row>106</xdr:row>
      <xdr:rowOff>58420</xdr:rowOff>
    </xdr:to>
    <xdr:sp macro="" textlink="">
      <xdr:nvSpPr>
        <xdr:cNvPr id="600" name="フローチャート : 判断 599"/>
        <xdr:cNvSpPr/>
      </xdr:nvSpPr>
      <xdr:spPr>
        <a:xfrm>
          <a:off x="21272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01" name="テキスト ボックス 60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02" name="テキスト ボックス 60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03" name="テキスト ボックス 60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04" name="テキスト ボックス 60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05" name="テキスト ボックス 60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102</xdr:row>
      <xdr:rowOff>25400</xdr:rowOff>
    </xdr:from>
    <xdr:to>
      <xdr:col>31</xdr:col>
      <xdr:colOff>85725</xdr:colOff>
      <xdr:row>102</xdr:row>
      <xdr:rowOff>127000</xdr:rowOff>
    </xdr:to>
    <xdr:sp macro="" textlink="">
      <xdr:nvSpPr>
        <xdr:cNvPr id="606" name="円/楕円 605"/>
        <xdr:cNvSpPr/>
      </xdr:nvSpPr>
      <xdr:spPr>
        <a:xfrm>
          <a:off x="21272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49547</xdr:rowOff>
    </xdr:from>
    <xdr:ext cx="469744" cy="259045"/>
    <xdr:sp macro="" textlink="">
      <xdr:nvSpPr>
        <xdr:cNvPr id="607" name="n_1aveValue【公民館】&#10;一人当たり面積"/>
        <xdr:cNvSpPr txBox="1"/>
      </xdr:nvSpPr>
      <xdr:spPr>
        <a:xfrm>
          <a:off x="210757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0.128</a:t>
          </a:r>
          <a:endParaRPr kumimoji="1" lang="ja-JP" altLang="en-US" sz="1000" b="1">
            <a:solidFill>
              <a:srgbClr val="000080"/>
            </a:solidFill>
            <a:latin typeface="ＭＳ Ｐゴシック"/>
          </a:endParaRPr>
        </a:p>
      </xdr:txBody>
    </xdr:sp>
    <xdr:clientData/>
  </xdr:oneCellAnchor>
  <xdr:oneCellAnchor>
    <xdr:from>
      <xdr:col>30</xdr:col>
      <xdr:colOff>473152</xdr:colOff>
      <xdr:row>100</xdr:row>
      <xdr:rowOff>143527</xdr:rowOff>
    </xdr:from>
    <xdr:ext cx="469744" cy="259045"/>
    <xdr:sp macro="" textlink="">
      <xdr:nvSpPr>
        <xdr:cNvPr id="608" name="n_1mainValue【公民館】&#10;一人当たり面積"/>
        <xdr:cNvSpPr txBox="1"/>
      </xdr:nvSpPr>
      <xdr:spPr>
        <a:xfrm>
          <a:off x="210757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0.290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09" name="正方形/長方形 60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10" name="正方形/長方形 60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11" name="テキスト ボックス 61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を下回っているものの、児童館については、耐用年数を経過した施設が多く類似団体平均を大きく上回っている。一部の施設では、後継施設となる民設民営の認定子ども園の整備も計画されており、引き続き計画的に施設の改修・更新に取り組んで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山形県天童市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62,164
61,796
113.01
29,084,008
27,090,298
1,667,263
13,052,560
23,890,906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3.7
35.5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57150</xdr:rowOff>
    </xdr:from>
    <xdr:to>
      <xdr:col>6</xdr:col>
      <xdr:colOff>510540</xdr:colOff>
      <xdr:row>42</xdr:row>
      <xdr:rowOff>112395</xdr:rowOff>
    </xdr:to>
    <xdr:cxnSp macro="">
      <xdr:nvCxnSpPr>
        <xdr:cNvPr id="57" name="直線コネクタ 56"/>
        <xdr:cNvCxnSpPr/>
      </xdr:nvCxnSpPr>
      <xdr:spPr>
        <a:xfrm flipV="1">
          <a:off x="4634865" y="5715000"/>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116222</xdr:rowOff>
    </xdr:from>
    <xdr:ext cx="405111" cy="259045"/>
    <xdr:sp macro="" textlink="">
      <xdr:nvSpPr>
        <xdr:cNvPr id="58" name="【図書館】&#10;有形固定資産減価償却率最小値テキスト"/>
        <xdr:cNvSpPr txBox="1"/>
      </xdr:nvSpPr>
      <xdr:spPr>
        <a:xfrm>
          <a:off x="4724400" y="731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422275</xdr:colOff>
      <xdr:row>42</xdr:row>
      <xdr:rowOff>112395</xdr:rowOff>
    </xdr:from>
    <xdr:to>
      <xdr:col>6</xdr:col>
      <xdr:colOff>600075</xdr:colOff>
      <xdr:row>42</xdr:row>
      <xdr:rowOff>112395</xdr:rowOff>
    </xdr:to>
    <xdr:cxnSp macro="">
      <xdr:nvCxnSpPr>
        <xdr:cNvPr id="59" name="直線コネクタ 58"/>
        <xdr:cNvCxnSpPr/>
      </xdr:nvCxnSpPr>
      <xdr:spPr>
        <a:xfrm>
          <a:off x="4546600" y="731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3827</xdr:rowOff>
    </xdr:from>
    <xdr:ext cx="469744" cy="259045"/>
    <xdr:sp macro="" textlink="">
      <xdr:nvSpPr>
        <xdr:cNvPr id="60" name="【図書館】&#10;有形固定資産減価償却率最大値テキスト"/>
        <xdr:cNvSpPr txBox="1"/>
      </xdr:nvSpPr>
      <xdr:spPr>
        <a:xfrm>
          <a:off x="4724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33</xdr:row>
      <xdr:rowOff>57150</xdr:rowOff>
    </xdr:from>
    <xdr:to>
      <xdr:col>6</xdr:col>
      <xdr:colOff>600075</xdr:colOff>
      <xdr:row>33</xdr:row>
      <xdr:rowOff>57150</xdr:rowOff>
    </xdr:to>
    <xdr:cxnSp macro="">
      <xdr:nvCxnSpPr>
        <xdr:cNvPr id="61" name="直線コネクタ 60"/>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169562</xdr:rowOff>
    </xdr:from>
    <xdr:ext cx="405111" cy="259045"/>
    <xdr:sp macro="" textlink="">
      <xdr:nvSpPr>
        <xdr:cNvPr id="62" name="【図書館】&#10;有形固定資産減価償却率平均値テキスト"/>
        <xdr:cNvSpPr txBox="1"/>
      </xdr:nvSpPr>
      <xdr:spPr>
        <a:xfrm>
          <a:off x="4724400" y="6684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45.3</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19685</xdr:rowOff>
    </xdr:from>
    <xdr:to>
      <xdr:col>6</xdr:col>
      <xdr:colOff>561975</xdr:colOff>
      <xdr:row>39</xdr:row>
      <xdr:rowOff>121285</xdr:rowOff>
    </xdr:to>
    <xdr:sp macro="" textlink="">
      <xdr:nvSpPr>
        <xdr:cNvPr id="63" name="フローチャート : 判断 62"/>
        <xdr:cNvSpPr/>
      </xdr:nvSpPr>
      <xdr:spPr>
        <a:xfrm>
          <a:off x="4584700" y="67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61595</xdr:rowOff>
    </xdr:from>
    <xdr:to>
      <xdr:col>5</xdr:col>
      <xdr:colOff>409575</xdr:colOff>
      <xdr:row>39</xdr:row>
      <xdr:rowOff>163195</xdr:rowOff>
    </xdr:to>
    <xdr:sp macro="" textlink="">
      <xdr:nvSpPr>
        <xdr:cNvPr id="64" name="フローチャート : 判断 63"/>
        <xdr:cNvSpPr/>
      </xdr:nvSpPr>
      <xdr:spPr>
        <a:xfrm>
          <a:off x="3746500" y="67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39</xdr:row>
      <xdr:rowOff>154322</xdr:rowOff>
    </xdr:from>
    <xdr:ext cx="405111" cy="259045"/>
    <xdr:sp macro="" textlink="">
      <xdr:nvSpPr>
        <xdr:cNvPr id="65" name="n_1aveValue【図書館】&#10;有形固定資産減価償却率"/>
        <xdr:cNvSpPr txBox="1"/>
      </xdr:nvSpPr>
      <xdr:spPr>
        <a:xfrm>
          <a:off x="3582043"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36</xdr:row>
      <xdr:rowOff>139700</xdr:rowOff>
    </xdr:from>
    <xdr:to>
      <xdr:col>5</xdr:col>
      <xdr:colOff>409575</xdr:colOff>
      <xdr:row>37</xdr:row>
      <xdr:rowOff>69850</xdr:rowOff>
    </xdr:to>
    <xdr:sp macro="" textlink="">
      <xdr:nvSpPr>
        <xdr:cNvPr id="71" name="円/楕円 70"/>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35</xdr:row>
      <xdr:rowOff>86377</xdr:rowOff>
    </xdr:from>
    <xdr:ext cx="405111" cy="259045"/>
    <xdr:sp macro="" textlink="">
      <xdr:nvSpPr>
        <xdr:cNvPr id="72" name="n_1mainValue【図書館】&#10;有形固定資産減価償却率"/>
        <xdr:cNvSpPr txBox="1"/>
      </xdr:nvSpPr>
      <xdr:spPr>
        <a:xfrm>
          <a:off x="3582043"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1" name="テキスト ボックス 8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3" name="直線コネクタ 82"/>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4" name="テキスト ボックス 83"/>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5" name="直線コネクタ 84"/>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38</xdr:row>
      <xdr:rowOff>48277</xdr:rowOff>
    </xdr:from>
    <xdr:ext cx="467179" cy="259045"/>
    <xdr:sp macro="" textlink="">
      <xdr:nvSpPr>
        <xdr:cNvPr id="86" name="テキスト ボックス 85"/>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7" name="直線コネクタ 86"/>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105427</xdr:rowOff>
    </xdr:from>
    <xdr:ext cx="467179" cy="259045"/>
    <xdr:sp macro="" textlink="">
      <xdr:nvSpPr>
        <xdr:cNvPr id="88" name="テキスト ボックス 87"/>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9" name="直線コネクタ 88"/>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162577</xdr:rowOff>
    </xdr:from>
    <xdr:ext cx="467179" cy="259045"/>
    <xdr:sp macro="" textlink="">
      <xdr:nvSpPr>
        <xdr:cNvPr id="90" name="テキスト ボックス 89"/>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2" name="テキスト ボックス 9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19050</xdr:rowOff>
    </xdr:from>
    <xdr:to>
      <xdr:col>15</xdr:col>
      <xdr:colOff>180340</xdr:colOff>
      <xdr:row>40</xdr:row>
      <xdr:rowOff>99060</xdr:rowOff>
    </xdr:to>
    <xdr:cxnSp macro="">
      <xdr:nvCxnSpPr>
        <xdr:cNvPr id="94" name="直線コネクタ 93"/>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102887</xdr:rowOff>
    </xdr:from>
    <xdr:ext cx="469744" cy="259045"/>
    <xdr:sp macro="" textlink="">
      <xdr:nvSpPr>
        <xdr:cNvPr id="95" name="【図書館】&#10;一人当たり面積最小値テキスト"/>
        <xdr:cNvSpPr txBox="1"/>
      </xdr:nvSpPr>
      <xdr:spPr>
        <a:xfrm>
          <a:off x="105664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15</xdr:col>
      <xdr:colOff>92075</xdr:colOff>
      <xdr:row>40</xdr:row>
      <xdr:rowOff>99060</xdr:rowOff>
    </xdr:from>
    <xdr:to>
      <xdr:col>15</xdr:col>
      <xdr:colOff>269875</xdr:colOff>
      <xdr:row>40</xdr:row>
      <xdr:rowOff>99060</xdr:rowOff>
    </xdr:to>
    <xdr:cxnSp macro="">
      <xdr:nvCxnSpPr>
        <xdr:cNvPr id="96" name="直線コネクタ 95"/>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137177</xdr:rowOff>
    </xdr:from>
    <xdr:ext cx="469744" cy="259045"/>
    <xdr:sp macro="" textlink="">
      <xdr:nvSpPr>
        <xdr:cNvPr id="97" name="【図書館】&#10;一人当たり面積最大値テキスト"/>
        <xdr:cNvSpPr txBox="1"/>
      </xdr:nvSpPr>
      <xdr:spPr>
        <a:xfrm>
          <a:off x="105664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0.065</a:t>
          </a:r>
          <a:endParaRPr kumimoji="1" lang="ja-JP" altLang="en-US" sz="1000" b="1">
            <a:latin typeface="ＭＳ Ｐゴシック"/>
          </a:endParaRPr>
        </a:p>
      </xdr:txBody>
    </xdr:sp>
    <xdr:clientData/>
  </xdr:oneCellAnchor>
  <xdr:twoCellAnchor>
    <xdr:from>
      <xdr:col>15</xdr:col>
      <xdr:colOff>92075</xdr:colOff>
      <xdr:row>33</xdr:row>
      <xdr:rowOff>19050</xdr:rowOff>
    </xdr:from>
    <xdr:to>
      <xdr:col>15</xdr:col>
      <xdr:colOff>269875</xdr:colOff>
      <xdr:row>33</xdr:row>
      <xdr:rowOff>19050</xdr:rowOff>
    </xdr:to>
    <xdr:cxnSp macro="">
      <xdr:nvCxnSpPr>
        <xdr:cNvPr id="98" name="直線コネクタ 97"/>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36</xdr:row>
      <xdr:rowOff>118127</xdr:rowOff>
    </xdr:from>
    <xdr:ext cx="469744" cy="259045"/>
    <xdr:sp macro="" textlink="">
      <xdr:nvSpPr>
        <xdr:cNvPr id="99" name="【図書館】&#10;一人当たり面積平均値テキスト"/>
        <xdr:cNvSpPr txBox="1"/>
      </xdr:nvSpPr>
      <xdr:spPr>
        <a:xfrm>
          <a:off x="10566400" y="629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139700</xdr:rowOff>
    </xdr:from>
    <xdr:to>
      <xdr:col>15</xdr:col>
      <xdr:colOff>231775</xdr:colOff>
      <xdr:row>37</xdr:row>
      <xdr:rowOff>69850</xdr:rowOff>
    </xdr:to>
    <xdr:sp macro="" textlink="">
      <xdr:nvSpPr>
        <xdr:cNvPr id="100" name="フローチャート : 判断 99"/>
        <xdr:cNvSpPr/>
      </xdr:nvSpPr>
      <xdr:spPr>
        <a:xfrm>
          <a:off x="10426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36</xdr:row>
      <xdr:rowOff>25400</xdr:rowOff>
    </xdr:from>
    <xdr:to>
      <xdr:col>14</xdr:col>
      <xdr:colOff>79375</xdr:colOff>
      <xdr:row>36</xdr:row>
      <xdr:rowOff>127000</xdr:rowOff>
    </xdr:to>
    <xdr:sp macro="" textlink="">
      <xdr:nvSpPr>
        <xdr:cNvPr id="101" name="フローチャート : 判断 100"/>
        <xdr:cNvSpPr/>
      </xdr:nvSpPr>
      <xdr:spPr>
        <a:xfrm>
          <a:off x="958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34</xdr:row>
      <xdr:rowOff>143527</xdr:rowOff>
    </xdr:from>
    <xdr:ext cx="469744" cy="259045"/>
    <xdr:sp macro="" textlink="">
      <xdr:nvSpPr>
        <xdr:cNvPr id="102" name="n_1aveValue【図書館】&#10;一人当たり面積"/>
        <xdr:cNvSpPr txBox="1"/>
      </xdr:nvSpPr>
      <xdr:spPr>
        <a:xfrm>
          <a:off x="939172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3" name="テキスト ボックス 10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4" name="テキスト ボックス 10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5" name="テキスト ボックス 10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6" name="テキスト ボックス 10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7" name="テキスト ボックス 10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37</xdr:row>
      <xdr:rowOff>36830</xdr:rowOff>
    </xdr:from>
    <xdr:to>
      <xdr:col>14</xdr:col>
      <xdr:colOff>79375</xdr:colOff>
      <xdr:row>37</xdr:row>
      <xdr:rowOff>138430</xdr:rowOff>
    </xdr:to>
    <xdr:sp macro="" textlink="">
      <xdr:nvSpPr>
        <xdr:cNvPr id="108" name="円/楕円 107"/>
        <xdr:cNvSpPr/>
      </xdr:nvSpPr>
      <xdr:spPr>
        <a:xfrm>
          <a:off x="958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129557</xdr:rowOff>
    </xdr:from>
    <xdr:ext cx="469744" cy="259045"/>
    <xdr:sp macro="" textlink="">
      <xdr:nvSpPr>
        <xdr:cNvPr id="109" name="n_1mainValue【図書館】&#10;一人当たり面積"/>
        <xdr:cNvSpPr txBox="1"/>
      </xdr:nvSpPr>
      <xdr:spPr>
        <a:xfrm>
          <a:off x="93917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0.032</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0" name="正方形/長方形 10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7" name="正方形/長方形 11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0" name="テキスト ボックス 11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1" name="直線コネクタ 12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2" name="テキスト ボックス 12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3" name="直線コネクタ 12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4" name="テキスト ボックス 12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5" name="直線コネクタ 12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6" name="テキスト ボックス 12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7" name="直線コネクタ 12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28" name="テキスト ボックス 12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9" name="直線コネクタ 12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0" name="テキスト ボックス 12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66294</xdr:rowOff>
    </xdr:from>
    <xdr:to>
      <xdr:col>6</xdr:col>
      <xdr:colOff>510540</xdr:colOff>
      <xdr:row>62</xdr:row>
      <xdr:rowOff>82296</xdr:rowOff>
    </xdr:to>
    <xdr:cxnSp macro="">
      <xdr:nvCxnSpPr>
        <xdr:cNvPr id="132" name="直線コネクタ 131"/>
        <xdr:cNvCxnSpPr/>
      </xdr:nvCxnSpPr>
      <xdr:spPr>
        <a:xfrm flipV="1">
          <a:off x="4634865" y="9496044"/>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86123</xdr:rowOff>
    </xdr:from>
    <xdr:ext cx="405111" cy="259045"/>
    <xdr:sp macro="" textlink="">
      <xdr:nvSpPr>
        <xdr:cNvPr id="133" name="【体育館・プール】&#10;有形固定資産減価償却率最小値テキスト"/>
        <xdr:cNvSpPr txBox="1"/>
      </xdr:nvSpPr>
      <xdr:spPr>
        <a:xfrm>
          <a:off x="4724400" y="1071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6</xdr:col>
      <xdr:colOff>422275</xdr:colOff>
      <xdr:row>62</xdr:row>
      <xdr:rowOff>82296</xdr:rowOff>
    </xdr:from>
    <xdr:to>
      <xdr:col>6</xdr:col>
      <xdr:colOff>600075</xdr:colOff>
      <xdr:row>62</xdr:row>
      <xdr:rowOff>82296</xdr:rowOff>
    </xdr:to>
    <xdr:cxnSp macro="">
      <xdr:nvCxnSpPr>
        <xdr:cNvPr id="134" name="直線コネクタ 133"/>
        <xdr:cNvCxnSpPr/>
      </xdr:nvCxnSpPr>
      <xdr:spPr>
        <a:xfrm>
          <a:off x="4546600" y="10712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12971</xdr:rowOff>
    </xdr:from>
    <xdr:ext cx="405111" cy="259045"/>
    <xdr:sp macro="" textlink="">
      <xdr:nvSpPr>
        <xdr:cNvPr id="135" name="【体育館・プール】&#10;有形固定資産減価償却率最大値テキスト"/>
        <xdr:cNvSpPr txBox="1"/>
      </xdr:nvSpPr>
      <xdr:spPr>
        <a:xfrm>
          <a:off x="4724400" y="927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84.6</a:t>
          </a:r>
          <a:endParaRPr kumimoji="1" lang="ja-JP" altLang="en-US" sz="1000" b="1">
            <a:latin typeface="ＭＳ Ｐゴシック"/>
          </a:endParaRPr>
        </a:p>
      </xdr:txBody>
    </xdr:sp>
    <xdr:clientData/>
  </xdr:oneCellAnchor>
  <xdr:twoCellAnchor>
    <xdr:from>
      <xdr:col>6</xdr:col>
      <xdr:colOff>422275</xdr:colOff>
      <xdr:row>55</xdr:row>
      <xdr:rowOff>66294</xdr:rowOff>
    </xdr:from>
    <xdr:to>
      <xdr:col>6</xdr:col>
      <xdr:colOff>600075</xdr:colOff>
      <xdr:row>55</xdr:row>
      <xdr:rowOff>66294</xdr:rowOff>
    </xdr:to>
    <xdr:cxnSp macro="">
      <xdr:nvCxnSpPr>
        <xdr:cNvPr id="136" name="直線コネクタ 135"/>
        <xdr:cNvCxnSpPr/>
      </xdr:nvCxnSpPr>
      <xdr:spPr>
        <a:xfrm>
          <a:off x="4546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28211</xdr:rowOff>
    </xdr:from>
    <xdr:ext cx="405111" cy="259045"/>
    <xdr:sp macro="" textlink="">
      <xdr:nvSpPr>
        <xdr:cNvPr id="137" name="【体育館・プール】&#10;有形固定資産減価償却率平均値テキスト"/>
        <xdr:cNvSpPr txBox="1"/>
      </xdr:nvSpPr>
      <xdr:spPr>
        <a:xfrm>
          <a:off x="47244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49784</xdr:rowOff>
    </xdr:from>
    <xdr:to>
      <xdr:col>6</xdr:col>
      <xdr:colOff>561975</xdr:colOff>
      <xdr:row>59</xdr:row>
      <xdr:rowOff>151384</xdr:rowOff>
    </xdr:to>
    <xdr:sp macro="" textlink="">
      <xdr:nvSpPr>
        <xdr:cNvPr id="138" name="フローチャート : 判断 137"/>
        <xdr:cNvSpPr/>
      </xdr:nvSpPr>
      <xdr:spPr>
        <a:xfrm>
          <a:off x="4584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127508</xdr:rowOff>
    </xdr:from>
    <xdr:to>
      <xdr:col>5</xdr:col>
      <xdr:colOff>409575</xdr:colOff>
      <xdr:row>59</xdr:row>
      <xdr:rowOff>57658</xdr:rowOff>
    </xdr:to>
    <xdr:sp macro="" textlink="">
      <xdr:nvSpPr>
        <xdr:cNvPr id="139" name="フローチャート : 判断 138"/>
        <xdr:cNvSpPr/>
      </xdr:nvSpPr>
      <xdr:spPr>
        <a:xfrm>
          <a:off x="37465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48785</xdr:rowOff>
    </xdr:from>
    <xdr:ext cx="405111" cy="259045"/>
    <xdr:sp macro="" textlink="">
      <xdr:nvSpPr>
        <xdr:cNvPr id="140" name="n_1aveValue【体育館・プール】&#10;有形固定資産減価償却率"/>
        <xdr:cNvSpPr txBox="1"/>
      </xdr:nvSpPr>
      <xdr:spPr>
        <a:xfrm>
          <a:off x="3582043" y="1016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1" name="テキスト ボックス 14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2" name="テキスト ボックス 14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3" name="テキスト ボックス 14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4" name="テキスト ボックス 14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5" name="テキスト ボックス 14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93218</xdr:rowOff>
    </xdr:from>
    <xdr:to>
      <xdr:col>5</xdr:col>
      <xdr:colOff>409575</xdr:colOff>
      <xdr:row>59</xdr:row>
      <xdr:rowOff>23368</xdr:rowOff>
    </xdr:to>
    <xdr:sp macro="" textlink="">
      <xdr:nvSpPr>
        <xdr:cNvPr id="146" name="円/楕円 145"/>
        <xdr:cNvSpPr/>
      </xdr:nvSpPr>
      <xdr:spPr>
        <a:xfrm>
          <a:off x="3746500" y="100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39895</xdr:rowOff>
    </xdr:from>
    <xdr:ext cx="405111" cy="259045"/>
    <xdr:sp macro="" textlink="">
      <xdr:nvSpPr>
        <xdr:cNvPr id="147" name="n_1mainValue【体育館・プール】&#10;有形固定資産減価償却率"/>
        <xdr:cNvSpPr txBox="1"/>
      </xdr:nvSpPr>
      <xdr:spPr>
        <a:xfrm>
          <a:off x="3582043" y="981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48" name="正方形/長方形 14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9" name="正方形/長方形 14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0" name="正方形/長方形 14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1" name="正方形/長方形 15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2" name="正方形/長方形 15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3" name="正方形/長方形 15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4" name="正方形/長方形 15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5" name="正方形/長方形 15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6" name="テキスト ボックス 15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7" name="直線コネクタ 15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58" name="直線コネクタ 15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59" name="テキスト ボックス 158"/>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0" name="直線コネクタ 15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61" name="テキスト ボックス 160"/>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2" name="直線コネクタ 16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63" name="テキスト ボックス 162"/>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4" name="直線コネクタ 16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65" name="テキスト ボックス 164"/>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6" name="直線コネクタ 16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7" name="テキスト ボックス 16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6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34290</xdr:rowOff>
    </xdr:from>
    <xdr:to>
      <xdr:col>15</xdr:col>
      <xdr:colOff>180340</xdr:colOff>
      <xdr:row>62</xdr:row>
      <xdr:rowOff>68580</xdr:rowOff>
    </xdr:to>
    <xdr:cxnSp macro="">
      <xdr:nvCxnSpPr>
        <xdr:cNvPr id="169" name="直線コネクタ 168"/>
        <xdr:cNvCxnSpPr/>
      </xdr:nvCxnSpPr>
      <xdr:spPr>
        <a:xfrm flipV="1">
          <a:off x="10476865" y="94640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72407</xdr:rowOff>
    </xdr:from>
    <xdr:ext cx="469744" cy="259045"/>
    <xdr:sp macro="" textlink="">
      <xdr:nvSpPr>
        <xdr:cNvPr id="170" name="【体育館・プール】&#10;一人当たり面積最小値テキスト"/>
        <xdr:cNvSpPr txBox="1"/>
      </xdr:nvSpPr>
      <xdr:spPr>
        <a:xfrm>
          <a:off x="10566400"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0.060</a:t>
          </a:r>
          <a:endParaRPr kumimoji="1" lang="ja-JP" altLang="en-US" sz="1000" b="1">
            <a:latin typeface="ＭＳ Ｐゴシック"/>
          </a:endParaRPr>
        </a:p>
      </xdr:txBody>
    </xdr:sp>
    <xdr:clientData/>
  </xdr:oneCellAnchor>
  <xdr:twoCellAnchor>
    <xdr:from>
      <xdr:col>15</xdr:col>
      <xdr:colOff>92075</xdr:colOff>
      <xdr:row>62</xdr:row>
      <xdr:rowOff>68580</xdr:rowOff>
    </xdr:from>
    <xdr:to>
      <xdr:col>15</xdr:col>
      <xdr:colOff>269875</xdr:colOff>
      <xdr:row>62</xdr:row>
      <xdr:rowOff>68580</xdr:rowOff>
    </xdr:to>
    <xdr:cxnSp macro="">
      <xdr:nvCxnSpPr>
        <xdr:cNvPr id="171" name="直線コネクタ 170"/>
        <xdr:cNvCxnSpPr/>
      </xdr:nvCxnSpPr>
      <xdr:spPr>
        <a:xfrm>
          <a:off x="10388600" y="10698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152417</xdr:rowOff>
    </xdr:from>
    <xdr:ext cx="469744" cy="259045"/>
    <xdr:sp macro="" textlink="">
      <xdr:nvSpPr>
        <xdr:cNvPr id="172" name="【体育館・プール】&#10;一人当たり面積最大値テキスト"/>
        <xdr:cNvSpPr txBox="1"/>
      </xdr:nvSpPr>
      <xdr:spPr>
        <a:xfrm>
          <a:off x="105664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0.330</a:t>
          </a:r>
          <a:endParaRPr kumimoji="1" lang="ja-JP" altLang="en-US" sz="1000" b="1">
            <a:latin typeface="ＭＳ Ｐゴシック"/>
          </a:endParaRPr>
        </a:p>
      </xdr:txBody>
    </xdr:sp>
    <xdr:clientData/>
  </xdr:oneCellAnchor>
  <xdr:twoCellAnchor>
    <xdr:from>
      <xdr:col>15</xdr:col>
      <xdr:colOff>92075</xdr:colOff>
      <xdr:row>55</xdr:row>
      <xdr:rowOff>34290</xdr:rowOff>
    </xdr:from>
    <xdr:to>
      <xdr:col>15</xdr:col>
      <xdr:colOff>269875</xdr:colOff>
      <xdr:row>55</xdr:row>
      <xdr:rowOff>34290</xdr:rowOff>
    </xdr:to>
    <xdr:cxnSp macro="">
      <xdr:nvCxnSpPr>
        <xdr:cNvPr id="173" name="直線コネクタ 172"/>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58</xdr:row>
      <xdr:rowOff>124223</xdr:rowOff>
    </xdr:from>
    <xdr:ext cx="469744" cy="259045"/>
    <xdr:sp macro="" textlink="">
      <xdr:nvSpPr>
        <xdr:cNvPr id="174" name="【体育館・プール】&#10;一人当たり面積平均値テキスト"/>
        <xdr:cNvSpPr txBox="1"/>
      </xdr:nvSpPr>
      <xdr:spPr>
        <a:xfrm>
          <a:off x="10566400" y="10068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0.182</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145796</xdr:rowOff>
    </xdr:from>
    <xdr:to>
      <xdr:col>15</xdr:col>
      <xdr:colOff>231775</xdr:colOff>
      <xdr:row>59</xdr:row>
      <xdr:rowOff>75946</xdr:rowOff>
    </xdr:to>
    <xdr:sp macro="" textlink="">
      <xdr:nvSpPr>
        <xdr:cNvPr id="175" name="フローチャート : 判断 174"/>
        <xdr:cNvSpPr/>
      </xdr:nvSpPr>
      <xdr:spPr>
        <a:xfrm>
          <a:off x="104267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104648</xdr:rowOff>
    </xdr:from>
    <xdr:to>
      <xdr:col>14</xdr:col>
      <xdr:colOff>79375</xdr:colOff>
      <xdr:row>59</xdr:row>
      <xdr:rowOff>34798</xdr:rowOff>
    </xdr:to>
    <xdr:sp macro="" textlink="">
      <xdr:nvSpPr>
        <xdr:cNvPr id="176" name="フローチャート : 判断 175"/>
        <xdr:cNvSpPr/>
      </xdr:nvSpPr>
      <xdr:spPr>
        <a:xfrm>
          <a:off x="9588500" y="1004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51325</xdr:rowOff>
    </xdr:from>
    <xdr:ext cx="469744" cy="259045"/>
    <xdr:sp macro="" textlink="">
      <xdr:nvSpPr>
        <xdr:cNvPr id="177" name="n_1aveValue【体育館・プール】&#10;一人当たり面積"/>
        <xdr:cNvSpPr txBox="1"/>
      </xdr:nvSpPr>
      <xdr:spPr>
        <a:xfrm>
          <a:off x="9391727" y="982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0.191</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78" name="テキスト ボックス 17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9" name="テキスト ボックス 17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0" name="テキスト ボックス 17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1" name="テキスト ボックス 18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2" name="テキスト ボックス 18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58</xdr:row>
      <xdr:rowOff>127508</xdr:rowOff>
    </xdr:from>
    <xdr:to>
      <xdr:col>14</xdr:col>
      <xdr:colOff>79375</xdr:colOff>
      <xdr:row>59</xdr:row>
      <xdr:rowOff>57658</xdr:rowOff>
    </xdr:to>
    <xdr:sp macro="" textlink="">
      <xdr:nvSpPr>
        <xdr:cNvPr id="183" name="円/楕円 182"/>
        <xdr:cNvSpPr/>
      </xdr:nvSpPr>
      <xdr:spPr>
        <a:xfrm>
          <a:off x="958850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48785</xdr:rowOff>
    </xdr:from>
    <xdr:ext cx="469744" cy="259045"/>
    <xdr:sp macro="" textlink="">
      <xdr:nvSpPr>
        <xdr:cNvPr id="184" name="n_1mainValue【体育館・プール】&#10;一人当たり面積"/>
        <xdr:cNvSpPr txBox="1"/>
      </xdr:nvSpPr>
      <xdr:spPr>
        <a:xfrm>
          <a:off x="9391727" y="1016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0.186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5" name="正方形/長方形 18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2" name="正方形/長方形 19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95" name="テキスト ボックス 19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6" name="直線コネクタ 19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7" name="テキスト ボックス 196"/>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98" name="直線コネクタ 19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99" name="テキスト ボックス 19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0" name="直線コネクタ 19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1" name="テキスト ボックス 20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2" name="直線コネクタ 20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03" name="テキスト ボックス 20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4" name="直線コネクタ 20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5" name="テキスト ボックス 20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0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86106</xdr:rowOff>
    </xdr:from>
    <xdr:to>
      <xdr:col>6</xdr:col>
      <xdr:colOff>510540</xdr:colOff>
      <xdr:row>84</xdr:row>
      <xdr:rowOff>76963</xdr:rowOff>
    </xdr:to>
    <xdr:cxnSp macro="">
      <xdr:nvCxnSpPr>
        <xdr:cNvPr id="207" name="直線コネクタ 206"/>
        <xdr:cNvCxnSpPr/>
      </xdr:nvCxnSpPr>
      <xdr:spPr>
        <a:xfrm flipV="1">
          <a:off x="4634865" y="13287756"/>
          <a:ext cx="0"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80790</xdr:rowOff>
    </xdr:from>
    <xdr:ext cx="405111" cy="259045"/>
    <xdr:sp macro="" textlink="">
      <xdr:nvSpPr>
        <xdr:cNvPr id="208" name="【福祉施設】&#10;有形固定資産減価償却率最小値テキスト"/>
        <xdr:cNvSpPr txBox="1"/>
      </xdr:nvSpPr>
      <xdr:spPr>
        <a:xfrm>
          <a:off x="4724400" y="14482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33.3</a:t>
          </a:r>
          <a:endParaRPr kumimoji="1" lang="ja-JP" altLang="en-US" sz="1000" b="1">
            <a:latin typeface="ＭＳ Ｐゴシック"/>
          </a:endParaRPr>
        </a:p>
      </xdr:txBody>
    </xdr:sp>
    <xdr:clientData/>
  </xdr:oneCellAnchor>
  <xdr:twoCellAnchor>
    <xdr:from>
      <xdr:col>6</xdr:col>
      <xdr:colOff>422275</xdr:colOff>
      <xdr:row>84</xdr:row>
      <xdr:rowOff>76963</xdr:rowOff>
    </xdr:from>
    <xdr:to>
      <xdr:col>6</xdr:col>
      <xdr:colOff>600075</xdr:colOff>
      <xdr:row>84</xdr:row>
      <xdr:rowOff>76963</xdr:rowOff>
    </xdr:to>
    <xdr:cxnSp macro="">
      <xdr:nvCxnSpPr>
        <xdr:cNvPr id="209" name="直線コネクタ 208"/>
        <xdr:cNvCxnSpPr/>
      </xdr:nvCxnSpPr>
      <xdr:spPr>
        <a:xfrm>
          <a:off x="4546600" y="1447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32783</xdr:rowOff>
    </xdr:from>
    <xdr:ext cx="405111" cy="259045"/>
    <xdr:sp macro="" textlink="">
      <xdr:nvSpPr>
        <xdr:cNvPr id="210" name="【福祉施設】&#10;有形固定資産減価償却率最大値テキスト"/>
        <xdr:cNvSpPr txBox="1"/>
      </xdr:nvSpPr>
      <xdr:spPr>
        <a:xfrm>
          <a:off x="4724400" y="13062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85.4</a:t>
          </a:r>
          <a:endParaRPr kumimoji="1" lang="ja-JP" altLang="en-US" sz="1000" b="1">
            <a:latin typeface="ＭＳ Ｐゴシック"/>
          </a:endParaRPr>
        </a:p>
      </xdr:txBody>
    </xdr:sp>
    <xdr:clientData/>
  </xdr:oneCellAnchor>
  <xdr:twoCellAnchor>
    <xdr:from>
      <xdr:col>6</xdr:col>
      <xdr:colOff>422275</xdr:colOff>
      <xdr:row>77</xdr:row>
      <xdr:rowOff>86106</xdr:rowOff>
    </xdr:from>
    <xdr:to>
      <xdr:col>6</xdr:col>
      <xdr:colOff>600075</xdr:colOff>
      <xdr:row>77</xdr:row>
      <xdr:rowOff>86106</xdr:rowOff>
    </xdr:to>
    <xdr:cxnSp macro="">
      <xdr:nvCxnSpPr>
        <xdr:cNvPr id="211" name="直線コネクタ 210"/>
        <xdr:cNvCxnSpPr/>
      </xdr:nvCxnSpPr>
      <xdr:spPr>
        <a:xfrm>
          <a:off x="4546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50309</xdr:rowOff>
    </xdr:from>
    <xdr:ext cx="405111" cy="259045"/>
    <xdr:sp macro="" textlink="">
      <xdr:nvSpPr>
        <xdr:cNvPr id="212" name="【福祉施設】&#10;有形固定資産減価償却率平均値テキスト"/>
        <xdr:cNvSpPr txBox="1"/>
      </xdr:nvSpPr>
      <xdr:spPr>
        <a:xfrm>
          <a:off x="4724400" y="14109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46.3</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71882</xdr:rowOff>
    </xdr:from>
    <xdr:to>
      <xdr:col>6</xdr:col>
      <xdr:colOff>561975</xdr:colOff>
      <xdr:row>83</xdr:row>
      <xdr:rowOff>2032</xdr:rowOff>
    </xdr:to>
    <xdr:sp macro="" textlink="">
      <xdr:nvSpPr>
        <xdr:cNvPr id="213" name="フローチャート : 判断 212"/>
        <xdr:cNvSpPr/>
      </xdr:nvSpPr>
      <xdr:spPr>
        <a:xfrm>
          <a:off x="4584700" y="1413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113030</xdr:rowOff>
    </xdr:from>
    <xdr:to>
      <xdr:col>5</xdr:col>
      <xdr:colOff>409575</xdr:colOff>
      <xdr:row>83</xdr:row>
      <xdr:rowOff>43180</xdr:rowOff>
    </xdr:to>
    <xdr:sp macro="" textlink="">
      <xdr:nvSpPr>
        <xdr:cNvPr id="214" name="フローチャート : 判断 213"/>
        <xdr:cNvSpPr/>
      </xdr:nvSpPr>
      <xdr:spPr>
        <a:xfrm>
          <a:off x="3746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34307</xdr:rowOff>
    </xdr:from>
    <xdr:ext cx="405111" cy="259045"/>
    <xdr:sp macro="" textlink="">
      <xdr:nvSpPr>
        <xdr:cNvPr id="215" name="n_1aveValue【福祉施設】&#10;有形固定資産減価償却率"/>
        <xdr:cNvSpPr txBox="1"/>
      </xdr:nvSpPr>
      <xdr:spPr>
        <a:xfrm>
          <a:off x="3582043"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16" name="テキスト ボックス 21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7" name="テキスト ボックス 21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8" name="テキスト ボックス 21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9" name="テキスト ボックス 21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0" name="テキスト ボックス 21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83313</xdr:rowOff>
    </xdr:from>
    <xdr:to>
      <xdr:col>5</xdr:col>
      <xdr:colOff>409575</xdr:colOff>
      <xdr:row>82</xdr:row>
      <xdr:rowOff>13463</xdr:rowOff>
    </xdr:to>
    <xdr:sp macro="" textlink="">
      <xdr:nvSpPr>
        <xdr:cNvPr id="221" name="円/楕円 220"/>
        <xdr:cNvSpPr/>
      </xdr:nvSpPr>
      <xdr:spPr>
        <a:xfrm>
          <a:off x="3746500" y="13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29990</xdr:rowOff>
    </xdr:from>
    <xdr:ext cx="405111" cy="259045"/>
    <xdr:sp macro="" textlink="">
      <xdr:nvSpPr>
        <xdr:cNvPr id="222" name="n_1mainValue【福祉施設】&#10;有形固定資産減価償却率"/>
        <xdr:cNvSpPr txBox="1"/>
      </xdr:nvSpPr>
      <xdr:spPr>
        <a:xfrm>
          <a:off x="3582043" y="1374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3" name="直線コネクタ 2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4" name="テキスト ボックス 2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5" name="直線コネクタ 2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6" name="テキスト ボックス 2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7" name="直線コネクタ 2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8" name="テキスト ボックス 2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9" name="直線コネクタ 2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0" name="テキスト ボックス 2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1" name="直線コネクタ 2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2" name="テキスト ボックス 24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3" name="直線コネクタ 2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4" name="テキスト ボックス 2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26670</xdr:rowOff>
    </xdr:from>
    <xdr:to>
      <xdr:col>15</xdr:col>
      <xdr:colOff>180340</xdr:colOff>
      <xdr:row>85</xdr:row>
      <xdr:rowOff>118111</xdr:rowOff>
    </xdr:to>
    <xdr:cxnSp macro="">
      <xdr:nvCxnSpPr>
        <xdr:cNvPr id="246" name="直線コネクタ 245"/>
        <xdr:cNvCxnSpPr/>
      </xdr:nvCxnSpPr>
      <xdr:spPr>
        <a:xfrm flipV="1">
          <a:off x="10476865" y="132283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121938</xdr:rowOff>
    </xdr:from>
    <xdr:ext cx="469744" cy="259045"/>
    <xdr:sp macro="" textlink="">
      <xdr:nvSpPr>
        <xdr:cNvPr id="247" name="【福祉施設】&#10;一人当たり面積最小値テキスト"/>
        <xdr:cNvSpPr txBox="1"/>
      </xdr:nvSpPr>
      <xdr:spPr>
        <a:xfrm>
          <a:off x="105664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0.022</a:t>
          </a:r>
          <a:endParaRPr kumimoji="1" lang="ja-JP" altLang="en-US" sz="1000" b="1">
            <a:latin typeface="ＭＳ Ｐゴシック"/>
          </a:endParaRPr>
        </a:p>
      </xdr:txBody>
    </xdr:sp>
    <xdr:clientData/>
  </xdr:oneCellAnchor>
  <xdr:twoCellAnchor>
    <xdr:from>
      <xdr:col>15</xdr:col>
      <xdr:colOff>92075</xdr:colOff>
      <xdr:row>85</xdr:row>
      <xdr:rowOff>118111</xdr:rowOff>
    </xdr:from>
    <xdr:to>
      <xdr:col>15</xdr:col>
      <xdr:colOff>269875</xdr:colOff>
      <xdr:row>85</xdr:row>
      <xdr:rowOff>118111</xdr:rowOff>
    </xdr:to>
    <xdr:cxnSp macro="">
      <xdr:nvCxnSpPr>
        <xdr:cNvPr id="248" name="直線コネクタ 247"/>
        <xdr:cNvCxnSpPr/>
      </xdr:nvCxnSpPr>
      <xdr:spPr>
        <a:xfrm>
          <a:off x="10388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75</xdr:row>
      <xdr:rowOff>144797</xdr:rowOff>
    </xdr:from>
    <xdr:ext cx="469744" cy="259045"/>
    <xdr:sp macro="" textlink="">
      <xdr:nvSpPr>
        <xdr:cNvPr id="249" name="【福祉施設】&#10;一人当たり面積最大値テキスト"/>
        <xdr:cNvSpPr txBox="1"/>
      </xdr:nvSpPr>
      <xdr:spPr>
        <a:xfrm>
          <a:off x="10566400" y="1300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0.214</a:t>
          </a:r>
          <a:endParaRPr kumimoji="1" lang="ja-JP" altLang="en-US" sz="1000" b="1">
            <a:latin typeface="ＭＳ Ｐゴシック"/>
          </a:endParaRPr>
        </a:p>
      </xdr:txBody>
    </xdr:sp>
    <xdr:clientData/>
  </xdr:oneCellAnchor>
  <xdr:twoCellAnchor>
    <xdr:from>
      <xdr:col>15</xdr:col>
      <xdr:colOff>92075</xdr:colOff>
      <xdr:row>77</xdr:row>
      <xdr:rowOff>26670</xdr:rowOff>
    </xdr:from>
    <xdr:to>
      <xdr:col>15</xdr:col>
      <xdr:colOff>269875</xdr:colOff>
      <xdr:row>77</xdr:row>
      <xdr:rowOff>26670</xdr:rowOff>
    </xdr:to>
    <xdr:cxnSp macro="">
      <xdr:nvCxnSpPr>
        <xdr:cNvPr id="250" name="直線コネクタ 249"/>
        <xdr:cNvCxnSpPr/>
      </xdr:nvCxnSpPr>
      <xdr:spPr>
        <a:xfrm>
          <a:off x="10388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7638</xdr:rowOff>
    </xdr:from>
    <xdr:ext cx="469744" cy="259045"/>
    <xdr:sp macro="" textlink="">
      <xdr:nvSpPr>
        <xdr:cNvPr id="251" name="【福祉施設】&#10;一人当たり面積平均値テキスト"/>
        <xdr:cNvSpPr txBox="1"/>
      </xdr:nvSpPr>
      <xdr:spPr>
        <a:xfrm>
          <a:off x="10566400" y="13895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0.117</a:t>
          </a:r>
          <a:endParaRPr kumimoji="1" lang="ja-JP" altLang="en-US" sz="1000" b="1">
            <a:solidFill>
              <a:srgbClr val="000080"/>
            </a:solidFill>
            <a:latin typeface="ＭＳ Ｐゴシック"/>
          </a:endParaRPr>
        </a:p>
      </xdr:txBody>
    </xdr:sp>
    <xdr:clientData/>
  </xdr:oneCellAnchor>
  <xdr:twoCellAnchor>
    <xdr:from>
      <xdr:col>15</xdr:col>
      <xdr:colOff>130175</xdr:colOff>
      <xdr:row>81</xdr:row>
      <xdr:rowOff>29211</xdr:rowOff>
    </xdr:from>
    <xdr:to>
      <xdr:col>15</xdr:col>
      <xdr:colOff>231775</xdr:colOff>
      <xdr:row>81</xdr:row>
      <xdr:rowOff>130811</xdr:rowOff>
    </xdr:to>
    <xdr:sp macro="" textlink="">
      <xdr:nvSpPr>
        <xdr:cNvPr id="252" name="フローチャート : 判断 251"/>
        <xdr:cNvSpPr/>
      </xdr:nvSpPr>
      <xdr:spPr>
        <a:xfrm>
          <a:off x="10426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78739</xdr:rowOff>
    </xdr:from>
    <xdr:to>
      <xdr:col>14</xdr:col>
      <xdr:colOff>79375</xdr:colOff>
      <xdr:row>83</xdr:row>
      <xdr:rowOff>8889</xdr:rowOff>
    </xdr:to>
    <xdr:sp macro="" textlink="">
      <xdr:nvSpPr>
        <xdr:cNvPr id="253" name="フローチャート : 判断 252"/>
        <xdr:cNvSpPr/>
      </xdr:nvSpPr>
      <xdr:spPr>
        <a:xfrm>
          <a:off x="9588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25416</xdr:rowOff>
    </xdr:from>
    <xdr:ext cx="469744" cy="259045"/>
    <xdr:sp macro="" textlink="">
      <xdr:nvSpPr>
        <xdr:cNvPr id="254" name="n_1aveValue【福祉施設】&#10;一人当たり面積"/>
        <xdr:cNvSpPr txBox="1"/>
      </xdr:nvSpPr>
      <xdr:spPr>
        <a:xfrm>
          <a:off x="9391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0.088</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82</xdr:row>
      <xdr:rowOff>147320</xdr:rowOff>
    </xdr:from>
    <xdr:to>
      <xdr:col>14</xdr:col>
      <xdr:colOff>79375</xdr:colOff>
      <xdr:row>83</xdr:row>
      <xdr:rowOff>77470</xdr:rowOff>
    </xdr:to>
    <xdr:sp macro="" textlink="">
      <xdr:nvSpPr>
        <xdr:cNvPr id="260" name="円/楕円 259"/>
        <xdr:cNvSpPr/>
      </xdr:nvSpPr>
      <xdr:spPr>
        <a:xfrm>
          <a:off x="958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68597</xdr:rowOff>
    </xdr:from>
    <xdr:ext cx="469744" cy="259045"/>
    <xdr:sp macro="" textlink="">
      <xdr:nvSpPr>
        <xdr:cNvPr id="261" name="n_1mainValue【福祉施設】&#10;一人当たり面積"/>
        <xdr:cNvSpPr txBox="1"/>
      </xdr:nvSpPr>
      <xdr:spPr>
        <a:xfrm>
          <a:off x="93917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2" name="正方形/長方形 26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3" name="正方形/長方形 26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4" name="正方形/長方形 26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5" name="正方形/長方形 26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6" name="正方形/長方形 26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7" name="正方形/長方形 26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8" name="正方形/長方形 26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69" name="正方形/長方形 268"/>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0" name="テキスト ボックス 26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1" name="直線コネクタ 27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72" name="テキスト ボックス 271"/>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73" name="直線コネクタ 272"/>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74" name="テキスト ボックス 273"/>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75" name="直線コネクタ 274"/>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276" name="テキスト ボックス 275"/>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277" name="直線コネクタ 276"/>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278" name="テキスト ボックス 277"/>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279" name="直線コネクタ 278"/>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105427</xdr:rowOff>
    </xdr:from>
    <xdr:ext cx="403059" cy="259045"/>
    <xdr:sp macro="" textlink="">
      <xdr:nvSpPr>
        <xdr:cNvPr id="280" name="テキスト ボックス 279"/>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1" name="直線コネクタ 28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82" name="テキスト ボックス 281"/>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8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16763</xdr:rowOff>
    </xdr:from>
    <xdr:to>
      <xdr:col>6</xdr:col>
      <xdr:colOff>510540</xdr:colOff>
      <xdr:row>108</xdr:row>
      <xdr:rowOff>156211</xdr:rowOff>
    </xdr:to>
    <xdr:cxnSp macro="">
      <xdr:nvCxnSpPr>
        <xdr:cNvPr id="284" name="直線コネクタ 283"/>
        <xdr:cNvCxnSpPr/>
      </xdr:nvCxnSpPr>
      <xdr:spPr>
        <a:xfrm flipV="1">
          <a:off x="4634865" y="17161763"/>
          <a:ext cx="0" cy="151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160038</xdr:rowOff>
    </xdr:from>
    <xdr:ext cx="405111" cy="259045"/>
    <xdr:sp macro="" textlink="">
      <xdr:nvSpPr>
        <xdr:cNvPr id="285" name="【市民会館】&#10;有形固定資産減価償却率最小値テキスト"/>
        <xdr:cNvSpPr txBox="1"/>
      </xdr:nvSpPr>
      <xdr:spPr>
        <a:xfrm>
          <a:off x="47244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6</xdr:col>
      <xdr:colOff>422275</xdr:colOff>
      <xdr:row>108</xdr:row>
      <xdr:rowOff>156211</xdr:rowOff>
    </xdr:from>
    <xdr:to>
      <xdr:col>6</xdr:col>
      <xdr:colOff>600075</xdr:colOff>
      <xdr:row>108</xdr:row>
      <xdr:rowOff>156211</xdr:rowOff>
    </xdr:to>
    <xdr:cxnSp macro="">
      <xdr:nvCxnSpPr>
        <xdr:cNvPr id="286" name="直線コネクタ 285"/>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134890</xdr:rowOff>
    </xdr:from>
    <xdr:ext cx="405111" cy="259045"/>
    <xdr:sp macro="" textlink="">
      <xdr:nvSpPr>
        <xdr:cNvPr id="287" name="【市民会館】&#10;有形固定資産減価償却率最大値テキスト"/>
        <xdr:cNvSpPr txBox="1"/>
      </xdr:nvSpPr>
      <xdr:spPr>
        <a:xfrm>
          <a:off x="47244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a:t>
          </a:r>
          <a:endParaRPr kumimoji="1" lang="ja-JP" altLang="en-US" sz="1000" b="1">
            <a:latin typeface="ＭＳ Ｐゴシック"/>
          </a:endParaRPr>
        </a:p>
      </xdr:txBody>
    </xdr:sp>
    <xdr:clientData/>
  </xdr:oneCellAnchor>
  <xdr:twoCellAnchor>
    <xdr:from>
      <xdr:col>6</xdr:col>
      <xdr:colOff>422275</xdr:colOff>
      <xdr:row>100</xdr:row>
      <xdr:rowOff>16763</xdr:rowOff>
    </xdr:from>
    <xdr:to>
      <xdr:col>6</xdr:col>
      <xdr:colOff>600075</xdr:colOff>
      <xdr:row>100</xdr:row>
      <xdr:rowOff>16763</xdr:rowOff>
    </xdr:to>
    <xdr:cxnSp macro="">
      <xdr:nvCxnSpPr>
        <xdr:cNvPr id="288" name="直線コネクタ 287"/>
        <xdr:cNvCxnSpPr/>
      </xdr:nvCxnSpPr>
      <xdr:spPr>
        <a:xfrm>
          <a:off x="4546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103</xdr:row>
      <xdr:rowOff>44975</xdr:rowOff>
    </xdr:from>
    <xdr:ext cx="405111" cy="259045"/>
    <xdr:sp macro="" textlink="">
      <xdr:nvSpPr>
        <xdr:cNvPr id="289" name="【市民会館】&#10;有形固定資産減価償却率平均値テキスト"/>
        <xdr:cNvSpPr txBox="1"/>
      </xdr:nvSpPr>
      <xdr:spPr>
        <a:xfrm>
          <a:off x="4724400" y="17704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66548</xdr:rowOff>
    </xdr:from>
    <xdr:to>
      <xdr:col>6</xdr:col>
      <xdr:colOff>561975</xdr:colOff>
      <xdr:row>103</xdr:row>
      <xdr:rowOff>168148</xdr:rowOff>
    </xdr:to>
    <xdr:sp macro="" textlink="">
      <xdr:nvSpPr>
        <xdr:cNvPr id="290" name="フローチャート : 判断 289"/>
        <xdr:cNvSpPr/>
      </xdr:nvSpPr>
      <xdr:spPr>
        <a:xfrm>
          <a:off x="4584700" y="1772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103</xdr:row>
      <xdr:rowOff>105411</xdr:rowOff>
    </xdr:from>
    <xdr:to>
      <xdr:col>5</xdr:col>
      <xdr:colOff>409575</xdr:colOff>
      <xdr:row>104</xdr:row>
      <xdr:rowOff>35561</xdr:rowOff>
    </xdr:to>
    <xdr:sp macro="" textlink="">
      <xdr:nvSpPr>
        <xdr:cNvPr id="291" name="フローチャート : 判断 290"/>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102</xdr:row>
      <xdr:rowOff>52088</xdr:rowOff>
    </xdr:from>
    <xdr:ext cx="405111" cy="259045"/>
    <xdr:sp macro="" textlink="">
      <xdr:nvSpPr>
        <xdr:cNvPr id="292" name="n_1aveValue【市民会館】&#10;有形固定資産減価償却率"/>
        <xdr:cNvSpPr txBox="1"/>
      </xdr:nvSpPr>
      <xdr:spPr>
        <a:xfrm>
          <a:off x="3582043"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93" name="テキスト ボックス 29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4" name="テキスト ボックス 29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95" name="テキスト ボックス 29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96" name="テキスト ボックス 29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97" name="テキスト ボックス 29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103</xdr:row>
      <xdr:rowOff>137413</xdr:rowOff>
    </xdr:from>
    <xdr:to>
      <xdr:col>5</xdr:col>
      <xdr:colOff>409575</xdr:colOff>
      <xdr:row>104</xdr:row>
      <xdr:rowOff>67563</xdr:rowOff>
    </xdr:to>
    <xdr:sp macro="" textlink="">
      <xdr:nvSpPr>
        <xdr:cNvPr id="298" name="円/楕円 297"/>
        <xdr:cNvSpPr/>
      </xdr:nvSpPr>
      <xdr:spPr>
        <a:xfrm>
          <a:off x="3746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104</xdr:row>
      <xdr:rowOff>58690</xdr:rowOff>
    </xdr:from>
    <xdr:ext cx="405111" cy="259045"/>
    <xdr:sp macro="" textlink="">
      <xdr:nvSpPr>
        <xdr:cNvPr id="299" name="n_1mainValue【市民会館】&#10;有形固定資産減価償却率"/>
        <xdr:cNvSpPr txBox="1"/>
      </xdr:nvSpPr>
      <xdr:spPr>
        <a:xfrm>
          <a:off x="3582043" y="1788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0" name="正方形/長方形 29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1" name="正方形/長方形 30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2" name="正方形/長方形 30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3" name="正方形/長方形 30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4" name="正方形/長方形 30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5" name="正方形/長方形 30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06" name="正方形/長方形 30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07" name="正方形/長方形 30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08" name="テキスト ボックス 30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09" name="直線コネクタ 30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310" name="テキスト ボックス 309"/>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108</xdr:row>
      <xdr:rowOff>152400</xdr:rowOff>
    </xdr:from>
    <xdr:to>
      <xdr:col>16</xdr:col>
      <xdr:colOff>307975</xdr:colOff>
      <xdr:row>108</xdr:row>
      <xdr:rowOff>152400</xdr:rowOff>
    </xdr:to>
    <xdr:cxnSp macro="">
      <xdr:nvCxnSpPr>
        <xdr:cNvPr id="311" name="直線コネクタ 31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12" name="テキスト ボックス 31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13" name="直線コネクタ 31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14" name="テキスト ボックス 31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15" name="直線コネクタ 31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16" name="テキスト ボックス 31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17" name="直線コネクタ 31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18" name="テキスト ボックス 31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19" name="直線コネクタ 31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20" name="テキスト ボックス 31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1" name="直線コネクタ 32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22" name="テキスト ボックス 32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2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152400</xdr:rowOff>
    </xdr:from>
    <xdr:to>
      <xdr:col>15</xdr:col>
      <xdr:colOff>180340</xdr:colOff>
      <xdr:row>108</xdr:row>
      <xdr:rowOff>7620</xdr:rowOff>
    </xdr:to>
    <xdr:cxnSp macro="">
      <xdr:nvCxnSpPr>
        <xdr:cNvPr id="324" name="直線コネクタ 323"/>
        <xdr:cNvCxnSpPr/>
      </xdr:nvCxnSpPr>
      <xdr:spPr>
        <a:xfrm flipV="1">
          <a:off x="10476865" y="172974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11447</xdr:rowOff>
    </xdr:from>
    <xdr:ext cx="469744" cy="259045"/>
    <xdr:sp macro="" textlink="">
      <xdr:nvSpPr>
        <xdr:cNvPr id="325" name="【市民会館】&#10;一人当たり面積最小値テキスト"/>
        <xdr:cNvSpPr txBox="1"/>
      </xdr:nvSpPr>
      <xdr:spPr>
        <a:xfrm>
          <a:off x="10566400"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15</xdr:col>
      <xdr:colOff>92075</xdr:colOff>
      <xdr:row>108</xdr:row>
      <xdr:rowOff>7620</xdr:rowOff>
    </xdr:from>
    <xdr:to>
      <xdr:col>15</xdr:col>
      <xdr:colOff>269875</xdr:colOff>
      <xdr:row>108</xdr:row>
      <xdr:rowOff>7620</xdr:rowOff>
    </xdr:to>
    <xdr:cxnSp macro="">
      <xdr:nvCxnSpPr>
        <xdr:cNvPr id="326" name="直線コネクタ 325"/>
        <xdr:cNvCxnSpPr/>
      </xdr:nvCxnSpPr>
      <xdr:spPr>
        <a:xfrm>
          <a:off x="10388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99077</xdr:rowOff>
    </xdr:from>
    <xdr:ext cx="469744" cy="259045"/>
    <xdr:sp macro="" textlink="">
      <xdr:nvSpPr>
        <xdr:cNvPr id="327" name="【市民会館】&#10;一人当たり面積最大値テキスト"/>
        <xdr:cNvSpPr txBox="1"/>
      </xdr:nvSpPr>
      <xdr:spPr>
        <a:xfrm>
          <a:off x="10566400" y="1707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0.230</a:t>
          </a:r>
          <a:endParaRPr kumimoji="1" lang="ja-JP" altLang="en-US" sz="1000" b="1">
            <a:latin typeface="ＭＳ Ｐゴシック"/>
          </a:endParaRPr>
        </a:p>
      </xdr:txBody>
    </xdr:sp>
    <xdr:clientData/>
  </xdr:oneCellAnchor>
  <xdr:twoCellAnchor>
    <xdr:from>
      <xdr:col>15</xdr:col>
      <xdr:colOff>92075</xdr:colOff>
      <xdr:row>100</xdr:row>
      <xdr:rowOff>152400</xdr:rowOff>
    </xdr:from>
    <xdr:to>
      <xdr:col>15</xdr:col>
      <xdr:colOff>269875</xdr:colOff>
      <xdr:row>100</xdr:row>
      <xdr:rowOff>152400</xdr:rowOff>
    </xdr:to>
    <xdr:cxnSp macro="">
      <xdr:nvCxnSpPr>
        <xdr:cNvPr id="328" name="直線コネクタ 327"/>
        <xdr:cNvCxnSpPr/>
      </xdr:nvCxnSpPr>
      <xdr:spPr>
        <a:xfrm>
          <a:off x="10388600" y="1729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76216</xdr:rowOff>
    </xdr:from>
    <xdr:ext cx="469744" cy="259045"/>
    <xdr:sp macro="" textlink="">
      <xdr:nvSpPr>
        <xdr:cNvPr id="329" name="【市民会館】&#10;一人当たり面積平均値テキスト"/>
        <xdr:cNvSpPr txBox="1"/>
      </xdr:nvSpPr>
      <xdr:spPr>
        <a:xfrm>
          <a:off x="10566400" y="18078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97789</xdr:rowOff>
    </xdr:from>
    <xdr:to>
      <xdr:col>15</xdr:col>
      <xdr:colOff>231775</xdr:colOff>
      <xdr:row>106</xdr:row>
      <xdr:rowOff>27939</xdr:rowOff>
    </xdr:to>
    <xdr:sp macro="" textlink="">
      <xdr:nvSpPr>
        <xdr:cNvPr id="330" name="フローチャート : 判断 329"/>
        <xdr:cNvSpPr/>
      </xdr:nvSpPr>
      <xdr:spPr>
        <a:xfrm>
          <a:off x="10426700" y="1810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2539</xdr:rowOff>
    </xdr:from>
    <xdr:to>
      <xdr:col>14</xdr:col>
      <xdr:colOff>79375</xdr:colOff>
      <xdr:row>106</xdr:row>
      <xdr:rowOff>104139</xdr:rowOff>
    </xdr:to>
    <xdr:sp macro="" textlink="">
      <xdr:nvSpPr>
        <xdr:cNvPr id="331" name="フローチャート : 判断 330"/>
        <xdr:cNvSpPr/>
      </xdr:nvSpPr>
      <xdr:spPr>
        <a:xfrm>
          <a:off x="9588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104</xdr:row>
      <xdr:rowOff>120666</xdr:rowOff>
    </xdr:from>
    <xdr:ext cx="469744" cy="259045"/>
    <xdr:sp macro="" textlink="">
      <xdr:nvSpPr>
        <xdr:cNvPr id="332" name="n_1aveValue【市民会館】&#10;一人当たり面積"/>
        <xdr:cNvSpPr txBox="1"/>
      </xdr:nvSpPr>
      <xdr:spPr>
        <a:xfrm>
          <a:off x="9391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0.108</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33" name="テキスト ボックス 33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34" name="テキスト ボックス 33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35" name="テキスト ボックス 33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36" name="テキスト ボックス 33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37" name="テキスト ボックス 33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106</xdr:row>
      <xdr:rowOff>124461</xdr:rowOff>
    </xdr:from>
    <xdr:to>
      <xdr:col>14</xdr:col>
      <xdr:colOff>79375</xdr:colOff>
      <xdr:row>107</xdr:row>
      <xdr:rowOff>54611</xdr:rowOff>
    </xdr:to>
    <xdr:sp macro="" textlink="">
      <xdr:nvSpPr>
        <xdr:cNvPr id="338" name="円/楕円 337"/>
        <xdr:cNvSpPr/>
      </xdr:nvSpPr>
      <xdr:spPr>
        <a:xfrm>
          <a:off x="9588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107</xdr:row>
      <xdr:rowOff>45738</xdr:rowOff>
    </xdr:from>
    <xdr:ext cx="469744" cy="259045"/>
    <xdr:sp macro="" textlink="">
      <xdr:nvSpPr>
        <xdr:cNvPr id="339" name="n_1mainValue【市民会館】&#10;一人当たり面積"/>
        <xdr:cNvSpPr txBox="1"/>
      </xdr:nvSpPr>
      <xdr:spPr>
        <a:xfrm>
          <a:off x="93917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0.092</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0" name="正方形/長方形 33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1" name="正方形/長方形 34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42" name="正方形/長方形 34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43" name="正方形/長方形 34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44" name="正方形/長方形 34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45" name="正方形/長方形 34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46" name="正方形/長方形 34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47" name="正方形/長方形 34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48" name="正方形/長方形 3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9" name="正方形/長方形 3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50" name="正方形/長方形 3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51" name="正方形/長方形 3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52" name="正方形/長方形 3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53" name="正方形/長方形 3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4" name="正方形/長方形 3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5" name="正方形/長方形 35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56" name="正方形/長方形 35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7" name="正方形/長方形 35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8" name="正方形/長方形 35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9" name="正方形/長方形 35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0" name="正方形/長方形 35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1" name="正方形/長方形 36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2" name="正方形/長方形 36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3" name="正方形/長方形 36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4" name="テキスト ボックス 36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5" name="直線コネクタ 36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66" name="テキスト ボックス 365"/>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67" name="直線コネクタ 366"/>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68" name="テキスト ボックス 367"/>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69" name="直線コネクタ 368"/>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70" name="テキスト ボックス 369"/>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71" name="直線コネクタ 370"/>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72" name="テキスト ボックス 371"/>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73" name="直線コネクタ 372"/>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74" name="テキスト ボックス 373"/>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5" name="直線コネクタ 37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76" name="テキスト ボックス 37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7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45720</xdr:rowOff>
    </xdr:from>
    <xdr:to>
      <xdr:col>23</xdr:col>
      <xdr:colOff>516889</xdr:colOff>
      <xdr:row>63</xdr:row>
      <xdr:rowOff>93726</xdr:rowOff>
    </xdr:to>
    <xdr:cxnSp macro="">
      <xdr:nvCxnSpPr>
        <xdr:cNvPr id="378" name="直線コネクタ 377"/>
        <xdr:cNvCxnSpPr/>
      </xdr:nvCxnSpPr>
      <xdr:spPr>
        <a:xfrm flipV="1">
          <a:off x="16318864" y="9646920"/>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97553</xdr:rowOff>
    </xdr:from>
    <xdr:ext cx="405111" cy="259045"/>
    <xdr:sp macro="" textlink="">
      <xdr:nvSpPr>
        <xdr:cNvPr id="379" name="【保健センター・保健所】&#10;有形固定資産減価償却率最小値テキスト"/>
        <xdr:cNvSpPr txBox="1"/>
      </xdr:nvSpPr>
      <xdr:spPr>
        <a:xfrm>
          <a:off x="164084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a:t>
          </a:r>
          <a:endParaRPr kumimoji="1" lang="ja-JP" altLang="en-US" sz="1000" b="1">
            <a:latin typeface="ＭＳ Ｐゴシック"/>
          </a:endParaRPr>
        </a:p>
      </xdr:txBody>
    </xdr:sp>
    <xdr:clientData/>
  </xdr:oneCellAnchor>
  <xdr:twoCellAnchor>
    <xdr:from>
      <xdr:col>23</xdr:col>
      <xdr:colOff>428625</xdr:colOff>
      <xdr:row>63</xdr:row>
      <xdr:rowOff>93726</xdr:rowOff>
    </xdr:from>
    <xdr:to>
      <xdr:col>23</xdr:col>
      <xdr:colOff>606425</xdr:colOff>
      <xdr:row>63</xdr:row>
      <xdr:rowOff>93726</xdr:rowOff>
    </xdr:to>
    <xdr:cxnSp macro="">
      <xdr:nvCxnSpPr>
        <xdr:cNvPr id="380" name="直線コネクタ 379"/>
        <xdr:cNvCxnSpPr/>
      </xdr:nvCxnSpPr>
      <xdr:spPr>
        <a:xfrm>
          <a:off x="16230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163847</xdr:rowOff>
    </xdr:from>
    <xdr:ext cx="405111" cy="259045"/>
    <xdr:sp macro="" textlink="">
      <xdr:nvSpPr>
        <xdr:cNvPr id="381" name="【保健センター・保健所】&#10;有形固定資産減価償却率最大値テキスト"/>
        <xdr:cNvSpPr txBox="1"/>
      </xdr:nvSpPr>
      <xdr:spPr>
        <a:xfrm>
          <a:off x="164084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78.0</a:t>
          </a:r>
          <a:endParaRPr kumimoji="1" lang="ja-JP" altLang="en-US" sz="1000" b="1">
            <a:latin typeface="ＭＳ Ｐゴシック"/>
          </a:endParaRPr>
        </a:p>
      </xdr:txBody>
    </xdr:sp>
    <xdr:clientData/>
  </xdr:oneCellAnchor>
  <xdr:twoCellAnchor>
    <xdr:from>
      <xdr:col>23</xdr:col>
      <xdr:colOff>428625</xdr:colOff>
      <xdr:row>56</xdr:row>
      <xdr:rowOff>45720</xdr:rowOff>
    </xdr:from>
    <xdr:to>
      <xdr:col>23</xdr:col>
      <xdr:colOff>606425</xdr:colOff>
      <xdr:row>56</xdr:row>
      <xdr:rowOff>45720</xdr:rowOff>
    </xdr:to>
    <xdr:cxnSp macro="">
      <xdr:nvCxnSpPr>
        <xdr:cNvPr id="382" name="直線コネクタ 381"/>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85361</xdr:rowOff>
    </xdr:from>
    <xdr:ext cx="405111" cy="259045"/>
    <xdr:sp macro="" textlink="">
      <xdr:nvSpPr>
        <xdr:cNvPr id="383" name="【保健センター・保健所】&#10;有形固定資産減価償却率平均値テキスト"/>
        <xdr:cNvSpPr txBox="1"/>
      </xdr:nvSpPr>
      <xdr:spPr>
        <a:xfrm>
          <a:off x="16408400" y="10200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106934</xdr:rowOff>
    </xdr:from>
    <xdr:to>
      <xdr:col>23</xdr:col>
      <xdr:colOff>568325</xdr:colOff>
      <xdr:row>60</xdr:row>
      <xdr:rowOff>37084</xdr:rowOff>
    </xdr:to>
    <xdr:sp macro="" textlink="">
      <xdr:nvSpPr>
        <xdr:cNvPr id="384" name="フローチャート : 判断 383"/>
        <xdr:cNvSpPr/>
      </xdr:nvSpPr>
      <xdr:spPr>
        <a:xfrm>
          <a:off x="16268700" y="1022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116078</xdr:rowOff>
    </xdr:from>
    <xdr:to>
      <xdr:col>22</xdr:col>
      <xdr:colOff>415925</xdr:colOff>
      <xdr:row>61</xdr:row>
      <xdr:rowOff>46228</xdr:rowOff>
    </xdr:to>
    <xdr:sp macro="" textlink="">
      <xdr:nvSpPr>
        <xdr:cNvPr id="385" name="フローチャート : 判断 384"/>
        <xdr:cNvSpPr/>
      </xdr:nvSpPr>
      <xdr:spPr>
        <a:xfrm>
          <a:off x="15430500" y="1040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62755</xdr:rowOff>
    </xdr:from>
    <xdr:ext cx="405111" cy="259045"/>
    <xdr:sp macro="" textlink="">
      <xdr:nvSpPr>
        <xdr:cNvPr id="386" name="n_1aveValue【保健センター・保健所】&#10;有形固定資産減価償却率"/>
        <xdr:cNvSpPr txBox="1"/>
      </xdr:nvSpPr>
      <xdr:spPr>
        <a:xfrm>
          <a:off x="15266043" y="1017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87" name="テキスト ボックス 38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8" name="テキスト ボックス 38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9" name="テキスト ボックス 38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0" name="テキスト ボックス 38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1" name="テキスト ボックス 39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62</xdr:row>
      <xdr:rowOff>118364</xdr:rowOff>
    </xdr:from>
    <xdr:to>
      <xdr:col>22</xdr:col>
      <xdr:colOff>415925</xdr:colOff>
      <xdr:row>63</xdr:row>
      <xdr:rowOff>48514</xdr:rowOff>
    </xdr:to>
    <xdr:sp macro="" textlink="">
      <xdr:nvSpPr>
        <xdr:cNvPr id="392" name="円/楕円 391"/>
        <xdr:cNvSpPr/>
      </xdr:nvSpPr>
      <xdr:spPr>
        <a:xfrm>
          <a:off x="15430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63</xdr:row>
      <xdr:rowOff>39641</xdr:rowOff>
    </xdr:from>
    <xdr:ext cx="405111" cy="259045"/>
    <xdr:sp macro="" textlink="">
      <xdr:nvSpPr>
        <xdr:cNvPr id="393" name="n_1mainValue【保健センター・保健所】&#10;有形固定資産減価償却率"/>
        <xdr:cNvSpPr txBox="1"/>
      </xdr:nvSpPr>
      <xdr:spPr>
        <a:xfrm>
          <a:off x="15266043" y="1084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94" name="正方形/長方形 39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5" name="正方形/長方形 39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6" name="正方形/長方形 39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7" name="正方形/長方形 39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8" name="正方形/長方形 39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9" name="正方形/長方形 39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0" name="正方形/長方形 39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01" name="正方形/長方形 40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02" name="テキスト ボックス 40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03" name="直線コネクタ 40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404" name="直線コネクタ 403"/>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405" name="テキスト ボックス 404"/>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406" name="直線コネクタ 405"/>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07" name="テキスト ボックス 406"/>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08" name="直線コネクタ 407"/>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09" name="テキスト ボックス 408"/>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10" name="直線コネクタ 409"/>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11" name="テキスト ボックス 410"/>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2" name="直線コネクタ 41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3" name="テキスト ボックス 41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1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61722</xdr:rowOff>
    </xdr:from>
    <xdr:to>
      <xdr:col>32</xdr:col>
      <xdr:colOff>186689</xdr:colOff>
      <xdr:row>63</xdr:row>
      <xdr:rowOff>80010</xdr:rowOff>
    </xdr:to>
    <xdr:cxnSp macro="">
      <xdr:nvCxnSpPr>
        <xdr:cNvPr id="415" name="直線コネクタ 414"/>
        <xdr:cNvCxnSpPr/>
      </xdr:nvCxnSpPr>
      <xdr:spPr>
        <a:xfrm flipV="1">
          <a:off x="22160864" y="9491472"/>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83837</xdr:rowOff>
    </xdr:from>
    <xdr:ext cx="469744" cy="259045"/>
    <xdr:sp macro="" textlink="">
      <xdr:nvSpPr>
        <xdr:cNvPr id="416" name="【保健センター・保健所】&#10;一人当たり面積最小値テキスト"/>
        <xdr:cNvSpPr txBox="1"/>
      </xdr:nvSpPr>
      <xdr:spPr>
        <a:xfrm>
          <a:off x="222504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63</xdr:row>
      <xdr:rowOff>80010</xdr:rowOff>
    </xdr:from>
    <xdr:to>
      <xdr:col>32</xdr:col>
      <xdr:colOff>276225</xdr:colOff>
      <xdr:row>63</xdr:row>
      <xdr:rowOff>80010</xdr:rowOff>
    </xdr:to>
    <xdr:cxnSp macro="">
      <xdr:nvCxnSpPr>
        <xdr:cNvPr id="417" name="直線コネクタ 416"/>
        <xdr:cNvCxnSpPr/>
      </xdr:nvCxnSpPr>
      <xdr:spPr>
        <a:xfrm>
          <a:off x="22072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8399</xdr:rowOff>
    </xdr:from>
    <xdr:ext cx="469744" cy="259045"/>
    <xdr:sp macro="" textlink="">
      <xdr:nvSpPr>
        <xdr:cNvPr id="418" name="【保健センター・保健所】&#10;一人当たり面積最大値テキスト"/>
        <xdr:cNvSpPr txBox="1"/>
      </xdr:nvSpPr>
      <xdr:spPr>
        <a:xfrm>
          <a:off x="22250400" y="926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0.162</a:t>
          </a:r>
          <a:endParaRPr kumimoji="1" lang="ja-JP" altLang="en-US" sz="1000" b="1">
            <a:latin typeface="ＭＳ Ｐゴシック"/>
          </a:endParaRPr>
        </a:p>
      </xdr:txBody>
    </xdr:sp>
    <xdr:clientData/>
  </xdr:oneCellAnchor>
  <xdr:twoCellAnchor>
    <xdr:from>
      <xdr:col>32</xdr:col>
      <xdr:colOff>98425</xdr:colOff>
      <xdr:row>55</xdr:row>
      <xdr:rowOff>61722</xdr:rowOff>
    </xdr:from>
    <xdr:to>
      <xdr:col>32</xdr:col>
      <xdr:colOff>276225</xdr:colOff>
      <xdr:row>55</xdr:row>
      <xdr:rowOff>61722</xdr:rowOff>
    </xdr:to>
    <xdr:cxnSp macro="">
      <xdr:nvCxnSpPr>
        <xdr:cNvPr id="419" name="直線コネクタ 418"/>
        <xdr:cNvCxnSpPr/>
      </xdr:nvCxnSpPr>
      <xdr:spPr>
        <a:xfrm>
          <a:off x="22072600" y="949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110507</xdr:rowOff>
    </xdr:from>
    <xdr:ext cx="469744" cy="259045"/>
    <xdr:sp macro="" textlink="">
      <xdr:nvSpPr>
        <xdr:cNvPr id="420" name="【保健センター・保健所】&#10;一人当たり面積平均値テキスト"/>
        <xdr:cNvSpPr txBox="1"/>
      </xdr:nvSpPr>
      <xdr:spPr>
        <a:xfrm>
          <a:off x="22250400" y="1039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0.055</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132080</xdr:rowOff>
    </xdr:from>
    <xdr:to>
      <xdr:col>32</xdr:col>
      <xdr:colOff>238125</xdr:colOff>
      <xdr:row>61</xdr:row>
      <xdr:rowOff>62230</xdr:rowOff>
    </xdr:to>
    <xdr:sp macro="" textlink="">
      <xdr:nvSpPr>
        <xdr:cNvPr id="421" name="フローチャート : 判断 420"/>
        <xdr:cNvSpPr/>
      </xdr:nvSpPr>
      <xdr:spPr>
        <a:xfrm>
          <a:off x="22110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132080</xdr:rowOff>
    </xdr:from>
    <xdr:to>
      <xdr:col>31</xdr:col>
      <xdr:colOff>85725</xdr:colOff>
      <xdr:row>61</xdr:row>
      <xdr:rowOff>62230</xdr:rowOff>
    </xdr:to>
    <xdr:sp macro="" textlink="">
      <xdr:nvSpPr>
        <xdr:cNvPr id="422" name="フローチャート : 判断 421"/>
        <xdr:cNvSpPr/>
      </xdr:nvSpPr>
      <xdr:spPr>
        <a:xfrm>
          <a:off x="21272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78757</xdr:rowOff>
    </xdr:from>
    <xdr:ext cx="469744" cy="259045"/>
    <xdr:sp macro="" textlink="">
      <xdr:nvSpPr>
        <xdr:cNvPr id="423" name="n_1aveValue【保健センター・保健所】&#10;一人当たり面積"/>
        <xdr:cNvSpPr txBox="1"/>
      </xdr:nvSpPr>
      <xdr:spPr>
        <a:xfrm>
          <a:off x="210757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0.055</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24" name="テキスト ボックス 42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5" name="テキスト ボックス 42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6" name="テキスト ボックス 42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7" name="テキスト ボックス 42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8" name="テキスト ボックス 42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61</xdr:row>
      <xdr:rowOff>116078</xdr:rowOff>
    </xdr:from>
    <xdr:to>
      <xdr:col>31</xdr:col>
      <xdr:colOff>85725</xdr:colOff>
      <xdr:row>62</xdr:row>
      <xdr:rowOff>46228</xdr:rowOff>
    </xdr:to>
    <xdr:sp macro="" textlink="">
      <xdr:nvSpPr>
        <xdr:cNvPr id="429" name="円/楕円 428"/>
        <xdr:cNvSpPr/>
      </xdr:nvSpPr>
      <xdr:spPr>
        <a:xfrm>
          <a:off x="21272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37355</xdr:rowOff>
    </xdr:from>
    <xdr:ext cx="469744" cy="259045"/>
    <xdr:sp macro="" textlink="">
      <xdr:nvSpPr>
        <xdr:cNvPr id="430" name="n_1mainValue【保健センター・保健所】&#10;一人当たり面積"/>
        <xdr:cNvSpPr txBox="1"/>
      </xdr:nvSpPr>
      <xdr:spPr>
        <a:xfrm>
          <a:off x="21075727" y="1066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31" name="正方形/長方形 4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2" name="正方形/長方形 4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3" name="正方形/長方形 4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4" name="正方形/長方形 4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5" name="正方形/長方形 4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6" name="正方形/長方形 4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7" name="正方形/長方形 4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38" name="正方形/長方形 43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9" name="テキスト ボックス 43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40" name="直線コネクタ 43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41" name="テキスト ボックス 440"/>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42" name="直線コネクタ 44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3" name="テキスト ボックス 44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4" name="直線コネクタ 44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5" name="テキスト ボックス 44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6" name="直線コネクタ 44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7" name="テキスト ボックス 44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8" name="直線コネクタ 44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9" name="テキスト ボックス 44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50" name="直線コネクタ 44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51" name="テキスト ボックス 45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52" name="直線コネクタ 4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453" name="テキスト ボックス 452"/>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5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53339</xdr:rowOff>
    </xdr:from>
    <xdr:to>
      <xdr:col>23</xdr:col>
      <xdr:colOff>516889</xdr:colOff>
      <xdr:row>87</xdr:row>
      <xdr:rowOff>11430</xdr:rowOff>
    </xdr:to>
    <xdr:cxnSp macro="">
      <xdr:nvCxnSpPr>
        <xdr:cNvPr id="455" name="直線コネクタ 454"/>
        <xdr:cNvCxnSpPr/>
      </xdr:nvCxnSpPr>
      <xdr:spPr>
        <a:xfrm flipV="1">
          <a:off x="16318864" y="13597889"/>
          <a:ext cx="0" cy="132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15257</xdr:rowOff>
    </xdr:from>
    <xdr:ext cx="405111" cy="259045"/>
    <xdr:sp macro="" textlink="">
      <xdr:nvSpPr>
        <xdr:cNvPr id="456" name="【消防施設】&#10;有形固定資産減価償却率最小値テキスト"/>
        <xdr:cNvSpPr txBox="1"/>
      </xdr:nvSpPr>
      <xdr:spPr>
        <a:xfrm>
          <a:off x="16408400" y="1493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38.2</a:t>
          </a:r>
          <a:endParaRPr kumimoji="1" lang="ja-JP" altLang="en-US" sz="1000" b="1">
            <a:latin typeface="ＭＳ Ｐゴシック"/>
          </a:endParaRPr>
        </a:p>
      </xdr:txBody>
    </xdr:sp>
    <xdr:clientData/>
  </xdr:oneCellAnchor>
  <xdr:twoCellAnchor>
    <xdr:from>
      <xdr:col>23</xdr:col>
      <xdr:colOff>428625</xdr:colOff>
      <xdr:row>87</xdr:row>
      <xdr:rowOff>11430</xdr:rowOff>
    </xdr:from>
    <xdr:to>
      <xdr:col>23</xdr:col>
      <xdr:colOff>606425</xdr:colOff>
      <xdr:row>87</xdr:row>
      <xdr:rowOff>11430</xdr:rowOff>
    </xdr:to>
    <xdr:cxnSp macro="">
      <xdr:nvCxnSpPr>
        <xdr:cNvPr id="457" name="直線コネクタ 456"/>
        <xdr:cNvCxnSpPr/>
      </xdr:nvCxnSpPr>
      <xdr:spPr>
        <a:xfrm>
          <a:off x="16230600" y="1492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78</xdr:row>
      <xdr:rowOff>16</xdr:rowOff>
    </xdr:from>
    <xdr:ext cx="405111" cy="259045"/>
    <xdr:sp macro="" textlink="">
      <xdr:nvSpPr>
        <xdr:cNvPr id="458" name="【消防施設】&#10;有形固定資産減価償却率最大値テキスト"/>
        <xdr:cNvSpPr txBox="1"/>
      </xdr:nvSpPr>
      <xdr:spPr>
        <a:xfrm>
          <a:off x="16408400" y="1337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73.1</a:t>
          </a:r>
          <a:endParaRPr kumimoji="1" lang="ja-JP" altLang="en-US" sz="1000" b="1">
            <a:latin typeface="ＭＳ Ｐゴシック"/>
          </a:endParaRPr>
        </a:p>
      </xdr:txBody>
    </xdr:sp>
    <xdr:clientData/>
  </xdr:oneCellAnchor>
  <xdr:twoCellAnchor>
    <xdr:from>
      <xdr:col>23</xdr:col>
      <xdr:colOff>428625</xdr:colOff>
      <xdr:row>79</xdr:row>
      <xdr:rowOff>53339</xdr:rowOff>
    </xdr:from>
    <xdr:to>
      <xdr:col>23</xdr:col>
      <xdr:colOff>606425</xdr:colOff>
      <xdr:row>79</xdr:row>
      <xdr:rowOff>53339</xdr:rowOff>
    </xdr:to>
    <xdr:cxnSp macro="">
      <xdr:nvCxnSpPr>
        <xdr:cNvPr id="459" name="直線コネクタ 458"/>
        <xdr:cNvCxnSpPr/>
      </xdr:nvCxnSpPr>
      <xdr:spPr>
        <a:xfrm>
          <a:off x="16230600" y="1359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152416</xdr:rowOff>
    </xdr:from>
    <xdr:ext cx="405111" cy="259045"/>
    <xdr:sp macro="" textlink="">
      <xdr:nvSpPr>
        <xdr:cNvPr id="460" name="【消防施設】&#10;有形固定資産減価償却率平均値テキスト"/>
        <xdr:cNvSpPr txBox="1"/>
      </xdr:nvSpPr>
      <xdr:spPr>
        <a:xfrm>
          <a:off x="16408400" y="14211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2539</xdr:rowOff>
    </xdr:from>
    <xdr:to>
      <xdr:col>23</xdr:col>
      <xdr:colOff>568325</xdr:colOff>
      <xdr:row>83</xdr:row>
      <xdr:rowOff>104139</xdr:rowOff>
    </xdr:to>
    <xdr:sp macro="" textlink="">
      <xdr:nvSpPr>
        <xdr:cNvPr id="461" name="フローチャート : 判断 460"/>
        <xdr:cNvSpPr/>
      </xdr:nvSpPr>
      <xdr:spPr>
        <a:xfrm>
          <a:off x="162687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90170</xdr:rowOff>
    </xdr:from>
    <xdr:to>
      <xdr:col>22</xdr:col>
      <xdr:colOff>415925</xdr:colOff>
      <xdr:row>81</xdr:row>
      <xdr:rowOff>20320</xdr:rowOff>
    </xdr:to>
    <xdr:sp macro="" textlink="">
      <xdr:nvSpPr>
        <xdr:cNvPr id="462" name="フローチャート : 判断 461"/>
        <xdr:cNvSpPr/>
      </xdr:nvSpPr>
      <xdr:spPr>
        <a:xfrm>
          <a:off x="15430500" y="1380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36847</xdr:rowOff>
    </xdr:from>
    <xdr:ext cx="405111" cy="259045"/>
    <xdr:sp macro="" textlink="">
      <xdr:nvSpPr>
        <xdr:cNvPr id="463" name="n_1aveValue【消防施設】&#10;有形固定資産減価償却率"/>
        <xdr:cNvSpPr txBox="1"/>
      </xdr:nvSpPr>
      <xdr:spPr>
        <a:xfrm>
          <a:off x="15266043"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66.3</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464" name="テキスト ボックス 4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5" name="テキスト ボックス 4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6" name="テキスト ボックス 4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7" name="テキスト ボックス 4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8" name="テキスト ボックス 4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83</xdr:row>
      <xdr:rowOff>25400</xdr:rowOff>
    </xdr:from>
    <xdr:to>
      <xdr:col>22</xdr:col>
      <xdr:colOff>415925</xdr:colOff>
      <xdr:row>83</xdr:row>
      <xdr:rowOff>127000</xdr:rowOff>
    </xdr:to>
    <xdr:sp macro="" textlink="">
      <xdr:nvSpPr>
        <xdr:cNvPr id="469" name="円/楕円 468"/>
        <xdr:cNvSpPr/>
      </xdr:nvSpPr>
      <xdr:spPr>
        <a:xfrm>
          <a:off x="15430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118127</xdr:rowOff>
    </xdr:from>
    <xdr:ext cx="405111" cy="259045"/>
    <xdr:sp macro="" textlink="">
      <xdr:nvSpPr>
        <xdr:cNvPr id="470" name="n_1mainValue【消防施設】&#10;有形固定資産減価償却率"/>
        <xdr:cNvSpPr txBox="1"/>
      </xdr:nvSpPr>
      <xdr:spPr>
        <a:xfrm>
          <a:off x="15266043"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71" name="正方形/長方形 47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72" name="正方形/長方形 47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73" name="正方形/長方形 47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74" name="正方形/長方形 47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5" name="正方形/長方形 47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6" name="正方形/長方形 47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7" name="正方形/長方形 47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78" name="正方形/長方形 47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9" name="テキスト ボックス 47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80" name="直線コネクタ 47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481" name="直線コネクタ 48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482" name="テキスト ボックス 48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483" name="直線コネクタ 48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484" name="テキスト ボックス 48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485" name="直線コネクタ 48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486" name="テキスト ボックス 48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487" name="直線コネクタ 48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488" name="テキスト ボックス 48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489" name="直線コネクタ 48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490" name="テキスト ボックス 48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491" name="直線コネクタ 49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492" name="テキスト ボックス 49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93" name="直線コネクタ 49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94" name="テキスト ボックス 49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9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5443</xdr:rowOff>
    </xdr:from>
    <xdr:to>
      <xdr:col>32</xdr:col>
      <xdr:colOff>186689</xdr:colOff>
      <xdr:row>86</xdr:row>
      <xdr:rowOff>48986</xdr:rowOff>
    </xdr:to>
    <xdr:cxnSp macro="">
      <xdr:nvCxnSpPr>
        <xdr:cNvPr id="496" name="直線コネクタ 495"/>
        <xdr:cNvCxnSpPr/>
      </xdr:nvCxnSpPr>
      <xdr:spPr>
        <a:xfrm flipV="1">
          <a:off x="22160864" y="13378543"/>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52813</xdr:rowOff>
    </xdr:from>
    <xdr:ext cx="469744" cy="259045"/>
    <xdr:sp macro="" textlink="">
      <xdr:nvSpPr>
        <xdr:cNvPr id="497" name="【消防施設】&#10;一人当たり面積最小値テキスト"/>
        <xdr:cNvSpPr txBox="1"/>
      </xdr:nvSpPr>
      <xdr:spPr>
        <a:xfrm>
          <a:off x="22250400"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86</xdr:row>
      <xdr:rowOff>48986</xdr:rowOff>
    </xdr:from>
    <xdr:to>
      <xdr:col>32</xdr:col>
      <xdr:colOff>276225</xdr:colOff>
      <xdr:row>86</xdr:row>
      <xdr:rowOff>48986</xdr:rowOff>
    </xdr:to>
    <xdr:cxnSp macro="">
      <xdr:nvCxnSpPr>
        <xdr:cNvPr id="498" name="直線コネクタ 497"/>
        <xdr:cNvCxnSpPr/>
      </xdr:nvCxnSpPr>
      <xdr:spPr>
        <a:xfrm>
          <a:off x="22072600" y="14793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123570</xdr:rowOff>
    </xdr:from>
    <xdr:ext cx="469744" cy="259045"/>
    <xdr:sp macro="" textlink="">
      <xdr:nvSpPr>
        <xdr:cNvPr id="499" name="【消防施設】&#10;一人当たり面積最大値テキスト"/>
        <xdr:cNvSpPr txBox="1"/>
      </xdr:nvSpPr>
      <xdr:spPr>
        <a:xfrm>
          <a:off x="22250400" y="1315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0.141</a:t>
          </a:r>
          <a:endParaRPr kumimoji="1" lang="ja-JP" altLang="en-US" sz="1000" b="1">
            <a:latin typeface="ＭＳ Ｐゴシック"/>
          </a:endParaRPr>
        </a:p>
      </xdr:txBody>
    </xdr:sp>
    <xdr:clientData/>
  </xdr:oneCellAnchor>
  <xdr:twoCellAnchor>
    <xdr:from>
      <xdr:col>32</xdr:col>
      <xdr:colOff>98425</xdr:colOff>
      <xdr:row>78</xdr:row>
      <xdr:rowOff>5443</xdr:rowOff>
    </xdr:from>
    <xdr:to>
      <xdr:col>32</xdr:col>
      <xdr:colOff>276225</xdr:colOff>
      <xdr:row>78</xdr:row>
      <xdr:rowOff>5443</xdr:rowOff>
    </xdr:to>
    <xdr:cxnSp macro="">
      <xdr:nvCxnSpPr>
        <xdr:cNvPr id="500" name="直線コネクタ 499"/>
        <xdr:cNvCxnSpPr/>
      </xdr:nvCxnSpPr>
      <xdr:spPr>
        <a:xfrm>
          <a:off x="22072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50091</xdr:rowOff>
    </xdr:from>
    <xdr:ext cx="469744" cy="259045"/>
    <xdr:sp macro="" textlink="">
      <xdr:nvSpPr>
        <xdr:cNvPr id="501" name="【消防施設】&#10;一人当たり面積平均値テキスト"/>
        <xdr:cNvSpPr txBox="1"/>
      </xdr:nvSpPr>
      <xdr:spPr>
        <a:xfrm>
          <a:off x="22250400" y="13937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0.083</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71664</xdr:rowOff>
    </xdr:from>
    <xdr:to>
      <xdr:col>32</xdr:col>
      <xdr:colOff>238125</xdr:colOff>
      <xdr:row>82</xdr:row>
      <xdr:rowOff>1814</xdr:rowOff>
    </xdr:to>
    <xdr:sp macro="" textlink="">
      <xdr:nvSpPr>
        <xdr:cNvPr id="502" name="フローチャート : 判断 501"/>
        <xdr:cNvSpPr/>
      </xdr:nvSpPr>
      <xdr:spPr>
        <a:xfrm>
          <a:off x="22110700" y="13959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80</xdr:row>
      <xdr:rowOff>166914</xdr:rowOff>
    </xdr:from>
    <xdr:to>
      <xdr:col>31</xdr:col>
      <xdr:colOff>85725</xdr:colOff>
      <xdr:row>81</xdr:row>
      <xdr:rowOff>97064</xdr:rowOff>
    </xdr:to>
    <xdr:sp macro="" textlink="">
      <xdr:nvSpPr>
        <xdr:cNvPr id="503" name="フローチャート : 判断 502"/>
        <xdr:cNvSpPr/>
      </xdr:nvSpPr>
      <xdr:spPr>
        <a:xfrm>
          <a:off x="21272500" y="1388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79</xdr:row>
      <xdr:rowOff>113591</xdr:rowOff>
    </xdr:from>
    <xdr:ext cx="469744" cy="259045"/>
    <xdr:sp macro="" textlink="">
      <xdr:nvSpPr>
        <xdr:cNvPr id="504" name="n_1aveValue【消防施設】&#10;一人当たり面積"/>
        <xdr:cNvSpPr txBox="1"/>
      </xdr:nvSpPr>
      <xdr:spPr>
        <a:xfrm>
          <a:off x="210757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505" name="テキスト ボックス 5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06" name="テキスト ボックス 5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07" name="テキスト ボックス 5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08" name="テキスト ボックス 5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9" name="テキスト ボックス 5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101600</xdr:rowOff>
    </xdr:from>
    <xdr:to>
      <xdr:col>31</xdr:col>
      <xdr:colOff>85725</xdr:colOff>
      <xdr:row>85</xdr:row>
      <xdr:rowOff>31750</xdr:rowOff>
    </xdr:to>
    <xdr:sp macro="" textlink="">
      <xdr:nvSpPr>
        <xdr:cNvPr id="510" name="円/楕円 509"/>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85</xdr:row>
      <xdr:rowOff>22877</xdr:rowOff>
    </xdr:from>
    <xdr:ext cx="469744" cy="259045"/>
    <xdr:sp macro="" textlink="">
      <xdr:nvSpPr>
        <xdr:cNvPr id="511" name="n_1mainValue【消防施設】&#10;一人当たり面積"/>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12" name="正方形/長方形 51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13" name="正方形/長方形 51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14" name="正方形/長方形 51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15" name="正方形/長方形 51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16" name="正方形/長方形 51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17" name="正方形/長方形 51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18" name="正方形/長方形 51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19" name="正方形/長方形 51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20" name="テキスト ボックス 51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21" name="直線コネクタ 52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108</xdr:row>
      <xdr:rowOff>152400</xdr:rowOff>
    </xdr:from>
    <xdr:to>
      <xdr:col>24</xdr:col>
      <xdr:colOff>644525</xdr:colOff>
      <xdr:row>108</xdr:row>
      <xdr:rowOff>152400</xdr:rowOff>
    </xdr:to>
    <xdr:cxnSp macro="">
      <xdr:nvCxnSpPr>
        <xdr:cNvPr id="522" name="直線コネクタ 52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10177</xdr:rowOff>
    </xdr:from>
    <xdr:ext cx="338939" cy="259045"/>
    <xdr:sp macro="" textlink="">
      <xdr:nvSpPr>
        <xdr:cNvPr id="523" name="テキスト ボックス 522"/>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24" name="直線コネクタ 52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25" name="テキスト ボックス 52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26" name="直線コネクタ 52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27" name="テキスト ボックス 52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28" name="直線コネクタ 52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29" name="テキスト ボックス 52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30" name="直線コネクタ 52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31" name="テキスト ボックス 53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32" name="直線コネクタ 53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33" name="テキスト ボックス 53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3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11430</xdr:rowOff>
    </xdr:from>
    <xdr:to>
      <xdr:col>23</xdr:col>
      <xdr:colOff>516889</xdr:colOff>
      <xdr:row>107</xdr:row>
      <xdr:rowOff>72389</xdr:rowOff>
    </xdr:to>
    <xdr:cxnSp macro="">
      <xdr:nvCxnSpPr>
        <xdr:cNvPr id="535" name="直線コネクタ 534"/>
        <xdr:cNvCxnSpPr/>
      </xdr:nvCxnSpPr>
      <xdr:spPr>
        <a:xfrm flipV="1">
          <a:off x="16318864" y="17156430"/>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76216</xdr:rowOff>
    </xdr:from>
    <xdr:ext cx="405111" cy="259045"/>
    <xdr:sp macro="" textlink="">
      <xdr:nvSpPr>
        <xdr:cNvPr id="536" name="【庁舎】&#10;有形固定資産減価償却率最小値テキスト"/>
        <xdr:cNvSpPr txBox="1"/>
      </xdr:nvSpPr>
      <xdr:spPr>
        <a:xfrm>
          <a:off x="16408400"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13.2</a:t>
          </a:r>
          <a:endParaRPr kumimoji="1" lang="ja-JP" altLang="en-US" sz="1000" b="1">
            <a:latin typeface="ＭＳ Ｐゴシック"/>
          </a:endParaRPr>
        </a:p>
      </xdr:txBody>
    </xdr:sp>
    <xdr:clientData/>
  </xdr:oneCellAnchor>
  <xdr:twoCellAnchor>
    <xdr:from>
      <xdr:col>23</xdr:col>
      <xdr:colOff>428625</xdr:colOff>
      <xdr:row>107</xdr:row>
      <xdr:rowOff>72389</xdr:rowOff>
    </xdr:from>
    <xdr:to>
      <xdr:col>23</xdr:col>
      <xdr:colOff>606425</xdr:colOff>
      <xdr:row>107</xdr:row>
      <xdr:rowOff>72389</xdr:rowOff>
    </xdr:to>
    <xdr:cxnSp macro="">
      <xdr:nvCxnSpPr>
        <xdr:cNvPr id="537" name="直線コネクタ 536"/>
        <xdr:cNvCxnSpPr/>
      </xdr:nvCxnSpPr>
      <xdr:spPr>
        <a:xfrm>
          <a:off x="16230600" y="18417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129557</xdr:rowOff>
    </xdr:from>
    <xdr:ext cx="405111" cy="259045"/>
    <xdr:sp macro="" textlink="">
      <xdr:nvSpPr>
        <xdr:cNvPr id="538" name="【庁舎】&#10;有形固定資産減価償却率最大値テキスト"/>
        <xdr:cNvSpPr txBox="1"/>
      </xdr:nvSpPr>
      <xdr:spPr>
        <a:xfrm>
          <a:off x="16408400" y="1693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79.4</a:t>
          </a:r>
          <a:endParaRPr kumimoji="1" lang="ja-JP" altLang="en-US" sz="1000" b="1">
            <a:latin typeface="ＭＳ Ｐゴシック"/>
          </a:endParaRPr>
        </a:p>
      </xdr:txBody>
    </xdr:sp>
    <xdr:clientData/>
  </xdr:oneCellAnchor>
  <xdr:twoCellAnchor>
    <xdr:from>
      <xdr:col>23</xdr:col>
      <xdr:colOff>428625</xdr:colOff>
      <xdr:row>100</xdr:row>
      <xdr:rowOff>11430</xdr:rowOff>
    </xdr:from>
    <xdr:to>
      <xdr:col>23</xdr:col>
      <xdr:colOff>606425</xdr:colOff>
      <xdr:row>100</xdr:row>
      <xdr:rowOff>11430</xdr:rowOff>
    </xdr:to>
    <xdr:cxnSp macro="">
      <xdr:nvCxnSpPr>
        <xdr:cNvPr id="539" name="直線コネクタ 538"/>
        <xdr:cNvCxnSpPr/>
      </xdr:nvCxnSpPr>
      <xdr:spPr>
        <a:xfrm>
          <a:off x="16230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158132</xdr:rowOff>
    </xdr:from>
    <xdr:ext cx="405111" cy="259045"/>
    <xdr:sp macro="" textlink="">
      <xdr:nvSpPr>
        <xdr:cNvPr id="540" name="【庁舎】&#10;有形固定資産減価償却率平均値テキスト"/>
        <xdr:cNvSpPr txBox="1"/>
      </xdr:nvSpPr>
      <xdr:spPr>
        <a:xfrm>
          <a:off x="16408400" y="17646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8255</xdr:rowOff>
    </xdr:from>
    <xdr:to>
      <xdr:col>23</xdr:col>
      <xdr:colOff>568325</xdr:colOff>
      <xdr:row>103</xdr:row>
      <xdr:rowOff>109855</xdr:rowOff>
    </xdr:to>
    <xdr:sp macro="" textlink="">
      <xdr:nvSpPr>
        <xdr:cNvPr id="541" name="フローチャート : 判断 540"/>
        <xdr:cNvSpPr/>
      </xdr:nvSpPr>
      <xdr:spPr>
        <a:xfrm>
          <a:off x="1626870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102</xdr:row>
      <xdr:rowOff>147320</xdr:rowOff>
    </xdr:from>
    <xdr:to>
      <xdr:col>22</xdr:col>
      <xdr:colOff>415925</xdr:colOff>
      <xdr:row>103</xdr:row>
      <xdr:rowOff>77470</xdr:rowOff>
    </xdr:to>
    <xdr:sp macro="" textlink="">
      <xdr:nvSpPr>
        <xdr:cNvPr id="542" name="フローチャート : 判断 541"/>
        <xdr:cNvSpPr/>
      </xdr:nvSpPr>
      <xdr:spPr>
        <a:xfrm>
          <a:off x="15430500" y="1763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101</xdr:row>
      <xdr:rowOff>93997</xdr:rowOff>
    </xdr:from>
    <xdr:ext cx="405111" cy="259045"/>
    <xdr:sp macro="" textlink="">
      <xdr:nvSpPr>
        <xdr:cNvPr id="543" name="n_1aveValue【庁舎】&#10;有形固定資産減価償却率"/>
        <xdr:cNvSpPr txBox="1"/>
      </xdr:nvSpPr>
      <xdr:spPr>
        <a:xfrm>
          <a:off x="15266043"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544" name="テキスト ボックス 54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45" name="テキスト ボックス 54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46" name="テキスト ボックス 54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47" name="テキスト ボックス 54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48" name="テキスト ボックス 54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25400</xdr:rowOff>
    </xdr:from>
    <xdr:to>
      <xdr:col>22</xdr:col>
      <xdr:colOff>415925</xdr:colOff>
      <xdr:row>103</xdr:row>
      <xdr:rowOff>127000</xdr:rowOff>
    </xdr:to>
    <xdr:sp macro="" textlink="">
      <xdr:nvSpPr>
        <xdr:cNvPr id="549" name="円/楕円 548"/>
        <xdr:cNvSpPr/>
      </xdr:nvSpPr>
      <xdr:spPr>
        <a:xfrm>
          <a:off x="15430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118127</xdr:rowOff>
    </xdr:from>
    <xdr:ext cx="405111" cy="259045"/>
    <xdr:sp macro="" textlink="">
      <xdr:nvSpPr>
        <xdr:cNvPr id="550" name="n_1mainValue【庁舎】&#10;有形固定資産減価償却率"/>
        <xdr:cNvSpPr txBox="1"/>
      </xdr:nvSpPr>
      <xdr:spPr>
        <a:xfrm>
          <a:off x="15266043"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51" name="正方形/長方形 55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52" name="正方形/長方形 55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53" name="正方形/長方形 55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54" name="正方形/長方形 55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55" name="正方形/長方形 55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56" name="正方形/長方形 55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57" name="正方形/長方形 55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58" name="正方形/長方形 55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59" name="テキスト ボックス 55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60" name="直線コネクタ 55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61" name="テキスト ボックス 560"/>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76200</xdr:rowOff>
    </xdr:from>
    <xdr:to>
      <xdr:col>33</xdr:col>
      <xdr:colOff>314325</xdr:colOff>
      <xdr:row>108</xdr:row>
      <xdr:rowOff>76200</xdr:rowOff>
    </xdr:to>
    <xdr:cxnSp macro="">
      <xdr:nvCxnSpPr>
        <xdr:cNvPr id="562" name="直線コネクタ 56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563" name="テキスト ボックス 56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564" name="直線コネクタ 56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565" name="テキスト ボックス 56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566" name="直線コネクタ 56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567" name="テキスト ボックス 56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568" name="直線コネクタ 56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569" name="テキスト ボックス 56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70" name="直線コネクタ 56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71" name="テキスト ボックス 57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7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165354</xdr:rowOff>
    </xdr:from>
    <xdr:to>
      <xdr:col>32</xdr:col>
      <xdr:colOff>186689</xdr:colOff>
      <xdr:row>107</xdr:row>
      <xdr:rowOff>147065</xdr:rowOff>
    </xdr:to>
    <xdr:cxnSp macro="">
      <xdr:nvCxnSpPr>
        <xdr:cNvPr id="573" name="直線コネクタ 572"/>
        <xdr:cNvCxnSpPr/>
      </xdr:nvCxnSpPr>
      <xdr:spPr>
        <a:xfrm flipV="1">
          <a:off x="22160864" y="17138904"/>
          <a:ext cx="0" cy="1353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150892</xdr:rowOff>
    </xdr:from>
    <xdr:ext cx="469744" cy="259045"/>
    <xdr:sp macro="" textlink="">
      <xdr:nvSpPr>
        <xdr:cNvPr id="574" name="【庁舎】&#10;一人当たり面積最小値テキスト"/>
        <xdr:cNvSpPr txBox="1"/>
      </xdr:nvSpPr>
      <xdr:spPr>
        <a:xfrm>
          <a:off x="22250400" y="1849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0.122</a:t>
          </a:r>
          <a:endParaRPr kumimoji="1" lang="ja-JP" altLang="en-US" sz="1000" b="1">
            <a:latin typeface="ＭＳ Ｐゴシック"/>
          </a:endParaRPr>
        </a:p>
      </xdr:txBody>
    </xdr:sp>
    <xdr:clientData/>
  </xdr:oneCellAnchor>
  <xdr:twoCellAnchor>
    <xdr:from>
      <xdr:col>32</xdr:col>
      <xdr:colOff>98425</xdr:colOff>
      <xdr:row>107</xdr:row>
      <xdr:rowOff>147065</xdr:rowOff>
    </xdr:from>
    <xdr:to>
      <xdr:col>32</xdr:col>
      <xdr:colOff>276225</xdr:colOff>
      <xdr:row>107</xdr:row>
      <xdr:rowOff>147065</xdr:rowOff>
    </xdr:to>
    <xdr:cxnSp macro="">
      <xdr:nvCxnSpPr>
        <xdr:cNvPr id="575" name="直線コネクタ 574"/>
        <xdr:cNvCxnSpPr/>
      </xdr:nvCxnSpPr>
      <xdr:spPr>
        <a:xfrm>
          <a:off x="22072600" y="1849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112031</xdr:rowOff>
    </xdr:from>
    <xdr:ext cx="469744" cy="259045"/>
    <xdr:sp macro="" textlink="">
      <xdr:nvSpPr>
        <xdr:cNvPr id="576" name="【庁舎】&#10;一人当たり面積最大値テキスト"/>
        <xdr:cNvSpPr txBox="1"/>
      </xdr:nvSpPr>
      <xdr:spPr>
        <a:xfrm>
          <a:off x="22250400" y="1691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0.418</a:t>
          </a:r>
          <a:endParaRPr kumimoji="1" lang="ja-JP" altLang="en-US" sz="1000" b="1">
            <a:latin typeface="ＭＳ Ｐゴシック"/>
          </a:endParaRPr>
        </a:p>
      </xdr:txBody>
    </xdr:sp>
    <xdr:clientData/>
  </xdr:oneCellAnchor>
  <xdr:twoCellAnchor>
    <xdr:from>
      <xdr:col>32</xdr:col>
      <xdr:colOff>98425</xdr:colOff>
      <xdr:row>99</xdr:row>
      <xdr:rowOff>165354</xdr:rowOff>
    </xdr:from>
    <xdr:to>
      <xdr:col>32</xdr:col>
      <xdr:colOff>276225</xdr:colOff>
      <xdr:row>99</xdr:row>
      <xdr:rowOff>165354</xdr:rowOff>
    </xdr:to>
    <xdr:cxnSp macro="">
      <xdr:nvCxnSpPr>
        <xdr:cNvPr id="577" name="直線コネクタ 576"/>
        <xdr:cNvCxnSpPr/>
      </xdr:nvCxnSpPr>
      <xdr:spPr>
        <a:xfrm>
          <a:off x="22072600" y="1713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22114</xdr:rowOff>
    </xdr:from>
    <xdr:ext cx="469744" cy="259045"/>
    <xdr:sp macro="" textlink="">
      <xdr:nvSpPr>
        <xdr:cNvPr id="578" name="【庁舎】&#10;一人当たり面積平均値テキスト"/>
        <xdr:cNvSpPr txBox="1"/>
      </xdr:nvSpPr>
      <xdr:spPr>
        <a:xfrm>
          <a:off x="22250400" y="178529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0.246</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43687</xdr:rowOff>
    </xdr:from>
    <xdr:to>
      <xdr:col>32</xdr:col>
      <xdr:colOff>238125</xdr:colOff>
      <xdr:row>104</xdr:row>
      <xdr:rowOff>145287</xdr:rowOff>
    </xdr:to>
    <xdr:sp macro="" textlink="">
      <xdr:nvSpPr>
        <xdr:cNvPr id="579" name="フローチャート : 判断 578"/>
        <xdr:cNvSpPr/>
      </xdr:nvSpPr>
      <xdr:spPr>
        <a:xfrm>
          <a:off x="22110700" y="1787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116839</xdr:rowOff>
    </xdr:from>
    <xdr:to>
      <xdr:col>31</xdr:col>
      <xdr:colOff>85725</xdr:colOff>
      <xdr:row>105</xdr:row>
      <xdr:rowOff>46989</xdr:rowOff>
    </xdr:to>
    <xdr:sp macro="" textlink="">
      <xdr:nvSpPr>
        <xdr:cNvPr id="580" name="フローチャート : 判断 579"/>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63516</xdr:rowOff>
    </xdr:from>
    <xdr:ext cx="469744" cy="259045"/>
    <xdr:sp macro="" textlink="">
      <xdr:nvSpPr>
        <xdr:cNvPr id="581" name="n_1aveValue【庁舎】&#10;一人当たり面積"/>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0.230</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582" name="テキスト ボックス 58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83" name="テキスト ボックス 58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84" name="テキスト ボックス 58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85" name="テキスト ボックス 58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86" name="テキスト ボックス 58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130556</xdr:rowOff>
    </xdr:from>
    <xdr:to>
      <xdr:col>31</xdr:col>
      <xdr:colOff>85725</xdr:colOff>
      <xdr:row>107</xdr:row>
      <xdr:rowOff>60706</xdr:rowOff>
    </xdr:to>
    <xdr:sp macro="" textlink="">
      <xdr:nvSpPr>
        <xdr:cNvPr id="587" name="円/楕円 586"/>
        <xdr:cNvSpPr/>
      </xdr:nvSpPr>
      <xdr:spPr>
        <a:xfrm>
          <a:off x="21272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107</xdr:row>
      <xdr:rowOff>51833</xdr:rowOff>
    </xdr:from>
    <xdr:ext cx="469744" cy="259045"/>
    <xdr:sp macro="" textlink="">
      <xdr:nvSpPr>
        <xdr:cNvPr id="588" name="n_1mainValue【庁舎】&#10;一人当たり面積"/>
        <xdr:cNvSpPr txBox="1"/>
      </xdr:nvSpPr>
      <xdr:spPr>
        <a:xfrm>
          <a:off x="210757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0.152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89" name="正方形/長方形 58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90" name="正方形/長方形 58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91" name="テキスト ボックス 59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図書館については、有形固定資産減価償却率が類似団体平均を上回っている。建設後３４年が経過し、設備等が老朽化しているため、計画的に改修・修繕に取り組ん</a:t>
          </a:r>
          <a:r>
            <a:rPr kumimoji="1" lang="ja-JP" altLang="en-US" sz="1100">
              <a:solidFill>
                <a:schemeClr val="dk1"/>
              </a:solidFill>
              <a:effectLst/>
              <a:latin typeface="+mn-lt"/>
              <a:ea typeface="+mn-ea"/>
              <a:cs typeface="+mn-cs"/>
            </a:rPr>
            <a:t>でい</a:t>
          </a:r>
          <a:r>
            <a:rPr kumimoji="1" lang="ja-JP" altLang="ja-JP" sz="1100">
              <a:solidFill>
                <a:schemeClr val="dk1"/>
              </a:solidFill>
              <a:effectLst/>
              <a:latin typeface="+mn-lt"/>
              <a:ea typeface="+mn-ea"/>
              <a:cs typeface="+mn-cs"/>
            </a:rPr>
            <a:t>く。</a:t>
          </a:r>
          <a:endParaRPr lang="ja-JP" altLang="ja-JP" sz="1400">
            <a:effectLst/>
          </a:endParaRPr>
        </a:p>
        <a:p>
          <a:r>
            <a:rPr kumimoji="1" lang="ja-JP" altLang="ja-JP" sz="1100">
              <a:solidFill>
                <a:schemeClr val="dk1"/>
              </a:solidFill>
              <a:effectLst/>
              <a:latin typeface="+mn-lt"/>
              <a:ea typeface="+mn-ea"/>
              <a:cs typeface="+mn-cs"/>
            </a:rPr>
            <a:t>　　また、保険センター・保健所については、平成２０年度に建替えを行っており、有形固定資産減価償却率は類似団体平均を下回っている。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8&#36001;&#25919;&#29366;&#27841;&#36039;&#26009;/19%20&#65288;&#20877;&#12539;&#36861;&#21152;&#20998;&#65289;HP&#20844;&#34920;&#21069;&#30906;&#35469;/02%20&#29031;&#20250;&#9313;1120&#12488;&#12521;&#12502;&#12523;&#23550;&#24540;/&#20877;&#32080;&#21512;&#12375;&#12383;&#30906;&#35469;&#29992;&#12501;&#12449;&#12452;&#12523;/&#12304;&#36001;&#25919;&#29366;&#27841;&#36039;&#26009;&#38598;&#12305;_062103_&#22825;&#31461;&#24066;_2016&#65288;2&#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0">
          <cell r="K50" t="str">
            <v>H24</v>
          </cell>
          <cell r="L50" t="str">
            <v>H25</v>
          </cell>
          <cell r="M50" t="str">
            <v>H26</v>
          </cell>
          <cell r="N50" t="str">
            <v>H27</v>
          </cell>
          <cell r="O50" t="str">
            <v>H28</v>
          </cell>
        </row>
        <row r="51">
          <cell r="G51" t="str">
            <v>当該団体値</v>
          </cell>
          <cell r="N51">
            <v>41</v>
          </cell>
        </row>
        <row r="53">
          <cell r="N53">
            <v>49</v>
          </cell>
        </row>
        <row r="55">
          <cell r="G55" t="str">
            <v>類似団体内平均値</v>
          </cell>
          <cell r="N55">
            <v>39</v>
          </cell>
        </row>
        <row r="57">
          <cell r="N57">
            <v>55.4</v>
          </cell>
        </row>
        <row r="72">
          <cell r="K72" t="str">
            <v>H24</v>
          </cell>
          <cell r="L72" t="str">
            <v>H25</v>
          </cell>
          <cell r="M72" t="str">
            <v>H26</v>
          </cell>
          <cell r="N72" t="str">
            <v>H27</v>
          </cell>
          <cell r="O72" t="str">
            <v>H28</v>
          </cell>
        </row>
        <row r="73">
          <cell r="G73" t="str">
            <v>当該団体値</v>
          </cell>
          <cell r="K73">
            <v>45.8</v>
          </cell>
          <cell r="L73">
            <v>38.700000000000003</v>
          </cell>
          <cell r="M73">
            <v>47.5</v>
          </cell>
          <cell r="N73">
            <v>41</v>
          </cell>
          <cell r="O73">
            <v>35.5</v>
          </cell>
        </row>
        <row r="75">
          <cell r="K75">
            <v>7.1</v>
          </cell>
          <cell r="L75">
            <v>6.1</v>
          </cell>
          <cell r="M75">
            <v>4.4000000000000004</v>
          </cell>
          <cell r="N75">
            <v>3.5</v>
          </cell>
          <cell r="O75">
            <v>3.7</v>
          </cell>
        </row>
        <row r="77">
          <cell r="G77" t="str">
            <v>類似団体内平均値</v>
          </cell>
          <cell r="K77">
            <v>58.2</v>
          </cell>
          <cell r="L77">
            <v>50.3</v>
          </cell>
          <cell r="M77">
            <v>45.9</v>
          </cell>
          <cell r="N77">
            <v>39</v>
          </cell>
          <cell r="O77">
            <v>32.5</v>
          </cell>
        </row>
        <row r="79">
          <cell r="K79">
            <v>10.3</v>
          </cell>
          <cell r="L79">
            <v>9.6</v>
          </cell>
          <cell r="M79">
            <v>8.8000000000000007</v>
          </cell>
          <cell r="N79">
            <v>9</v>
          </cell>
          <cell r="O79">
            <v>8.1999999999999993</v>
          </cell>
        </row>
      </sheetData>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59" t="s">
        <v>65</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60" t="s">
        <v>67</v>
      </c>
      <c r="C3" s="361"/>
      <c r="D3" s="361"/>
      <c r="E3" s="362"/>
      <c r="F3" s="362"/>
      <c r="G3" s="362"/>
      <c r="H3" s="362"/>
      <c r="I3" s="362"/>
      <c r="J3" s="362"/>
      <c r="K3" s="362"/>
      <c r="L3" s="362" t="s">
        <v>68</v>
      </c>
      <c r="M3" s="362"/>
      <c r="N3" s="362"/>
      <c r="O3" s="362"/>
      <c r="P3" s="362"/>
      <c r="Q3" s="362"/>
      <c r="R3" s="369"/>
      <c r="S3" s="369"/>
      <c r="T3" s="369"/>
      <c r="U3" s="369"/>
      <c r="V3" s="370"/>
      <c r="W3" s="344" t="s">
        <v>69</v>
      </c>
      <c r="X3" s="345"/>
      <c r="Y3" s="345"/>
      <c r="Z3" s="345"/>
      <c r="AA3" s="345"/>
      <c r="AB3" s="361"/>
      <c r="AC3" s="369" t="s">
        <v>70</v>
      </c>
      <c r="AD3" s="345"/>
      <c r="AE3" s="345"/>
      <c r="AF3" s="345"/>
      <c r="AG3" s="345"/>
      <c r="AH3" s="345"/>
      <c r="AI3" s="345"/>
      <c r="AJ3" s="345"/>
      <c r="AK3" s="345"/>
      <c r="AL3" s="346"/>
      <c r="AM3" s="344" t="s">
        <v>71</v>
      </c>
      <c r="AN3" s="345"/>
      <c r="AO3" s="345"/>
      <c r="AP3" s="345"/>
      <c r="AQ3" s="345"/>
      <c r="AR3" s="345"/>
      <c r="AS3" s="345"/>
      <c r="AT3" s="345"/>
      <c r="AU3" s="345"/>
      <c r="AV3" s="345"/>
      <c r="AW3" s="345"/>
      <c r="AX3" s="346"/>
      <c r="AY3" s="381" t="s">
        <v>1</v>
      </c>
      <c r="AZ3" s="382"/>
      <c r="BA3" s="382"/>
      <c r="BB3" s="382"/>
      <c r="BC3" s="382"/>
      <c r="BD3" s="382"/>
      <c r="BE3" s="382"/>
      <c r="BF3" s="382"/>
      <c r="BG3" s="382"/>
      <c r="BH3" s="382"/>
      <c r="BI3" s="382"/>
      <c r="BJ3" s="382"/>
      <c r="BK3" s="382"/>
      <c r="BL3" s="382"/>
      <c r="BM3" s="383"/>
      <c r="BN3" s="344" t="s">
        <v>72</v>
      </c>
      <c r="BO3" s="345"/>
      <c r="BP3" s="345"/>
      <c r="BQ3" s="345"/>
      <c r="BR3" s="345"/>
      <c r="BS3" s="345"/>
      <c r="BT3" s="345"/>
      <c r="BU3" s="346"/>
      <c r="BV3" s="344" t="s">
        <v>73</v>
      </c>
      <c r="BW3" s="345"/>
      <c r="BX3" s="345"/>
      <c r="BY3" s="345"/>
      <c r="BZ3" s="345"/>
      <c r="CA3" s="345"/>
      <c r="CB3" s="345"/>
      <c r="CC3" s="346"/>
      <c r="CD3" s="381" t="s">
        <v>1</v>
      </c>
      <c r="CE3" s="382"/>
      <c r="CF3" s="382"/>
      <c r="CG3" s="382"/>
      <c r="CH3" s="382"/>
      <c r="CI3" s="382"/>
      <c r="CJ3" s="382"/>
      <c r="CK3" s="382"/>
      <c r="CL3" s="382"/>
      <c r="CM3" s="382"/>
      <c r="CN3" s="382"/>
      <c r="CO3" s="382"/>
      <c r="CP3" s="382"/>
      <c r="CQ3" s="382"/>
      <c r="CR3" s="382"/>
      <c r="CS3" s="383"/>
      <c r="CT3" s="344" t="s">
        <v>74</v>
      </c>
      <c r="CU3" s="345"/>
      <c r="CV3" s="345"/>
      <c r="CW3" s="345"/>
      <c r="CX3" s="345"/>
      <c r="CY3" s="345"/>
      <c r="CZ3" s="345"/>
      <c r="DA3" s="346"/>
      <c r="DB3" s="344" t="s">
        <v>75</v>
      </c>
      <c r="DC3" s="345"/>
      <c r="DD3" s="345"/>
      <c r="DE3" s="345"/>
      <c r="DF3" s="345"/>
      <c r="DG3" s="345"/>
      <c r="DH3" s="345"/>
      <c r="DI3" s="346"/>
      <c r="DJ3" s="139"/>
      <c r="DK3" s="139"/>
      <c r="DL3" s="139"/>
      <c r="DM3" s="139"/>
      <c r="DN3" s="139"/>
      <c r="DO3" s="139"/>
    </row>
    <row r="4" spans="1:119" ht="18.75" customHeight="1">
      <c r="A4" s="140"/>
      <c r="B4" s="363"/>
      <c r="C4" s="364"/>
      <c r="D4" s="364"/>
      <c r="E4" s="365"/>
      <c r="F4" s="365"/>
      <c r="G4" s="365"/>
      <c r="H4" s="365"/>
      <c r="I4" s="365"/>
      <c r="J4" s="365"/>
      <c r="K4" s="365"/>
      <c r="L4" s="365"/>
      <c r="M4" s="365"/>
      <c r="N4" s="365"/>
      <c r="O4" s="365"/>
      <c r="P4" s="365"/>
      <c r="Q4" s="365"/>
      <c r="R4" s="371"/>
      <c r="S4" s="371"/>
      <c r="T4" s="371"/>
      <c r="U4" s="371"/>
      <c r="V4" s="372"/>
      <c r="W4" s="375"/>
      <c r="X4" s="376"/>
      <c r="Y4" s="376"/>
      <c r="Z4" s="376"/>
      <c r="AA4" s="376"/>
      <c r="AB4" s="364"/>
      <c r="AC4" s="371"/>
      <c r="AD4" s="376"/>
      <c r="AE4" s="376"/>
      <c r="AF4" s="376"/>
      <c r="AG4" s="376"/>
      <c r="AH4" s="376"/>
      <c r="AI4" s="376"/>
      <c r="AJ4" s="376"/>
      <c r="AK4" s="376"/>
      <c r="AL4" s="379"/>
      <c r="AM4" s="377"/>
      <c r="AN4" s="378"/>
      <c r="AO4" s="378"/>
      <c r="AP4" s="378"/>
      <c r="AQ4" s="378"/>
      <c r="AR4" s="378"/>
      <c r="AS4" s="378"/>
      <c r="AT4" s="378"/>
      <c r="AU4" s="378"/>
      <c r="AV4" s="378"/>
      <c r="AW4" s="378"/>
      <c r="AX4" s="380"/>
      <c r="AY4" s="347" t="s">
        <v>76</v>
      </c>
      <c r="AZ4" s="348"/>
      <c r="BA4" s="348"/>
      <c r="BB4" s="348"/>
      <c r="BC4" s="348"/>
      <c r="BD4" s="348"/>
      <c r="BE4" s="348"/>
      <c r="BF4" s="348"/>
      <c r="BG4" s="348"/>
      <c r="BH4" s="348"/>
      <c r="BI4" s="348"/>
      <c r="BJ4" s="348"/>
      <c r="BK4" s="348"/>
      <c r="BL4" s="348"/>
      <c r="BM4" s="349"/>
      <c r="BN4" s="350">
        <v>29084008</v>
      </c>
      <c r="BO4" s="351"/>
      <c r="BP4" s="351"/>
      <c r="BQ4" s="351"/>
      <c r="BR4" s="351"/>
      <c r="BS4" s="351"/>
      <c r="BT4" s="351"/>
      <c r="BU4" s="352"/>
      <c r="BV4" s="350">
        <v>28845863</v>
      </c>
      <c r="BW4" s="351"/>
      <c r="BX4" s="351"/>
      <c r="BY4" s="351"/>
      <c r="BZ4" s="351"/>
      <c r="CA4" s="351"/>
      <c r="CB4" s="351"/>
      <c r="CC4" s="352"/>
      <c r="CD4" s="353" t="s">
        <v>77</v>
      </c>
      <c r="CE4" s="354"/>
      <c r="CF4" s="354"/>
      <c r="CG4" s="354"/>
      <c r="CH4" s="354"/>
      <c r="CI4" s="354"/>
      <c r="CJ4" s="354"/>
      <c r="CK4" s="354"/>
      <c r="CL4" s="354"/>
      <c r="CM4" s="354"/>
      <c r="CN4" s="354"/>
      <c r="CO4" s="354"/>
      <c r="CP4" s="354"/>
      <c r="CQ4" s="354"/>
      <c r="CR4" s="354"/>
      <c r="CS4" s="355"/>
      <c r="CT4" s="356">
        <v>12.8</v>
      </c>
      <c r="CU4" s="357"/>
      <c r="CV4" s="357"/>
      <c r="CW4" s="357"/>
      <c r="CX4" s="357"/>
      <c r="CY4" s="357"/>
      <c r="CZ4" s="357"/>
      <c r="DA4" s="358"/>
      <c r="DB4" s="356">
        <v>12.8</v>
      </c>
      <c r="DC4" s="357"/>
      <c r="DD4" s="357"/>
      <c r="DE4" s="357"/>
      <c r="DF4" s="357"/>
      <c r="DG4" s="357"/>
      <c r="DH4" s="357"/>
      <c r="DI4" s="358"/>
      <c r="DJ4" s="139"/>
      <c r="DK4" s="139"/>
      <c r="DL4" s="139"/>
      <c r="DM4" s="139"/>
      <c r="DN4" s="139"/>
      <c r="DO4" s="139"/>
    </row>
    <row r="5" spans="1:119" ht="18.75" customHeight="1">
      <c r="A5" s="140"/>
      <c r="B5" s="366"/>
      <c r="C5" s="367"/>
      <c r="D5" s="367"/>
      <c r="E5" s="368"/>
      <c r="F5" s="368"/>
      <c r="G5" s="368"/>
      <c r="H5" s="368"/>
      <c r="I5" s="368"/>
      <c r="J5" s="368"/>
      <c r="K5" s="368"/>
      <c r="L5" s="368"/>
      <c r="M5" s="368"/>
      <c r="N5" s="368"/>
      <c r="O5" s="368"/>
      <c r="P5" s="368"/>
      <c r="Q5" s="368"/>
      <c r="R5" s="373"/>
      <c r="S5" s="373"/>
      <c r="T5" s="373"/>
      <c r="U5" s="373"/>
      <c r="V5" s="374"/>
      <c r="W5" s="377"/>
      <c r="X5" s="378"/>
      <c r="Y5" s="378"/>
      <c r="Z5" s="378"/>
      <c r="AA5" s="378"/>
      <c r="AB5" s="367"/>
      <c r="AC5" s="373"/>
      <c r="AD5" s="378"/>
      <c r="AE5" s="378"/>
      <c r="AF5" s="378"/>
      <c r="AG5" s="378"/>
      <c r="AH5" s="378"/>
      <c r="AI5" s="378"/>
      <c r="AJ5" s="378"/>
      <c r="AK5" s="378"/>
      <c r="AL5" s="380"/>
      <c r="AM5" s="416" t="s">
        <v>78</v>
      </c>
      <c r="AN5" s="417"/>
      <c r="AO5" s="417"/>
      <c r="AP5" s="417"/>
      <c r="AQ5" s="417"/>
      <c r="AR5" s="417"/>
      <c r="AS5" s="417"/>
      <c r="AT5" s="418"/>
      <c r="AU5" s="419" t="s">
        <v>79</v>
      </c>
      <c r="AV5" s="420"/>
      <c r="AW5" s="420"/>
      <c r="AX5" s="420"/>
      <c r="AY5" s="421" t="s">
        <v>80</v>
      </c>
      <c r="AZ5" s="422"/>
      <c r="BA5" s="422"/>
      <c r="BB5" s="422"/>
      <c r="BC5" s="422"/>
      <c r="BD5" s="422"/>
      <c r="BE5" s="422"/>
      <c r="BF5" s="422"/>
      <c r="BG5" s="422"/>
      <c r="BH5" s="422"/>
      <c r="BI5" s="422"/>
      <c r="BJ5" s="422"/>
      <c r="BK5" s="422"/>
      <c r="BL5" s="422"/>
      <c r="BM5" s="423"/>
      <c r="BN5" s="387">
        <v>27090298</v>
      </c>
      <c r="BO5" s="388"/>
      <c r="BP5" s="388"/>
      <c r="BQ5" s="388"/>
      <c r="BR5" s="388"/>
      <c r="BS5" s="388"/>
      <c r="BT5" s="388"/>
      <c r="BU5" s="389"/>
      <c r="BV5" s="387">
        <v>27069085</v>
      </c>
      <c r="BW5" s="388"/>
      <c r="BX5" s="388"/>
      <c r="BY5" s="388"/>
      <c r="BZ5" s="388"/>
      <c r="CA5" s="388"/>
      <c r="CB5" s="388"/>
      <c r="CC5" s="389"/>
      <c r="CD5" s="390" t="s">
        <v>81</v>
      </c>
      <c r="CE5" s="391"/>
      <c r="CF5" s="391"/>
      <c r="CG5" s="391"/>
      <c r="CH5" s="391"/>
      <c r="CI5" s="391"/>
      <c r="CJ5" s="391"/>
      <c r="CK5" s="391"/>
      <c r="CL5" s="391"/>
      <c r="CM5" s="391"/>
      <c r="CN5" s="391"/>
      <c r="CO5" s="391"/>
      <c r="CP5" s="391"/>
      <c r="CQ5" s="391"/>
      <c r="CR5" s="391"/>
      <c r="CS5" s="392"/>
      <c r="CT5" s="384">
        <v>88</v>
      </c>
      <c r="CU5" s="385"/>
      <c r="CV5" s="385"/>
      <c r="CW5" s="385"/>
      <c r="CX5" s="385"/>
      <c r="CY5" s="385"/>
      <c r="CZ5" s="385"/>
      <c r="DA5" s="386"/>
      <c r="DB5" s="384">
        <v>81.900000000000006</v>
      </c>
      <c r="DC5" s="385"/>
      <c r="DD5" s="385"/>
      <c r="DE5" s="385"/>
      <c r="DF5" s="385"/>
      <c r="DG5" s="385"/>
      <c r="DH5" s="385"/>
      <c r="DI5" s="386"/>
      <c r="DJ5" s="139"/>
      <c r="DK5" s="139"/>
      <c r="DL5" s="139"/>
      <c r="DM5" s="139"/>
      <c r="DN5" s="139"/>
      <c r="DO5" s="139"/>
    </row>
    <row r="6" spans="1:119" ht="18.75" customHeight="1">
      <c r="A6" s="140"/>
      <c r="B6" s="393" t="s">
        <v>82</v>
      </c>
      <c r="C6" s="394"/>
      <c r="D6" s="394"/>
      <c r="E6" s="395"/>
      <c r="F6" s="395"/>
      <c r="G6" s="395"/>
      <c r="H6" s="395"/>
      <c r="I6" s="395"/>
      <c r="J6" s="395"/>
      <c r="K6" s="395"/>
      <c r="L6" s="395" t="s">
        <v>83</v>
      </c>
      <c r="M6" s="395"/>
      <c r="N6" s="395"/>
      <c r="O6" s="395"/>
      <c r="P6" s="395"/>
      <c r="Q6" s="395"/>
      <c r="R6" s="399"/>
      <c r="S6" s="399"/>
      <c r="T6" s="399"/>
      <c r="U6" s="399"/>
      <c r="V6" s="400"/>
      <c r="W6" s="403" t="s">
        <v>84</v>
      </c>
      <c r="X6" s="404"/>
      <c r="Y6" s="404"/>
      <c r="Z6" s="404"/>
      <c r="AA6" s="404"/>
      <c r="AB6" s="394"/>
      <c r="AC6" s="407" t="s">
        <v>85</v>
      </c>
      <c r="AD6" s="408"/>
      <c r="AE6" s="408"/>
      <c r="AF6" s="408"/>
      <c r="AG6" s="408"/>
      <c r="AH6" s="408"/>
      <c r="AI6" s="408"/>
      <c r="AJ6" s="408"/>
      <c r="AK6" s="408"/>
      <c r="AL6" s="409"/>
      <c r="AM6" s="416" t="s">
        <v>86</v>
      </c>
      <c r="AN6" s="417"/>
      <c r="AO6" s="417"/>
      <c r="AP6" s="417"/>
      <c r="AQ6" s="417"/>
      <c r="AR6" s="417"/>
      <c r="AS6" s="417"/>
      <c r="AT6" s="418"/>
      <c r="AU6" s="419" t="s">
        <v>79</v>
      </c>
      <c r="AV6" s="420"/>
      <c r="AW6" s="420"/>
      <c r="AX6" s="420"/>
      <c r="AY6" s="421" t="s">
        <v>87</v>
      </c>
      <c r="AZ6" s="422"/>
      <c r="BA6" s="422"/>
      <c r="BB6" s="422"/>
      <c r="BC6" s="422"/>
      <c r="BD6" s="422"/>
      <c r="BE6" s="422"/>
      <c r="BF6" s="422"/>
      <c r="BG6" s="422"/>
      <c r="BH6" s="422"/>
      <c r="BI6" s="422"/>
      <c r="BJ6" s="422"/>
      <c r="BK6" s="422"/>
      <c r="BL6" s="422"/>
      <c r="BM6" s="423"/>
      <c r="BN6" s="387">
        <v>1993710</v>
      </c>
      <c r="BO6" s="388"/>
      <c r="BP6" s="388"/>
      <c r="BQ6" s="388"/>
      <c r="BR6" s="388"/>
      <c r="BS6" s="388"/>
      <c r="BT6" s="388"/>
      <c r="BU6" s="389"/>
      <c r="BV6" s="387">
        <v>1776778</v>
      </c>
      <c r="BW6" s="388"/>
      <c r="BX6" s="388"/>
      <c r="BY6" s="388"/>
      <c r="BZ6" s="388"/>
      <c r="CA6" s="388"/>
      <c r="CB6" s="388"/>
      <c r="CC6" s="389"/>
      <c r="CD6" s="390" t="s">
        <v>88</v>
      </c>
      <c r="CE6" s="391"/>
      <c r="CF6" s="391"/>
      <c r="CG6" s="391"/>
      <c r="CH6" s="391"/>
      <c r="CI6" s="391"/>
      <c r="CJ6" s="391"/>
      <c r="CK6" s="391"/>
      <c r="CL6" s="391"/>
      <c r="CM6" s="391"/>
      <c r="CN6" s="391"/>
      <c r="CO6" s="391"/>
      <c r="CP6" s="391"/>
      <c r="CQ6" s="391"/>
      <c r="CR6" s="391"/>
      <c r="CS6" s="392"/>
      <c r="CT6" s="424">
        <v>93.4</v>
      </c>
      <c r="CU6" s="425"/>
      <c r="CV6" s="425"/>
      <c r="CW6" s="425"/>
      <c r="CX6" s="425"/>
      <c r="CY6" s="425"/>
      <c r="CZ6" s="425"/>
      <c r="DA6" s="426"/>
      <c r="DB6" s="424">
        <v>88.2</v>
      </c>
      <c r="DC6" s="425"/>
      <c r="DD6" s="425"/>
      <c r="DE6" s="425"/>
      <c r="DF6" s="425"/>
      <c r="DG6" s="425"/>
      <c r="DH6" s="425"/>
      <c r="DI6" s="426"/>
      <c r="DJ6" s="139"/>
      <c r="DK6" s="139"/>
      <c r="DL6" s="139"/>
      <c r="DM6" s="139"/>
      <c r="DN6" s="139"/>
      <c r="DO6" s="139"/>
    </row>
    <row r="7" spans="1:119" ht="18.75" customHeight="1">
      <c r="A7" s="140"/>
      <c r="B7" s="363"/>
      <c r="C7" s="364"/>
      <c r="D7" s="364"/>
      <c r="E7" s="365"/>
      <c r="F7" s="365"/>
      <c r="G7" s="365"/>
      <c r="H7" s="365"/>
      <c r="I7" s="365"/>
      <c r="J7" s="365"/>
      <c r="K7" s="365"/>
      <c r="L7" s="365"/>
      <c r="M7" s="365"/>
      <c r="N7" s="365"/>
      <c r="O7" s="365"/>
      <c r="P7" s="365"/>
      <c r="Q7" s="365"/>
      <c r="R7" s="371"/>
      <c r="S7" s="371"/>
      <c r="T7" s="371"/>
      <c r="U7" s="371"/>
      <c r="V7" s="372"/>
      <c r="W7" s="375"/>
      <c r="X7" s="376"/>
      <c r="Y7" s="376"/>
      <c r="Z7" s="376"/>
      <c r="AA7" s="376"/>
      <c r="AB7" s="364"/>
      <c r="AC7" s="410"/>
      <c r="AD7" s="411"/>
      <c r="AE7" s="411"/>
      <c r="AF7" s="411"/>
      <c r="AG7" s="411"/>
      <c r="AH7" s="411"/>
      <c r="AI7" s="411"/>
      <c r="AJ7" s="411"/>
      <c r="AK7" s="411"/>
      <c r="AL7" s="412"/>
      <c r="AM7" s="416" t="s">
        <v>89</v>
      </c>
      <c r="AN7" s="417"/>
      <c r="AO7" s="417"/>
      <c r="AP7" s="417"/>
      <c r="AQ7" s="417"/>
      <c r="AR7" s="417"/>
      <c r="AS7" s="417"/>
      <c r="AT7" s="418"/>
      <c r="AU7" s="419" t="s">
        <v>90</v>
      </c>
      <c r="AV7" s="420"/>
      <c r="AW7" s="420"/>
      <c r="AX7" s="420"/>
      <c r="AY7" s="421" t="s">
        <v>91</v>
      </c>
      <c r="AZ7" s="422"/>
      <c r="BA7" s="422"/>
      <c r="BB7" s="422"/>
      <c r="BC7" s="422"/>
      <c r="BD7" s="422"/>
      <c r="BE7" s="422"/>
      <c r="BF7" s="422"/>
      <c r="BG7" s="422"/>
      <c r="BH7" s="422"/>
      <c r="BI7" s="422"/>
      <c r="BJ7" s="422"/>
      <c r="BK7" s="422"/>
      <c r="BL7" s="422"/>
      <c r="BM7" s="423"/>
      <c r="BN7" s="387">
        <v>326447</v>
      </c>
      <c r="BO7" s="388"/>
      <c r="BP7" s="388"/>
      <c r="BQ7" s="388"/>
      <c r="BR7" s="388"/>
      <c r="BS7" s="388"/>
      <c r="BT7" s="388"/>
      <c r="BU7" s="389"/>
      <c r="BV7" s="387">
        <v>104692</v>
      </c>
      <c r="BW7" s="388"/>
      <c r="BX7" s="388"/>
      <c r="BY7" s="388"/>
      <c r="BZ7" s="388"/>
      <c r="CA7" s="388"/>
      <c r="CB7" s="388"/>
      <c r="CC7" s="389"/>
      <c r="CD7" s="390" t="s">
        <v>92</v>
      </c>
      <c r="CE7" s="391"/>
      <c r="CF7" s="391"/>
      <c r="CG7" s="391"/>
      <c r="CH7" s="391"/>
      <c r="CI7" s="391"/>
      <c r="CJ7" s="391"/>
      <c r="CK7" s="391"/>
      <c r="CL7" s="391"/>
      <c r="CM7" s="391"/>
      <c r="CN7" s="391"/>
      <c r="CO7" s="391"/>
      <c r="CP7" s="391"/>
      <c r="CQ7" s="391"/>
      <c r="CR7" s="391"/>
      <c r="CS7" s="392"/>
      <c r="CT7" s="387">
        <v>13052560</v>
      </c>
      <c r="CU7" s="388"/>
      <c r="CV7" s="388"/>
      <c r="CW7" s="388"/>
      <c r="CX7" s="388"/>
      <c r="CY7" s="388"/>
      <c r="CZ7" s="388"/>
      <c r="DA7" s="389"/>
      <c r="DB7" s="387">
        <v>13076393</v>
      </c>
      <c r="DC7" s="388"/>
      <c r="DD7" s="388"/>
      <c r="DE7" s="388"/>
      <c r="DF7" s="388"/>
      <c r="DG7" s="388"/>
      <c r="DH7" s="388"/>
      <c r="DI7" s="389"/>
      <c r="DJ7" s="139"/>
      <c r="DK7" s="139"/>
      <c r="DL7" s="139"/>
      <c r="DM7" s="139"/>
      <c r="DN7" s="139"/>
      <c r="DO7" s="139"/>
    </row>
    <row r="8" spans="1:119" ht="18.75" customHeight="1" thickBot="1">
      <c r="A8" s="140"/>
      <c r="B8" s="396"/>
      <c r="C8" s="397"/>
      <c r="D8" s="397"/>
      <c r="E8" s="398"/>
      <c r="F8" s="398"/>
      <c r="G8" s="398"/>
      <c r="H8" s="398"/>
      <c r="I8" s="398"/>
      <c r="J8" s="398"/>
      <c r="K8" s="398"/>
      <c r="L8" s="398"/>
      <c r="M8" s="398"/>
      <c r="N8" s="398"/>
      <c r="O8" s="398"/>
      <c r="P8" s="398"/>
      <c r="Q8" s="398"/>
      <c r="R8" s="401"/>
      <c r="S8" s="401"/>
      <c r="T8" s="401"/>
      <c r="U8" s="401"/>
      <c r="V8" s="402"/>
      <c r="W8" s="405"/>
      <c r="X8" s="406"/>
      <c r="Y8" s="406"/>
      <c r="Z8" s="406"/>
      <c r="AA8" s="406"/>
      <c r="AB8" s="397"/>
      <c r="AC8" s="413"/>
      <c r="AD8" s="414"/>
      <c r="AE8" s="414"/>
      <c r="AF8" s="414"/>
      <c r="AG8" s="414"/>
      <c r="AH8" s="414"/>
      <c r="AI8" s="414"/>
      <c r="AJ8" s="414"/>
      <c r="AK8" s="414"/>
      <c r="AL8" s="415"/>
      <c r="AM8" s="416" t="s">
        <v>93</v>
      </c>
      <c r="AN8" s="417"/>
      <c r="AO8" s="417"/>
      <c r="AP8" s="417"/>
      <c r="AQ8" s="417"/>
      <c r="AR8" s="417"/>
      <c r="AS8" s="417"/>
      <c r="AT8" s="418"/>
      <c r="AU8" s="419" t="s">
        <v>94</v>
      </c>
      <c r="AV8" s="420"/>
      <c r="AW8" s="420"/>
      <c r="AX8" s="420"/>
      <c r="AY8" s="421" t="s">
        <v>95</v>
      </c>
      <c r="AZ8" s="422"/>
      <c r="BA8" s="422"/>
      <c r="BB8" s="422"/>
      <c r="BC8" s="422"/>
      <c r="BD8" s="422"/>
      <c r="BE8" s="422"/>
      <c r="BF8" s="422"/>
      <c r="BG8" s="422"/>
      <c r="BH8" s="422"/>
      <c r="BI8" s="422"/>
      <c r="BJ8" s="422"/>
      <c r="BK8" s="422"/>
      <c r="BL8" s="422"/>
      <c r="BM8" s="423"/>
      <c r="BN8" s="387">
        <v>1667263</v>
      </c>
      <c r="BO8" s="388"/>
      <c r="BP8" s="388"/>
      <c r="BQ8" s="388"/>
      <c r="BR8" s="388"/>
      <c r="BS8" s="388"/>
      <c r="BT8" s="388"/>
      <c r="BU8" s="389"/>
      <c r="BV8" s="387">
        <v>1672086</v>
      </c>
      <c r="BW8" s="388"/>
      <c r="BX8" s="388"/>
      <c r="BY8" s="388"/>
      <c r="BZ8" s="388"/>
      <c r="CA8" s="388"/>
      <c r="CB8" s="388"/>
      <c r="CC8" s="389"/>
      <c r="CD8" s="390" t="s">
        <v>96</v>
      </c>
      <c r="CE8" s="391"/>
      <c r="CF8" s="391"/>
      <c r="CG8" s="391"/>
      <c r="CH8" s="391"/>
      <c r="CI8" s="391"/>
      <c r="CJ8" s="391"/>
      <c r="CK8" s="391"/>
      <c r="CL8" s="391"/>
      <c r="CM8" s="391"/>
      <c r="CN8" s="391"/>
      <c r="CO8" s="391"/>
      <c r="CP8" s="391"/>
      <c r="CQ8" s="391"/>
      <c r="CR8" s="391"/>
      <c r="CS8" s="392"/>
      <c r="CT8" s="427">
        <v>0.66</v>
      </c>
      <c r="CU8" s="428"/>
      <c r="CV8" s="428"/>
      <c r="CW8" s="428"/>
      <c r="CX8" s="428"/>
      <c r="CY8" s="428"/>
      <c r="CZ8" s="428"/>
      <c r="DA8" s="429"/>
      <c r="DB8" s="427">
        <v>0.64</v>
      </c>
      <c r="DC8" s="428"/>
      <c r="DD8" s="428"/>
      <c r="DE8" s="428"/>
      <c r="DF8" s="428"/>
      <c r="DG8" s="428"/>
      <c r="DH8" s="428"/>
      <c r="DI8" s="429"/>
      <c r="DJ8" s="139"/>
      <c r="DK8" s="139"/>
      <c r="DL8" s="139"/>
      <c r="DM8" s="139"/>
      <c r="DN8" s="139"/>
      <c r="DO8" s="139"/>
    </row>
    <row r="9" spans="1:119" ht="18.75" customHeight="1" thickBot="1">
      <c r="A9" s="140"/>
      <c r="B9" s="381" t="s">
        <v>97</v>
      </c>
      <c r="C9" s="382"/>
      <c r="D9" s="382"/>
      <c r="E9" s="382"/>
      <c r="F9" s="382"/>
      <c r="G9" s="382"/>
      <c r="H9" s="382"/>
      <c r="I9" s="382"/>
      <c r="J9" s="382"/>
      <c r="K9" s="430"/>
      <c r="L9" s="431" t="s">
        <v>98</v>
      </c>
      <c r="M9" s="432"/>
      <c r="N9" s="432"/>
      <c r="O9" s="432"/>
      <c r="P9" s="432"/>
      <c r="Q9" s="433"/>
      <c r="R9" s="434">
        <v>62194</v>
      </c>
      <c r="S9" s="435"/>
      <c r="T9" s="435"/>
      <c r="U9" s="435"/>
      <c r="V9" s="436"/>
      <c r="W9" s="344" t="s">
        <v>99</v>
      </c>
      <c r="X9" s="345"/>
      <c r="Y9" s="345"/>
      <c r="Z9" s="345"/>
      <c r="AA9" s="345"/>
      <c r="AB9" s="345"/>
      <c r="AC9" s="345"/>
      <c r="AD9" s="345"/>
      <c r="AE9" s="345"/>
      <c r="AF9" s="345"/>
      <c r="AG9" s="345"/>
      <c r="AH9" s="345"/>
      <c r="AI9" s="345"/>
      <c r="AJ9" s="345"/>
      <c r="AK9" s="345"/>
      <c r="AL9" s="346"/>
      <c r="AM9" s="416" t="s">
        <v>100</v>
      </c>
      <c r="AN9" s="417"/>
      <c r="AO9" s="417"/>
      <c r="AP9" s="417"/>
      <c r="AQ9" s="417"/>
      <c r="AR9" s="417"/>
      <c r="AS9" s="417"/>
      <c r="AT9" s="418"/>
      <c r="AU9" s="419" t="s">
        <v>79</v>
      </c>
      <c r="AV9" s="420"/>
      <c r="AW9" s="420"/>
      <c r="AX9" s="420"/>
      <c r="AY9" s="421" t="s">
        <v>101</v>
      </c>
      <c r="AZ9" s="422"/>
      <c r="BA9" s="422"/>
      <c r="BB9" s="422"/>
      <c r="BC9" s="422"/>
      <c r="BD9" s="422"/>
      <c r="BE9" s="422"/>
      <c r="BF9" s="422"/>
      <c r="BG9" s="422"/>
      <c r="BH9" s="422"/>
      <c r="BI9" s="422"/>
      <c r="BJ9" s="422"/>
      <c r="BK9" s="422"/>
      <c r="BL9" s="422"/>
      <c r="BM9" s="423"/>
      <c r="BN9" s="387">
        <v>-4823</v>
      </c>
      <c r="BO9" s="388"/>
      <c r="BP9" s="388"/>
      <c r="BQ9" s="388"/>
      <c r="BR9" s="388"/>
      <c r="BS9" s="388"/>
      <c r="BT9" s="388"/>
      <c r="BU9" s="389"/>
      <c r="BV9" s="387">
        <v>521113</v>
      </c>
      <c r="BW9" s="388"/>
      <c r="BX9" s="388"/>
      <c r="BY9" s="388"/>
      <c r="BZ9" s="388"/>
      <c r="CA9" s="388"/>
      <c r="CB9" s="388"/>
      <c r="CC9" s="389"/>
      <c r="CD9" s="390" t="s">
        <v>102</v>
      </c>
      <c r="CE9" s="391"/>
      <c r="CF9" s="391"/>
      <c r="CG9" s="391"/>
      <c r="CH9" s="391"/>
      <c r="CI9" s="391"/>
      <c r="CJ9" s="391"/>
      <c r="CK9" s="391"/>
      <c r="CL9" s="391"/>
      <c r="CM9" s="391"/>
      <c r="CN9" s="391"/>
      <c r="CO9" s="391"/>
      <c r="CP9" s="391"/>
      <c r="CQ9" s="391"/>
      <c r="CR9" s="391"/>
      <c r="CS9" s="392"/>
      <c r="CT9" s="384">
        <v>10.7</v>
      </c>
      <c r="CU9" s="385"/>
      <c r="CV9" s="385"/>
      <c r="CW9" s="385"/>
      <c r="CX9" s="385"/>
      <c r="CY9" s="385"/>
      <c r="CZ9" s="385"/>
      <c r="DA9" s="386"/>
      <c r="DB9" s="384">
        <v>10.6</v>
      </c>
      <c r="DC9" s="385"/>
      <c r="DD9" s="385"/>
      <c r="DE9" s="385"/>
      <c r="DF9" s="385"/>
      <c r="DG9" s="385"/>
      <c r="DH9" s="385"/>
      <c r="DI9" s="386"/>
      <c r="DJ9" s="139"/>
      <c r="DK9" s="139"/>
      <c r="DL9" s="139"/>
      <c r="DM9" s="139"/>
      <c r="DN9" s="139"/>
      <c r="DO9" s="139"/>
    </row>
    <row r="10" spans="1:119" ht="18.75" customHeight="1" thickBot="1">
      <c r="A10" s="140"/>
      <c r="B10" s="381"/>
      <c r="C10" s="382"/>
      <c r="D10" s="382"/>
      <c r="E10" s="382"/>
      <c r="F10" s="382"/>
      <c r="G10" s="382"/>
      <c r="H10" s="382"/>
      <c r="I10" s="382"/>
      <c r="J10" s="382"/>
      <c r="K10" s="430"/>
      <c r="L10" s="437" t="s">
        <v>103</v>
      </c>
      <c r="M10" s="417"/>
      <c r="N10" s="417"/>
      <c r="O10" s="417"/>
      <c r="P10" s="417"/>
      <c r="Q10" s="418"/>
      <c r="R10" s="438">
        <v>62214</v>
      </c>
      <c r="S10" s="439"/>
      <c r="T10" s="439"/>
      <c r="U10" s="439"/>
      <c r="V10" s="440"/>
      <c r="W10" s="375"/>
      <c r="X10" s="376"/>
      <c r="Y10" s="376"/>
      <c r="Z10" s="376"/>
      <c r="AA10" s="376"/>
      <c r="AB10" s="376"/>
      <c r="AC10" s="376"/>
      <c r="AD10" s="376"/>
      <c r="AE10" s="376"/>
      <c r="AF10" s="376"/>
      <c r="AG10" s="376"/>
      <c r="AH10" s="376"/>
      <c r="AI10" s="376"/>
      <c r="AJ10" s="376"/>
      <c r="AK10" s="376"/>
      <c r="AL10" s="379"/>
      <c r="AM10" s="416" t="s">
        <v>104</v>
      </c>
      <c r="AN10" s="417"/>
      <c r="AO10" s="417"/>
      <c r="AP10" s="417"/>
      <c r="AQ10" s="417"/>
      <c r="AR10" s="417"/>
      <c r="AS10" s="417"/>
      <c r="AT10" s="418"/>
      <c r="AU10" s="419" t="s">
        <v>105</v>
      </c>
      <c r="AV10" s="420"/>
      <c r="AW10" s="420"/>
      <c r="AX10" s="420"/>
      <c r="AY10" s="421" t="s">
        <v>106</v>
      </c>
      <c r="AZ10" s="422"/>
      <c r="BA10" s="422"/>
      <c r="BB10" s="422"/>
      <c r="BC10" s="422"/>
      <c r="BD10" s="422"/>
      <c r="BE10" s="422"/>
      <c r="BF10" s="422"/>
      <c r="BG10" s="422"/>
      <c r="BH10" s="422"/>
      <c r="BI10" s="422"/>
      <c r="BJ10" s="422"/>
      <c r="BK10" s="422"/>
      <c r="BL10" s="422"/>
      <c r="BM10" s="423"/>
      <c r="BN10" s="387">
        <v>833280</v>
      </c>
      <c r="BO10" s="388"/>
      <c r="BP10" s="388"/>
      <c r="BQ10" s="388"/>
      <c r="BR10" s="388"/>
      <c r="BS10" s="388"/>
      <c r="BT10" s="388"/>
      <c r="BU10" s="389"/>
      <c r="BV10" s="387">
        <v>1214362</v>
      </c>
      <c r="BW10" s="388"/>
      <c r="BX10" s="388"/>
      <c r="BY10" s="388"/>
      <c r="BZ10" s="388"/>
      <c r="CA10" s="388"/>
      <c r="CB10" s="388"/>
      <c r="CC10" s="38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381"/>
      <c r="C11" s="382"/>
      <c r="D11" s="382"/>
      <c r="E11" s="382"/>
      <c r="F11" s="382"/>
      <c r="G11" s="382"/>
      <c r="H11" s="382"/>
      <c r="I11" s="382"/>
      <c r="J11" s="382"/>
      <c r="K11" s="430"/>
      <c r="L11" s="441" t="s">
        <v>108</v>
      </c>
      <c r="M11" s="442"/>
      <c r="N11" s="442"/>
      <c r="O11" s="442"/>
      <c r="P11" s="442"/>
      <c r="Q11" s="443"/>
      <c r="R11" s="444" t="s">
        <v>109</v>
      </c>
      <c r="S11" s="445"/>
      <c r="T11" s="445"/>
      <c r="U11" s="445"/>
      <c r="V11" s="446"/>
      <c r="W11" s="375"/>
      <c r="X11" s="376"/>
      <c r="Y11" s="376"/>
      <c r="Z11" s="376"/>
      <c r="AA11" s="376"/>
      <c r="AB11" s="376"/>
      <c r="AC11" s="376"/>
      <c r="AD11" s="376"/>
      <c r="AE11" s="376"/>
      <c r="AF11" s="376"/>
      <c r="AG11" s="376"/>
      <c r="AH11" s="376"/>
      <c r="AI11" s="376"/>
      <c r="AJ11" s="376"/>
      <c r="AK11" s="376"/>
      <c r="AL11" s="379"/>
      <c r="AM11" s="416" t="s">
        <v>110</v>
      </c>
      <c r="AN11" s="417"/>
      <c r="AO11" s="417"/>
      <c r="AP11" s="417"/>
      <c r="AQ11" s="417"/>
      <c r="AR11" s="417"/>
      <c r="AS11" s="417"/>
      <c r="AT11" s="418"/>
      <c r="AU11" s="419" t="s">
        <v>111</v>
      </c>
      <c r="AV11" s="420"/>
      <c r="AW11" s="420"/>
      <c r="AX11" s="420"/>
      <c r="AY11" s="421" t="s">
        <v>112</v>
      </c>
      <c r="AZ11" s="422"/>
      <c r="BA11" s="422"/>
      <c r="BB11" s="422"/>
      <c r="BC11" s="422"/>
      <c r="BD11" s="422"/>
      <c r="BE11" s="422"/>
      <c r="BF11" s="422"/>
      <c r="BG11" s="422"/>
      <c r="BH11" s="422"/>
      <c r="BI11" s="422"/>
      <c r="BJ11" s="422"/>
      <c r="BK11" s="422"/>
      <c r="BL11" s="422"/>
      <c r="BM11" s="423"/>
      <c r="BN11" s="387" t="s">
        <v>113</v>
      </c>
      <c r="BO11" s="388"/>
      <c r="BP11" s="388"/>
      <c r="BQ11" s="388"/>
      <c r="BR11" s="388"/>
      <c r="BS11" s="388"/>
      <c r="BT11" s="388"/>
      <c r="BU11" s="389"/>
      <c r="BV11" s="387">
        <v>361149</v>
      </c>
      <c r="BW11" s="388"/>
      <c r="BX11" s="388"/>
      <c r="BY11" s="388"/>
      <c r="BZ11" s="388"/>
      <c r="CA11" s="388"/>
      <c r="CB11" s="388"/>
      <c r="CC11" s="389"/>
      <c r="CD11" s="390" t="s">
        <v>114</v>
      </c>
      <c r="CE11" s="391"/>
      <c r="CF11" s="391"/>
      <c r="CG11" s="391"/>
      <c r="CH11" s="391"/>
      <c r="CI11" s="391"/>
      <c r="CJ11" s="391"/>
      <c r="CK11" s="391"/>
      <c r="CL11" s="391"/>
      <c r="CM11" s="391"/>
      <c r="CN11" s="391"/>
      <c r="CO11" s="391"/>
      <c r="CP11" s="391"/>
      <c r="CQ11" s="391"/>
      <c r="CR11" s="391"/>
      <c r="CS11" s="392"/>
      <c r="CT11" s="427" t="s">
        <v>113</v>
      </c>
      <c r="CU11" s="428"/>
      <c r="CV11" s="428"/>
      <c r="CW11" s="428"/>
      <c r="CX11" s="428"/>
      <c r="CY11" s="428"/>
      <c r="CZ11" s="428"/>
      <c r="DA11" s="429"/>
      <c r="DB11" s="427" t="s">
        <v>113</v>
      </c>
      <c r="DC11" s="428"/>
      <c r="DD11" s="428"/>
      <c r="DE11" s="428"/>
      <c r="DF11" s="428"/>
      <c r="DG11" s="428"/>
      <c r="DH11" s="428"/>
      <c r="DI11" s="429"/>
      <c r="DJ11" s="139"/>
      <c r="DK11" s="139"/>
      <c r="DL11" s="139"/>
      <c r="DM11" s="139"/>
      <c r="DN11" s="139"/>
      <c r="DO11" s="139"/>
    </row>
    <row r="12" spans="1:119" ht="18.75" customHeight="1">
      <c r="A12" s="140"/>
      <c r="B12" s="447" t="s">
        <v>115</v>
      </c>
      <c r="C12" s="448"/>
      <c r="D12" s="448"/>
      <c r="E12" s="448"/>
      <c r="F12" s="448"/>
      <c r="G12" s="448"/>
      <c r="H12" s="448"/>
      <c r="I12" s="448"/>
      <c r="J12" s="448"/>
      <c r="K12" s="449"/>
      <c r="L12" s="456" t="s">
        <v>116</v>
      </c>
      <c r="M12" s="457"/>
      <c r="N12" s="457"/>
      <c r="O12" s="457"/>
      <c r="P12" s="457"/>
      <c r="Q12" s="458"/>
      <c r="R12" s="459">
        <v>62164</v>
      </c>
      <c r="S12" s="460"/>
      <c r="T12" s="460"/>
      <c r="U12" s="460"/>
      <c r="V12" s="461"/>
      <c r="W12" s="462" t="s">
        <v>1</v>
      </c>
      <c r="X12" s="420"/>
      <c r="Y12" s="420"/>
      <c r="Z12" s="420"/>
      <c r="AA12" s="420"/>
      <c r="AB12" s="463"/>
      <c r="AC12" s="419" t="s">
        <v>117</v>
      </c>
      <c r="AD12" s="420"/>
      <c r="AE12" s="420"/>
      <c r="AF12" s="420"/>
      <c r="AG12" s="463"/>
      <c r="AH12" s="419" t="s">
        <v>118</v>
      </c>
      <c r="AI12" s="420"/>
      <c r="AJ12" s="420"/>
      <c r="AK12" s="420"/>
      <c r="AL12" s="464"/>
      <c r="AM12" s="416" t="s">
        <v>119</v>
      </c>
      <c r="AN12" s="417"/>
      <c r="AO12" s="417"/>
      <c r="AP12" s="417"/>
      <c r="AQ12" s="417"/>
      <c r="AR12" s="417"/>
      <c r="AS12" s="417"/>
      <c r="AT12" s="418"/>
      <c r="AU12" s="419" t="s">
        <v>120</v>
      </c>
      <c r="AV12" s="420"/>
      <c r="AW12" s="420"/>
      <c r="AX12" s="420"/>
      <c r="AY12" s="421" t="s">
        <v>121</v>
      </c>
      <c r="AZ12" s="422"/>
      <c r="BA12" s="422"/>
      <c r="BB12" s="422"/>
      <c r="BC12" s="422"/>
      <c r="BD12" s="422"/>
      <c r="BE12" s="422"/>
      <c r="BF12" s="422"/>
      <c r="BG12" s="422"/>
      <c r="BH12" s="422"/>
      <c r="BI12" s="422"/>
      <c r="BJ12" s="422"/>
      <c r="BK12" s="422"/>
      <c r="BL12" s="422"/>
      <c r="BM12" s="423"/>
      <c r="BN12" s="387">
        <v>494948</v>
      </c>
      <c r="BO12" s="388"/>
      <c r="BP12" s="388"/>
      <c r="BQ12" s="388"/>
      <c r="BR12" s="388"/>
      <c r="BS12" s="388"/>
      <c r="BT12" s="388"/>
      <c r="BU12" s="389"/>
      <c r="BV12" s="387">
        <v>39819</v>
      </c>
      <c r="BW12" s="388"/>
      <c r="BX12" s="388"/>
      <c r="BY12" s="388"/>
      <c r="BZ12" s="388"/>
      <c r="CA12" s="388"/>
      <c r="CB12" s="388"/>
      <c r="CC12" s="389"/>
      <c r="CD12" s="390" t="s">
        <v>122</v>
      </c>
      <c r="CE12" s="391"/>
      <c r="CF12" s="391"/>
      <c r="CG12" s="391"/>
      <c r="CH12" s="391"/>
      <c r="CI12" s="391"/>
      <c r="CJ12" s="391"/>
      <c r="CK12" s="391"/>
      <c r="CL12" s="391"/>
      <c r="CM12" s="391"/>
      <c r="CN12" s="391"/>
      <c r="CO12" s="391"/>
      <c r="CP12" s="391"/>
      <c r="CQ12" s="391"/>
      <c r="CR12" s="391"/>
      <c r="CS12" s="392"/>
      <c r="CT12" s="427" t="s">
        <v>123</v>
      </c>
      <c r="CU12" s="428"/>
      <c r="CV12" s="428"/>
      <c r="CW12" s="428"/>
      <c r="CX12" s="428"/>
      <c r="CY12" s="428"/>
      <c r="CZ12" s="428"/>
      <c r="DA12" s="429"/>
      <c r="DB12" s="427" t="s">
        <v>123</v>
      </c>
      <c r="DC12" s="428"/>
      <c r="DD12" s="428"/>
      <c r="DE12" s="428"/>
      <c r="DF12" s="428"/>
      <c r="DG12" s="428"/>
      <c r="DH12" s="428"/>
      <c r="DI12" s="429"/>
      <c r="DJ12" s="139"/>
      <c r="DK12" s="139"/>
      <c r="DL12" s="139"/>
      <c r="DM12" s="139"/>
      <c r="DN12" s="139"/>
      <c r="DO12" s="139"/>
    </row>
    <row r="13" spans="1:119" ht="18.75" customHeight="1">
      <c r="A13" s="140"/>
      <c r="B13" s="450"/>
      <c r="C13" s="451"/>
      <c r="D13" s="451"/>
      <c r="E13" s="451"/>
      <c r="F13" s="451"/>
      <c r="G13" s="451"/>
      <c r="H13" s="451"/>
      <c r="I13" s="451"/>
      <c r="J13" s="451"/>
      <c r="K13" s="452"/>
      <c r="L13" s="150"/>
      <c r="M13" s="475" t="s">
        <v>124</v>
      </c>
      <c r="N13" s="476"/>
      <c r="O13" s="476"/>
      <c r="P13" s="476"/>
      <c r="Q13" s="477"/>
      <c r="R13" s="468">
        <v>61796</v>
      </c>
      <c r="S13" s="469"/>
      <c r="T13" s="469"/>
      <c r="U13" s="469"/>
      <c r="V13" s="470"/>
      <c r="W13" s="403" t="s">
        <v>125</v>
      </c>
      <c r="X13" s="404"/>
      <c r="Y13" s="404"/>
      <c r="Z13" s="404"/>
      <c r="AA13" s="404"/>
      <c r="AB13" s="394"/>
      <c r="AC13" s="438">
        <v>3299</v>
      </c>
      <c r="AD13" s="439"/>
      <c r="AE13" s="439"/>
      <c r="AF13" s="439"/>
      <c r="AG13" s="478"/>
      <c r="AH13" s="438">
        <v>3510</v>
      </c>
      <c r="AI13" s="439"/>
      <c r="AJ13" s="439"/>
      <c r="AK13" s="439"/>
      <c r="AL13" s="440"/>
      <c r="AM13" s="416" t="s">
        <v>126</v>
      </c>
      <c r="AN13" s="417"/>
      <c r="AO13" s="417"/>
      <c r="AP13" s="417"/>
      <c r="AQ13" s="417"/>
      <c r="AR13" s="417"/>
      <c r="AS13" s="417"/>
      <c r="AT13" s="418"/>
      <c r="AU13" s="419" t="s">
        <v>120</v>
      </c>
      <c r="AV13" s="420"/>
      <c r="AW13" s="420"/>
      <c r="AX13" s="420"/>
      <c r="AY13" s="421" t="s">
        <v>127</v>
      </c>
      <c r="AZ13" s="422"/>
      <c r="BA13" s="422"/>
      <c r="BB13" s="422"/>
      <c r="BC13" s="422"/>
      <c r="BD13" s="422"/>
      <c r="BE13" s="422"/>
      <c r="BF13" s="422"/>
      <c r="BG13" s="422"/>
      <c r="BH13" s="422"/>
      <c r="BI13" s="422"/>
      <c r="BJ13" s="422"/>
      <c r="BK13" s="422"/>
      <c r="BL13" s="422"/>
      <c r="BM13" s="423"/>
      <c r="BN13" s="387">
        <v>333509</v>
      </c>
      <c r="BO13" s="388"/>
      <c r="BP13" s="388"/>
      <c r="BQ13" s="388"/>
      <c r="BR13" s="388"/>
      <c r="BS13" s="388"/>
      <c r="BT13" s="388"/>
      <c r="BU13" s="389"/>
      <c r="BV13" s="387">
        <v>2056805</v>
      </c>
      <c r="BW13" s="388"/>
      <c r="BX13" s="388"/>
      <c r="BY13" s="388"/>
      <c r="BZ13" s="388"/>
      <c r="CA13" s="388"/>
      <c r="CB13" s="388"/>
      <c r="CC13" s="389"/>
      <c r="CD13" s="390" t="s">
        <v>128</v>
      </c>
      <c r="CE13" s="391"/>
      <c r="CF13" s="391"/>
      <c r="CG13" s="391"/>
      <c r="CH13" s="391"/>
      <c r="CI13" s="391"/>
      <c r="CJ13" s="391"/>
      <c r="CK13" s="391"/>
      <c r="CL13" s="391"/>
      <c r="CM13" s="391"/>
      <c r="CN13" s="391"/>
      <c r="CO13" s="391"/>
      <c r="CP13" s="391"/>
      <c r="CQ13" s="391"/>
      <c r="CR13" s="391"/>
      <c r="CS13" s="392"/>
      <c r="CT13" s="384">
        <v>3.7</v>
      </c>
      <c r="CU13" s="385"/>
      <c r="CV13" s="385"/>
      <c r="CW13" s="385"/>
      <c r="CX13" s="385"/>
      <c r="CY13" s="385"/>
      <c r="CZ13" s="385"/>
      <c r="DA13" s="386"/>
      <c r="DB13" s="384">
        <v>3.5</v>
      </c>
      <c r="DC13" s="385"/>
      <c r="DD13" s="385"/>
      <c r="DE13" s="385"/>
      <c r="DF13" s="385"/>
      <c r="DG13" s="385"/>
      <c r="DH13" s="385"/>
      <c r="DI13" s="386"/>
      <c r="DJ13" s="139"/>
      <c r="DK13" s="139"/>
      <c r="DL13" s="139"/>
      <c r="DM13" s="139"/>
      <c r="DN13" s="139"/>
      <c r="DO13" s="139"/>
    </row>
    <row r="14" spans="1:119" ht="18.75" customHeight="1" thickBot="1">
      <c r="A14" s="140"/>
      <c r="B14" s="450"/>
      <c r="C14" s="451"/>
      <c r="D14" s="451"/>
      <c r="E14" s="451"/>
      <c r="F14" s="451"/>
      <c r="G14" s="451"/>
      <c r="H14" s="451"/>
      <c r="I14" s="451"/>
      <c r="J14" s="451"/>
      <c r="K14" s="452"/>
      <c r="L14" s="465" t="s">
        <v>129</v>
      </c>
      <c r="M14" s="466"/>
      <c r="N14" s="466"/>
      <c r="O14" s="466"/>
      <c r="P14" s="466"/>
      <c r="Q14" s="467"/>
      <c r="R14" s="468">
        <v>62136</v>
      </c>
      <c r="S14" s="469"/>
      <c r="T14" s="469"/>
      <c r="U14" s="469"/>
      <c r="V14" s="470"/>
      <c r="W14" s="377"/>
      <c r="X14" s="378"/>
      <c r="Y14" s="378"/>
      <c r="Z14" s="378"/>
      <c r="AA14" s="378"/>
      <c r="AB14" s="367"/>
      <c r="AC14" s="471">
        <v>10.5</v>
      </c>
      <c r="AD14" s="472"/>
      <c r="AE14" s="472"/>
      <c r="AF14" s="472"/>
      <c r="AG14" s="473"/>
      <c r="AH14" s="471">
        <v>11.5</v>
      </c>
      <c r="AI14" s="472"/>
      <c r="AJ14" s="472"/>
      <c r="AK14" s="472"/>
      <c r="AL14" s="474"/>
      <c r="AM14" s="416"/>
      <c r="AN14" s="417"/>
      <c r="AO14" s="417"/>
      <c r="AP14" s="417"/>
      <c r="AQ14" s="417"/>
      <c r="AR14" s="417"/>
      <c r="AS14" s="417"/>
      <c r="AT14" s="418"/>
      <c r="AU14" s="419"/>
      <c r="AV14" s="420"/>
      <c r="AW14" s="420"/>
      <c r="AX14" s="420"/>
      <c r="AY14" s="421"/>
      <c r="AZ14" s="422"/>
      <c r="BA14" s="422"/>
      <c r="BB14" s="422"/>
      <c r="BC14" s="422"/>
      <c r="BD14" s="422"/>
      <c r="BE14" s="422"/>
      <c r="BF14" s="422"/>
      <c r="BG14" s="422"/>
      <c r="BH14" s="422"/>
      <c r="BI14" s="422"/>
      <c r="BJ14" s="422"/>
      <c r="BK14" s="422"/>
      <c r="BL14" s="422"/>
      <c r="BM14" s="423"/>
      <c r="BN14" s="387"/>
      <c r="BO14" s="388"/>
      <c r="BP14" s="388"/>
      <c r="BQ14" s="388"/>
      <c r="BR14" s="388"/>
      <c r="BS14" s="388"/>
      <c r="BT14" s="388"/>
      <c r="BU14" s="389"/>
      <c r="BV14" s="387"/>
      <c r="BW14" s="388"/>
      <c r="BX14" s="388"/>
      <c r="BY14" s="388"/>
      <c r="BZ14" s="388"/>
      <c r="CA14" s="388"/>
      <c r="CB14" s="388"/>
      <c r="CC14" s="389"/>
      <c r="CD14" s="479" t="s">
        <v>130</v>
      </c>
      <c r="CE14" s="480"/>
      <c r="CF14" s="480"/>
      <c r="CG14" s="480"/>
      <c r="CH14" s="480"/>
      <c r="CI14" s="480"/>
      <c r="CJ14" s="480"/>
      <c r="CK14" s="480"/>
      <c r="CL14" s="480"/>
      <c r="CM14" s="480"/>
      <c r="CN14" s="480"/>
      <c r="CO14" s="480"/>
      <c r="CP14" s="480"/>
      <c r="CQ14" s="480"/>
      <c r="CR14" s="480"/>
      <c r="CS14" s="481"/>
      <c r="CT14" s="482">
        <v>35.5</v>
      </c>
      <c r="CU14" s="483"/>
      <c r="CV14" s="483"/>
      <c r="CW14" s="483"/>
      <c r="CX14" s="483"/>
      <c r="CY14" s="483"/>
      <c r="CZ14" s="483"/>
      <c r="DA14" s="484"/>
      <c r="DB14" s="482">
        <v>41</v>
      </c>
      <c r="DC14" s="483"/>
      <c r="DD14" s="483"/>
      <c r="DE14" s="483"/>
      <c r="DF14" s="483"/>
      <c r="DG14" s="483"/>
      <c r="DH14" s="483"/>
      <c r="DI14" s="484"/>
      <c r="DJ14" s="139"/>
      <c r="DK14" s="139"/>
      <c r="DL14" s="139"/>
      <c r="DM14" s="139"/>
      <c r="DN14" s="139"/>
      <c r="DO14" s="139"/>
    </row>
    <row r="15" spans="1:119" ht="18.75" customHeight="1">
      <c r="A15" s="140"/>
      <c r="B15" s="450"/>
      <c r="C15" s="451"/>
      <c r="D15" s="451"/>
      <c r="E15" s="451"/>
      <c r="F15" s="451"/>
      <c r="G15" s="451"/>
      <c r="H15" s="451"/>
      <c r="I15" s="451"/>
      <c r="J15" s="451"/>
      <c r="K15" s="452"/>
      <c r="L15" s="150"/>
      <c r="M15" s="475" t="s">
        <v>124</v>
      </c>
      <c r="N15" s="476"/>
      <c r="O15" s="476"/>
      <c r="P15" s="476"/>
      <c r="Q15" s="477"/>
      <c r="R15" s="468">
        <v>61827</v>
      </c>
      <c r="S15" s="469"/>
      <c r="T15" s="469"/>
      <c r="U15" s="469"/>
      <c r="V15" s="470"/>
      <c r="W15" s="403" t="s">
        <v>131</v>
      </c>
      <c r="X15" s="404"/>
      <c r="Y15" s="404"/>
      <c r="Z15" s="404"/>
      <c r="AA15" s="404"/>
      <c r="AB15" s="394"/>
      <c r="AC15" s="438">
        <v>9417</v>
      </c>
      <c r="AD15" s="439"/>
      <c r="AE15" s="439"/>
      <c r="AF15" s="439"/>
      <c r="AG15" s="478"/>
      <c r="AH15" s="438">
        <v>9280</v>
      </c>
      <c r="AI15" s="439"/>
      <c r="AJ15" s="439"/>
      <c r="AK15" s="439"/>
      <c r="AL15" s="440"/>
      <c r="AM15" s="416"/>
      <c r="AN15" s="417"/>
      <c r="AO15" s="417"/>
      <c r="AP15" s="417"/>
      <c r="AQ15" s="417"/>
      <c r="AR15" s="417"/>
      <c r="AS15" s="417"/>
      <c r="AT15" s="418"/>
      <c r="AU15" s="419"/>
      <c r="AV15" s="420"/>
      <c r="AW15" s="420"/>
      <c r="AX15" s="420"/>
      <c r="AY15" s="347" t="s">
        <v>132</v>
      </c>
      <c r="AZ15" s="348"/>
      <c r="BA15" s="348"/>
      <c r="BB15" s="348"/>
      <c r="BC15" s="348"/>
      <c r="BD15" s="348"/>
      <c r="BE15" s="348"/>
      <c r="BF15" s="348"/>
      <c r="BG15" s="348"/>
      <c r="BH15" s="348"/>
      <c r="BI15" s="348"/>
      <c r="BJ15" s="348"/>
      <c r="BK15" s="348"/>
      <c r="BL15" s="348"/>
      <c r="BM15" s="349"/>
      <c r="BN15" s="350">
        <v>7058808</v>
      </c>
      <c r="BO15" s="351"/>
      <c r="BP15" s="351"/>
      <c r="BQ15" s="351"/>
      <c r="BR15" s="351"/>
      <c r="BS15" s="351"/>
      <c r="BT15" s="351"/>
      <c r="BU15" s="352"/>
      <c r="BV15" s="350">
        <v>6678868</v>
      </c>
      <c r="BW15" s="351"/>
      <c r="BX15" s="351"/>
      <c r="BY15" s="351"/>
      <c r="BZ15" s="351"/>
      <c r="CA15" s="351"/>
      <c r="CB15" s="351"/>
      <c r="CC15" s="352"/>
      <c r="CD15" s="485" t="s">
        <v>133</v>
      </c>
      <c r="CE15" s="486"/>
      <c r="CF15" s="486"/>
      <c r="CG15" s="486"/>
      <c r="CH15" s="486"/>
      <c r="CI15" s="486"/>
      <c r="CJ15" s="486"/>
      <c r="CK15" s="486"/>
      <c r="CL15" s="486"/>
      <c r="CM15" s="486"/>
      <c r="CN15" s="486"/>
      <c r="CO15" s="486"/>
      <c r="CP15" s="486"/>
      <c r="CQ15" s="486"/>
      <c r="CR15" s="486"/>
      <c r="CS15" s="48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50"/>
      <c r="C16" s="451"/>
      <c r="D16" s="451"/>
      <c r="E16" s="451"/>
      <c r="F16" s="451"/>
      <c r="G16" s="451"/>
      <c r="H16" s="451"/>
      <c r="I16" s="451"/>
      <c r="J16" s="451"/>
      <c r="K16" s="452"/>
      <c r="L16" s="465" t="s">
        <v>134</v>
      </c>
      <c r="M16" s="496"/>
      <c r="N16" s="496"/>
      <c r="O16" s="496"/>
      <c r="P16" s="496"/>
      <c r="Q16" s="497"/>
      <c r="R16" s="488" t="s">
        <v>135</v>
      </c>
      <c r="S16" s="489"/>
      <c r="T16" s="489"/>
      <c r="U16" s="489"/>
      <c r="V16" s="490"/>
      <c r="W16" s="377"/>
      <c r="X16" s="378"/>
      <c r="Y16" s="378"/>
      <c r="Z16" s="378"/>
      <c r="AA16" s="378"/>
      <c r="AB16" s="367"/>
      <c r="AC16" s="471">
        <v>30</v>
      </c>
      <c r="AD16" s="472"/>
      <c r="AE16" s="472"/>
      <c r="AF16" s="472"/>
      <c r="AG16" s="473"/>
      <c r="AH16" s="471">
        <v>30.4</v>
      </c>
      <c r="AI16" s="472"/>
      <c r="AJ16" s="472"/>
      <c r="AK16" s="472"/>
      <c r="AL16" s="474"/>
      <c r="AM16" s="416"/>
      <c r="AN16" s="417"/>
      <c r="AO16" s="417"/>
      <c r="AP16" s="417"/>
      <c r="AQ16" s="417"/>
      <c r="AR16" s="417"/>
      <c r="AS16" s="417"/>
      <c r="AT16" s="418"/>
      <c r="AU16" s="419"/>
      <c r="AV16" s="420"/>
      <c r="AW16" s="420"/>
      <c r="AX16" s="420"/>
      <c r="AY16" s="421" t="s">
        <v>136</v>
      </c>
      <c r="AZ16" s="422"/>
      <c r="BA16" s="422"/>
      <c r="BB16" s="422"/>
      <c r="BC16" s="422"/>
      <c r="BD16" s="422"/>
      <c r="BE16" s="422"/>
      <c r="BF16" s="422"/>
      <c r="BG16" s="422"/>
      <c r="BH16" s="422"/>
      <c r="BI16" s="422"/>
      <c r="BJ16" s="422"/>
      <c r="BK16" s="422"/>
      <c r="BL16" s="422"/>
      <c r="BM16" s="423"/>
      <c r="BN16" s="387">
        <v>10348611</v>
      </c>
      <c r="BO16" s="388"/>
      <c r="BP16" s="388"/>
      <c r="BQ16" s="388"/>
      <c r="BR16" s="388"/>
      <c r="BS16" s="388"/>
      <c r="BT16" s="388"/>
      <c r="BU16" s="389"/>
      <c r="BV16" s="387">
        <v>10287877</v>
      </c>
      <c r="BW16" s="388"/>
      <c r="BX16" s="388"/>
      <c r="BY16" s="388"/>
      <c r="BZ16" s="388"/>
      <c r="CA16" s="388"/>
      <c r="CB16" s="388"/>
      <c r="CC16" s="389"/>
      <c r="CD16" s="154"/>
      <c r="CE16" s="494"/>
      <c r="CF16" s="494"/>
      <c r="CG16" s="494"/>
      <c r="CH16" s="494"/>
      <c r="CI16" s="494"/>
      <c r="CJ16" s="494"/>
      <c r="CK16" s="494"/>
      <c r="CL16" s="494"/>
      <c r="CM16" s="494"/>
      <c r="CN16" s="494"/>
      <c r="CO16" s="494"/>
      <c r="CP16" s="494"/>
      <c r="CQ16" s="494"/>
      <c r="CR16" s="494"/>
      <c r="CS16" s="495"/>
      <c r="CT16" s="384"/>
      <c r="CU16" s="385"/>
      <c r="CV16" s="385"/>
      <c r="CW16" s="385"/>
      <c r="CX16" s="385"/>
      <c r="CY16" s="385"/>
      <c r="CZ16" s="385"/>
      <c r="DA16" s="386"/>
      <c r="DB16" s="384"/>
      <c r="DC16" s="385"/>
      <c r="DD16" s="385"/>
      <c r="DE16" s="385"/>
      <c r="DF16" s="385"/>
      <c r="DG16" s="385"/>
      <c r="DH16" s="385"/>
      <c r="DI16" s="386"/>
      <c r="DJ16" s="139"/>
      <c r="DK16" s="139"/>
      <c r="DL16" s="139"/>
      <c r="DM16" s="139"/>
      <c r="DN16" s="139"/>
      <c r="DO16" s="139"/>
    </row>
    <row r="17" spans="1:119" ht="18.75" customHeight="1" thickBot="1">
      <c r="A17" s="140"/>
      <c r="B17" s="453"/>
      <c r="C17" s="454"/>
      <c r="D17" s="454"/>
      <c r="E17" s="454"/>
      <c r="F17" s="454"/>
      <c r="G17" s="454"/>
      <c r="H17" s="454"/>
      <c r="I17" s="454"/>
      <c r="J17" s="454"/>
      <c r="K17" s="455"/>
      <c r="L17" s="155"/>
      <c r="M17" s="491" t="s">
        <v>137</v>
      </c>
      <c r="N17" s="492"/>
      <c r="O17" s="492"/>
      <c r="P17" s="492"/>
      <c r="Q17" s="493"/>
      <c r="R17" s="488" t="s">
        <v>138</v>
      </c>
      <c r="S17" s="489"/>
      <c r="T17" s="489"/>
      <c r="U17" s="489"/>
      <c r="V17" s="490"/>
      <c r="W17" s="403" t="s">
        <v>139</v>
      </c>
      <c r="X17" s="404"/>
      <c r="Y17" s="404"/>
      <c r="Z17" s="404"/>
      <c r="AA17" s="404"/>
      <c r="AB17" s="394"/>
      <c r="AC17" s="438">
        <v>18692</v>
      </c>
      <c r="AD17" s="439"/>
      <c r="AE17" s="439"/>
      <c r="AF17" s="439"/>
      <c r="AG17" s="478"/>
      <c r="AH17" s="438">
        <v>17753</v>
      </c>
      <c r="AI17" s="439"/>
      <c r="AJ17" s="439"/>
      <c r="AK17" s="439"/>
      <c r="AL17" s="440"/>
      <c r="AM17" s="416"/>
      <c r="AN17" s="417"/>
      <c r="AO17" s="417"/>
      <c r="AP17" s="417"/>
      <c r="AQ17" s="417"/>
      <c r="AR17" s="417"/>
      <c r="AS17" s="417"/>
      <c r="AT17" s="418"/>
      <c r="AU17" s="419"/>
      <c r="AV17" s="420"/>
      <c r="AW17" s="420"/>
      <c r="AX17" s="420"/>
      <c r="AY17" s="421" t="s">
        <v>140</v>
      </c>
      <c r="AZ17" s="422"/>
      <c r="BA17" s="422"/>
      <c r="BB17" s="422"/>
      <c r="BC17" s="422"/>
      <c r="BD17" s="422"/>
      <c r="BE17" s="422"/>
      <c r="BF17" s="422"/>
      <c r="BG17" s="422"/>
      <c r="BH17" s="422"/>
      <c r="BI17" s="422"/>
      <c r="BJ17" s="422"/>
      <c r="BK17" s="422"/>
      <c r="BL17" s="422"/>
      <c r="BM17" s="423"/>
      <c r="BN17" s="387">
        <v>9005551</v>
      </c>
      <c r="BO17" s="388"/>
      <c r="BP17" s="388"/>
      <c r="BQ17" s="388"/>
      <c r="BR17" s="388"/>
      <c r="BS17" s="388"/>
      <c r="BT17" s="388"/>
      <c r="BU17" s="389"/>
      <c r="BV17" s="387">
        <v>8489222</v>
      </c>
      <c r="BW17" s="388"/>
      <c r="BX17" s="388"/>
      <c r="BY17" s="388"/>
      <c r="BZ17" s="388"/>
      <c r="CA17" s="388"/>
      <c r="CB17" s="388"/>
      <c r="CC17" s="389"/>
      <c r="CD17" s="154"/>
      <c r="CE17" s="494"/>
      <c r="CF17" s="494"/>
      <c r="CG17" s="494"/>
      <c r="CH17" s="494"/>
      <c r="CI17" s="494"/>
      <c r="CJ17" s="494"/>
      <c r="CK17" s="494"/>
      <c r="CL17" s="494"/>
      <c r="CM17" s="494"/>
      <c r="CN17" s="494"/>
      <c r="CO17" s="494"/>
      <c r="CP17" s="494"/>
      <c r="CQ17" s="494"/>
      <c r="CR17" s="494"/>
      <c r="CS17" s="495"/>
      <c r="CT17" s="384"/>
      <c r="CU17" s="385"/>
      <c r="CV17" s="385"/>
      <c r="CW17" s="385"/>
      <c r="CX17" s="385"/>
      <c r="CY17" s="385"/>
      <c r="CZ17" s="385"/>
      <c r="DA17" s="386"/>
      <c r="DB17" s="384"/>
      <c r="DC17" s="385"/>
      <c r="DD17" s="385"/>
      <c r="DE17" s="385"/>
      <c r="DF17" s="385"/>
      <c r="DG17" s="385"/>
      <c r="DH17" s="385"/>
      <c r="DI17" s="386"/>
      <c r="DJ17" s="139"/>
      <c r="DK17" s="139"/>
      <c r="DL17" s="139"/>
      <c r="DM17" s="139"/>
      <c r="DN17" s="139"/>
      <c r="DO17" s="139"/>
    </row>
    <row r="18" spans="1:119" ht="18.75" customHeight="1" thickBot="1">
      <c r="A18" s="140"/>
      <c r="B18" s="498" t="s">
        <v>141</v>
      </c>
      <c r="C18" s="430"/>
      <c r="D18" s="430"/>
      <c r="E18" s="499"/>
      <c r="F18" s="499"/>
      <c r="G18" s="499"/>
      <c r="H18" s="499"/>
      <c r="I18" s="499"/>
      <c r="J18" s="499"/>
      <c r="K18" s="499"/>
      <c r="L18" s="500">
        <v>113.01</v>
      </c>
      <c r="M18" s="500"/>
      <c r="N18" s="500"/>
      <c r="O18" s="500"/>
      <c r="P18" s="500"/>
      <c r="Q18" s="500"/>
      <c r="R18" s="501"/>
      <c r="S18" s="501"/>
      <c r="T18" s="501"/>
      <c r="U18" s="501"/>
      <c r="V18" s="502"/>
      <c r="W18" s="405"/>
      <c r="X18" s="406"/>
      <c r="Y18" s="406"/>
      <c r="Z18" s="406"/>
      <c r="AA18" s="406"/>
      <c r="AB18" s="397"/>
      <c r="AC18" s="503">
        <v>59.5</v>
      </c>
      <c r="AD18" s="504"/>
      <c r="AE18" s="504"/>
      <c r="AF18" s="504"/>
      <c r="AG18" s="505"/>
      <c r="AH18" s="503">
        <v>58.1</v>
      </c>
      <c r="AI18" s="504"/>
      <c r="AJ18" s="504"/>
      <c r="AK18" s="504"/>
      <c r="AL18" s="506"/>
      <c r="AM18" s="416"/>
      <c r="AN18" s="417"/>
      <c r="AO18" s="417"/>
      <c r="AP18" s="417"/>
      <c r="AQ18" s="417"/>
      <c r="AR18" s="417"/>
      <c r="AS18" s="417"/>
      <c r="AT18" s="418"/>
      <c r="AU18" s="419"/>
      <c r="AV18" s="420"/>
      <c r="AW18" s="420"/>
      <c r="AX18" s="420"/>
      <c r="AY18" s="421" t="s">
        <v>142</v>
      </c>
      <c r="AZ18" s="422"/>
      <c r="BA18" s="422"/>
      <c r="BB18" s="422"/>
      <c r="BC18" s="422"/>
      <c r="BD18" s="422"/>
      <c r="BE18" s="422"/>
      <c r="BF18" s="422"/>
      <c r="BG18" s="422"/>
      <c r="BH18" s="422"/>
      <c r="BI18" s="422"/>
      <c r="BJ18" s="422"/>
      <c r="BK18" s="422"/>
      <c r="BL18" s="422"/>
      <c r="BM18" s="423"/>
      <c r="BN18" s="387">
        <v>11623325</v>
      </c>
      <c r="BO18" s="388"/>
      <c r="BP18" s="388"/>
      <c r="BQ18" s="388"/>
      <c r="BR18" s="388"/>
      <c r="BS18" s="388"/>
      <c r="BT18" s="388"/>
      <c r="BU18" s="389"/>
      <c r="BV18" s="387">
        <v>11220704</v>
      </c>
      <c r="BW18" s="388"/>
      <c r="BX18" s="388"/>
      <c r="BY18" s="388"/>
      <c r="BZ18" s="388"/>
      <c r="CA18" s="388"/>
      <c r="CB18" s="388"/>
      <c r="CC18" s="389"/>
      <c r="CD18" s="154"/>
      <c r="CE18" s="494"/>
      <c r="CF18" s="494"/>
      <c r="CG18" s="494"/>
      <c r="CH18" s="494"/>
      <c r="CI18" s="494"/>
      <c r="CJ18" s="494"/>
      <c r="CK18" s="494"/>
      <c r="CL18" s="494"/>
      <c r="CM18" s="494"/>
      <c r="CN18" s="494"/>
      <c r="CO18" s="494"/>
      <c r="CP18" s="494"/>
      <c r="CQ18" s="494"/>
      <c r="CR18" s="494"/>
      <c r="CS18" s="495"/>
      <c r="CT18" s="384"/>
      <c r="CU18" s="385"/>
      <c r="CV18" s="385"/>
      <c r="CW18" s="385"/>
      <c r="CX18" s="385"/>
      <c r="CY18" s="385"/>
      <c r="CZ18" s="385"/>
      <c r="DA18" s="386"/>
      <c r="DB18" s="384"/>
      <c r="DC18" s="385"/>
      <c r="DD18" s="385"/>
      <c r="DE18" s="385"/>
      <c r="DF18" s="385"/>
      <c r="DG18" s="385"/>
      <c r="DH18" s="385"/>
      <c r="DI18" s="386"/>
      <c r="DJ18" s="139"/>
      <c r="DK18" s="139"/>
      <c r="DL18" s="139"/>
      <c r="DM18" s="139"/>
      <c r="DN18" s="139"/>
      <c r="DO18" s="139"/>
    </row>
    <row r="19" spans="1:119" ht="18.75" customHeight="1" thickBot="1">
      <c r="A19" s="140"/>
      <c r="B19" s="498" t="s">
        <v>143</v>
      </c>
      <c r="C19" s="430"/>
      <c r="D19" s="430"/>
      <c r="E19" s="499"/>
      <c r="F19" s="499"/>
      <c r="G19" s="499"/>
      <c r="H19" s="499"/>
      <c r="I19" s="499"/>
      <c r="J19" s="499"/>
      <c r="K19" s="499"/>
      <c r="L19" s="507">
        <v>550</v>
      </c>
      <c r="M19" s="507"/>
      <c r="N19" s="507"/>
      <c r="O19" s="507"/>
      <c r="P19" s="507"/>
      <c r="Q19" s="507"/>
      <c r="R19" s="508"/>
      <c r="S19" s="508"/>
      <c r="T19" s="508"/>
      <c r="U19" s="508"/>
      <c r="V19" s="509"/>
      <c r="W19" s="344"/>
      <c r="X19" s="345"/>
      <c r="Y19" s="345"/>
      <c r="Z19" s="345"/>
      <c r="AA19" s="345"/>
      <c r="AB19" s="345"/>
      <c r="AC19" s="351"/>
      <c r="AD19" s="351"/>
      <c r="AE19" s="351"/>
      <c r="AF19" s="351"/>
      <c r="AG19" s="351"/>
      <c r="AH19" s="351"/>
      <c r="AI19" s="351"/>
      <c r="AJ19" s="351"/>
      <c r="AK19" s="351"/>
      <c r="AL19" s="352"/>
      <c r="AM19" s="416"/>
      <c r="AN19" s="417"/>
      <c r="AO19" s="417"/>
      <c r="AP19" s="417"/>
      <c r="AQ19" s="417"/>
      <c r="AR19" s="417"/>
      <c r="AS19" s="417"/>
      <c r="AT19" s="418"/>
      <c r="AU19" s="419"/>
      <c r="AV19" s="420"/>
      <c r="AW19" s="420"/>
      <c r="AX19" s="420"/>
      <c r="AY19" s="421" t="s">
        <v>144</v>
      </c>
      <c r="AZ19" s="422"/>
      <c r="BA19" s="422"/>
      <c r="BB19" s="422"/>
      <c r="BC19" s="422"/>
      <c r="BD19" s="422"/>
      <c r="BE19" s="422"/>
      <c r="BF19" s="422"/>
      <c r="BG19" s="422"/>
      <c r="BH19" s="422"/>
      <c r="BI19" s="422"/>
      <c r="BJ19" s="422"/>
      <c r="BK19" s="422"/>
      <c r="BL19" s="422"/>
      <c r="BM19" s="423"/>
      <c r="BN19" s="387">
        <v>19753753</v>
      </c>
      <c r="BO19" s="388"/>
      <c r="BP19" s="388"/>
      <c r="BQ19" s="388"/>
      <c r="BR19" s="388"/>
      <c r="BS19" s="388"/>
      <c r="BT19" s="388"/>
      <c r="BU19" s="389"/>
      <c r="BV19" s="387">
        <v>18712045</v>
      </c>
      <c r="BW19" s="388"/>
      <c r="BX19" s="388"/>
      <c r="BY19" s="388"/>
      <c r="BZ19" s="388"/>
      <c r="CA19" s="388"/>
      <c r="CB19" s="388"/>
      <c r="CC19" s="389"/>
      <c r="CD19" s="154"/>
      <c r="CE19" s="494"/>
      <c r="CF19" s="494"/>
      <c r="CG19" s="494"/>
      <c r="CH19" s="494"/>
      <c r="CI19" s="494"/>
      <c r="CJ19" s="494"/>
      <c r="CK19" s="494"/>
      <c r="CL19" s="494"/>
      <c r="CM19" s="494"/>
      <c r="CN19" s="494"/>
      <c r="CO19" s="494"/>
      <c r="CP19" s="494"/>
      <c r="CQ19" s="494"/>
      <c r="CR19" s="494"/>
      <c r="CS19" s="495"/>
      <c r="CT19" s="384"/>
      <c r="CU19" s="385"/>
      <c r="CV19" s="385"/>
      <c r="CW19" s="385"/>
      <c r="CX19" s="385"/>
      <c r="CY19" s="385"/>
      <c r="CZ19" s="385"/>
      <c r="DA19" s="386"/>
      <c r="DB19" s="384"/>
      <c r="DC19" s="385"/>
      <c r="DD19" s="385"/>
      <c r="DE19" s="385"/>
      <c r="DF19" s="385"/>
      <c r="DG19" s="385"/>
      <c r="DH19" s="385"/>
      <c r="DI19" s="386"/>
      <c r="DJ19" s="139"/>
      <c r="DK19" s="139"/>
      <c r="DL19" s="139"/>
      <c r="DM19" s="139"/>
      <c r="DN19" s="139"/>
      <c r="DO19" s="139"/>
    </row>
    <row r="20" spans="1:119" ht="18.75" customHeight="1" thickBot="1">
      <c r="A20" s="140"/>
      <c r="B20" s="498" t="s">
        <v>145</v>
      </c>
      <c r="C20" s="430"/>
      <c r="D20" s="430"/>
      <c r="E20" s="499"/>
      <c r="F20" s="499"/>
      <c r="G20" s="499"/>
      <c r="H20" s="499"/>
      <c r="I20" s="499"/>
      <c r="J20" s="499"/>
      <c r="K20" s="499"/>
      <c r="L20" s="507">
        <v>21428</v>
      </c>
      <c r="M20" s="507"/>
      <c r="N20" s="507"/>
      <c r="O20" s="507"/>
      <c r="P20" s="507"/>
      <c r="Q20" s="507"/>
      <c r="R20" s="508"/>
      <c r="S20" s="508"/>
      <c r="T20" s="508"/>
      <c r="U20" s="508"/>
      <c r="V20" s="509"/>
      <c r="W20" s="405"/>
      <c r="X20" s="406"/>
      <c r="Y20" s="406"/>
      <c r="Z20" s="406"/>
      <c r="AA20" s="406"/>
      <c r="AB20" s="406"/>
      <c r="AC20" s="483"/>
      <c r="AD20" s="483"/>
      <c r="AE20" s="483"/>
      <c r="AF20" s="483"/>
      <c r="AG20" s="483"/>
      <c r="AH20" s="483"/>
      <c r="AI20" s="483"/>
      <c r="AJ20" s="483"/>
      <c r="AK20" s="483"/>
      <c r="AL20" s="484"/>
      <c r="AM20" s="510"/>
      <c r="AN20" s="442"/>
      <c r="AO20" s="442"/>
      <c r="AP20" s="442"/>
      <c r="AQ20" s="442"/>
      <c r="AR20" s="442"/>
      <c r="AS20" s="442"/>
      <c r="AT20" s="443"/>
      <c r="AU20" s="511"/>
      <c r="AV20" s="512"/>
      <c r="AW20" s="512"/>
      <c r="AX20" s="513"/>
      <c r="AY20" s="421"/>
      <c r="AZ20" s="422"/>
      <c r="BA20" s="422"/>
      <c r="BB20" s="422"/>
      <c r="BC20" s="422"/>
      <c r="BD20" s="422"/>
      <c r="BE20" s="422"/>
      <c r="BF20" s="422"/>
      <c r="BG20" s="422"/>
      <c r="BH20" s="422"/>
      <c r="BI20" s="422"/>
      <c r="BJ20" s="422"/>
      <c r="BK20" s="422"/>
      <c r="BL20" s="422"/>
      <c r="BM20" s="423"/>
      <c r="BN20" s="387"/>
      <c r="BO20" s="388"/>
      <c r="BP20" s="388"/>
      <c r="BQ20" s="388"/>
      <c r="BR20" s="388"/>
      <c r="BS20" s="388"/>
      <c r="BT20" s="388"/>
      <c r="BU20" s="389"/>
      <c r="BV20" s="387"/>
      <c r="BW20" s="388"/>
      <c r="BX20" s="388"/>
      <c r="BY20" s="388"/>
      <c r="BZ20" s="388"/>
      <c r="CA20" s="388"/>
      <c r="CB20" s="388"/>
      <c r="CC20" s="389"/>
      <c r="CD20" s="154"/>
      <c r="CE20" s="494"/>
      <c r="CF20" s="494"/>
      <c r="CG20" s="494"/>
      <c r="CH20" s="494"/>
      <c r="CI20" s="494"/>
      <c r="CJ20" s="494"/>
      <c r="CK20" s="494"/>
      <c r="CL20" s="494"/>
      <c r="CM20" s="494"/>
      <c r="CN20" s="494"/>
      <c r="CO20" s="494"/>
      <c r="CP20" s="494"/>
      <c r="CQ20" s="494"/>
      <c r="CR20" s="494"/>
      <c r="CS20" s="495"/>
      <c r="CT20" s="384"/>
      <c r="CU20" s="385"/>
      <c r="CV20" s="385"/>
      <c r="CW20" s="385"/>
      <c r="CX20" s="385"/>
      <c r="CY20" s="385"/>
      <c r="CZ20" s="385"/>
      <c r="DA20" s="386"/>
      <c r="DB20" s="384"/>
      <c r="DC20" s="385"/>
      <c r="DD20" s="385"/>
      <c r="DE20" s="385"/>
      <c r="DF20" s="385"/>
      <c r="DG20" s="385"/>
      <c r="DH20" s="385"/>
      <c r="DI20" s="386"/>
      <c r="DJ20" s="139"/>
      <c r="DK20" s="139"/>
      <c r="DL20" s="139"/>
      <c r="DM20" s="139"/>
      <c r="DN20" s="139"/>
      <c r="DO20" s="139"/>
    </row>
    <row r="21" spans="1:119" ht="18.75" customHeight="1">
      <c r="A21" s="140"/>
      <c r="B21" s="514" t="s">
        <v>146</v>
      </c>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c r="AP21" s="515"/>
      <c r="AQ21" s="515"/>
      <c r="AR21" s="515"/>
      <c r="AS21" s="515"/>
      <c r="AT21" s="515"/>
      <c r="AU21" s="515"/>
      <c r="AV21" s="515"/>
      <c r="AW21" s="515"/>
      <c r="AX21" s="516"/>
      <c r="AY21" s="421"/>
      <c r="AZ21" s="422"/>
      <c r="BA21" s="422"/>
      <c r="BB21" s="422"/>
      <c r="BC21" s="422"/>
      <c r="BD21" s="422"/>
      <c r="BE21" s="422"/>
      <c r="BF21" s="422"/>
      <c r="BG21" s="422"/>
      <c r="BH21" s="422"/>
      <c r="BI21" s="422"/>
      <c r="BJ21" s="422"/>
      <c r="BK21" s="422"/>
      <c r="BL21" s="422"/>
      <c r="BM21" s="423"/>
      <c r="BN21" s="387"/>
      <c r="BO21" s="388"/>
      <c r="BP21" s="388"/>
      <c r="BQ21" s="388"/>
      <c r="BR21" s="388"/>
      <c r="BS21" s="388"/>
      <c r="BT21" s="388"/>
      <c r="BU21" s="389"/>
      <c r="BV21" s="387"/>
      <c r="BW21" s="388"/>
      <c r="BX21" s="388"/>
      <c r="BY21" s="388"/>
      <c r="BZ21" s="388"/>
      <c r="CA21" s="388"/>
      <c r="CB21" s="388"/>
      <c r="CC21" s="389"/>
      <c r="CD21" s="154"/>
      <c r="CE21" s="494"/>
      <c r="CF21" s="494"/>
      <c r="CG21" s="494"/>
      <c r="CH21" s="494"/>
      <c r="CI21" s="494"/>
      <c r="CJ21" s="494"/>
      <c r="CK21" s="494"/>
      <c r="CL21" s="494"/>
      <c r="CM21" s="494"/>
      <c r="CN21" s="494"/>
      <c r="CO21" s="494"/>
      <c r="CP21" s="494"/>
      <c r="CQ21" s="494"/>
      <c r="CR21" s="494"/>
      <c r="CS21" s="495"/>
      <c r="CT21" s="384"/>
      <c r="CU21" s="385"/>
      <c r="CV21" s="385"/>
      <c r="CW21" s="385"/>
      <c r="CX21" s="385"/>
      <c r="CY21" s="385"/>
      <c r="CZ21" s="385"/>
      <c r="DA21" s="386"/>
      <c r="DB21" s="384"/>
      <c r="DC21" s="385"/>
      <c r="DD21" s="385"/>
      <c r="DE21" s="385"/>
      <c r="DF21" s="385"/>
      <c r="DG21" s="385"/>
      <c r="DH21" s="385"/>
      <c r="DI21" s="386"/>
      <c r="DJ21" s="139"/>
      <c r="DK21" s="139"/>
      <c r="DL21" s="139"/>
      <c r="DM21" s="139"/>
      <c r="DN21" s="139"/>
      <c r="DO21" s="139"/>
    </row>
    <row r="22" spans="1:119" ht="18.75" customHeight="1" thickBot="1">
      <c r="A22" s="140"/>
      <c r="B22" s="517" t="s">
        <v>147</v>
      </c>
      <c r="C22" s="518"/>
      <c r="D22" s="519"/>
      <c r="E22" s="399" t="s">
        <v>1</v>
      </c>
      <c r="F22" s="404"/>
      <c r="G22" s="404"/>
      <c r="H22" s="404"/>
      <c r="I22" s="404"/>
      <c r="J22" s="404"/>
      <c r="K22" s="394"/>
      <c r="L22" s="399" t="s">
        <v>148</v>
      </c>
      <c r="M22" s="404"/>
      <c r="N22" s="404"/>
      <c r="O22" s="404"/>
      <c r="P22" s="394"/>
      <c r="Q22" s="526" t="s">
        <v>149</v>
      </c>
      <c r="R22" s="527"/>
      <c r="S22" s="527"/>
      <c r="T22" s="527"/>
      <c r="U22" s="527"/>
      <c r="V22" s="528"/>
      <c r="W22" s="532" t="s">
        <v>150</v>
      </c>
      <c r="X22" s="518"/>
      <c r="Y22" s="519"/>
      <c r="Z22" s="399" t="s">
        <v>1</v>
      </c>
      <c r="AA22" s="404"/>
      <c r="AB22" s="404"/>
      <c r="AC22" s="404"/>
      <c r="AD22" s="404"/>
      <c r="AE22" s="404"/>
      <c r="AF22" s="404"/>
      <c r="AG22" s="394"/>
      <c r="AH22" s="545" t="s">
        <v>151</v>
      </c>
      <c r="AI22" s="404"/>
      <c r="AJ22" s="404"/>
      <c r="AK22" s="404"/>
      <c r="AL22" s="394"/>
      <c r="AM22" s="545" t="s">
        <v>152</v>
      </c>
      <c r="AN22" s="546"/>
      <c r="AO22" s="546"/>
      <c r="AP22" s="546"/>
      <c r="AQ22" s="546"/>
      <c r="AR22" s="547"/>
      <c r="AS22" s="526" t="s">
        <v>149</v>
      </c>
      <c r="AT22" s="527"/>
      <c r="AU22" s="527"/>
      <c r="AV22" s="527"/>
      <c r="AW22" s="527"/>
      <c r="AX22" s="551"/>
      <c r="AY22" s="553"/>
      <c r="AZ22" s="554"/>
      <c r="BA22" s="554"/>
      <c r="BB22" s="554"/>
      <c r="BC22" s="554"/>
      <c r="BD22" s="554"/>
      <c r="BE22" s="554"/>
      <c r="BF22" s="554"/>
      <c r="BG22" s="554"/>
      <c r="BH22" s="554"/>
      <c r="BI22" s="554"/>
      <c r="BJ22" s="554"/>
      <c r="BK22" s="554"/>
      <c r="BL22" s="554"/>
      <c r="BM22" s="555"/>
      <c r="BN22" s="556"/>
      <c r="BO22" s="557"/>
      <c r="BP22" s="557"/>
      <c r="BQ22" s="557"/>
      <c r="BR22" s="557"/>
      <c r="BS22" s="557"/>
      <c r="BT22" s="557"/>
      <c r="BU22" s="558"/>
      <c r="BV22" s="556"/>
      <c r="BW22" s="557"/>
      <c r="BX22" s="557"/>
      <c r="BY22" s="557"/>
      <c r="BZ22" s="557"/>
      <c r="CA22" s="557"/>
      <c r="CB22" s="557"/>
      <c r="CC22" s="558"/>
      <c r="CD22" s="154"/>
      <c r="CE22" s="494"/>
      <c r="CF22" s="494"/>
      <c r="CG22" s="494"/>
      <c r="CH22" s="494"/>
      <c r="CI22" s="494"/>
      <c r="CJ22" s="494"/>
      <c r="CK22" s="494"/>
      <c r="CL22" s="494"/>
      <c r="CM22" s="494"/>
      <c r="CN22" s="494"/>
      <c r="CO22" s="494"/>
      <c r="CP22" s="494"/>
      <c r="CQ22" s="494"/>
      <c r="CR22" s="494"/>
      <c r="CS22" s="495"/>
      <c r="CT22" s="384"/>
      <c r="CU22" s="385"/>
      <c r="CV22" s="385"/>
      <c r="CW22" s="385"/>
      <c r="CX22" s="385"/>
      <c r="CY22" s="385"/>
      <c r="CZ22" s="385"/>
      <c r="DA22" s="386"/>
      <c r="DB22" s="384"/>
      <c r="DC22" s="385"/>
      <c r="DD22" s="385"/>
      <c r="DE22" s="385"/>
      <c r="DF22" s="385"/>
      <c r="DG22" s="385"/>
      <c r="DH22" s="385"/>
      <c r="DI22" s="386"/>
      <c r="DJ22" s="139"/>
      <c r="DK22" s="139"/>
      <c r="DL22" s="139"/>
      <c r="DM22" s="139"/>
      <c r="DN22" s="139"/>
      <c r="DO22" s="139"/>
    </row>
    <row r="23" spans="1:119" ht="18.75" customHeight="1">
      <c r="A23" s="140"/>
      <c r="B23" s="520"/>
      <c r="C23" s="521"/>
      <c r="D23" s="522"/>
      <c r="E23" s="373"/>
      <c r="F23" s="378"/>
      <c r="G23" s="378"/>
      <c r="H23" s="378"/>
      <c r="I23" s="378"/>
      <c r="J23" s="378"/>
      <c r="K23" s="367"/>
      <c r="L23" s="373"/>
      <c r="M23" s="378"/>
      <c r="N23" s="378"/>
      <c r="O23" s="378"/>
      <c r="P23" s="367"/>
      <c r="Q23" s="529"/>
      <c r="R23" s="530"/>
      <c r="S23" s="530"/>
      <c r="T23" s="530"/>
      <c r="U23" s="530"/>
      <c r="V23" s="531"/>
      <c r="W23" s="533"/>
      <c r="X23" s="521"/>
      <c r="Y23" s="522"/>
      <c r="Z23" s="373"/>
      <c r="AA23" s="378"/>
      <c r="AB23" s="378"/>
      <c r="AC23" s="378"/>
      <c r="AD23" s="378"/>
      <c r="AE23" s="378"/>
      <c r="AF23" s="378"/>
      <c r="AG23" s="367"/>
      <c r="AH23" s="373"/>
      <c r="AI23" s="378"/>
      <c r="AJ23" s="378"/>
      <c r="AK23" s="378"/>
      <c r="AL23" s="367"/>
      <c r="AM23" s="548"/>
      <c r="AN23" s="549"/>
      <c r="AO23" s="549"/>
      <c r="AP23" s="549"/>
      <c r="AQ23" s="549"/>
      <c r="AR23" s="550"/>
      <c r="AS23" s="529"/>
      <c r="AT23" s="530"/>
      <c r="AU23" s="530"/>
      <c r="AV23" s="530"/>
      <c r="AW23" s="530"/>
      <c r="AX23" s="552"/>
      <c r="AY23" s="347" t="s">
        <v>153</v>
      </c>
      <c r="AZ23" s="348"/>
      <c r="BA23" s="348"/>
      <c r="BB23" s="348"/>
      <c r="BC23" s="348"/>
      <c r="BD23" s="348"/>
      <c r="BE23" s="348"/>
      <c r="BF23" s="348"/>
      <c r="BG23" s="348"/>
      <c r="BH23" s="348"/>
      <c r="BI23" s="348"/>
      <c r="BJ23" s="348"/>
      <c r="BK23" s="348"/>
      <c r="BL23" s="348"/>
      <c r="BM23" s="349"/>
      <c r="BN23" s="387">
        <v>23890906</v>
      </c>
      <c r="BO23" s="388"/>
      <c r="BP23" s="388"/>
      <c r="BQ23" s="388"/>
      <c r="BR23" s="388"/>
      <c r="BS23" s="388"/>
      <c r="BT23" s="388"/>
      <c r="BU23" s="389"/>
      <c r="BV23" s="387">
        <v>23712820</v>
      </c>
      <c r="BW23" s="388"/>
      <c r="BX23" s="388"/>
      <c r="BY23" s="388"/>
      <c r="BZ23" s="388"/>
      <c r="CA23" s="388"/>
      <c r="CB23" s="388"/>
      <c r="CC23" s="389"/>
      <c r="CD23" s="154"/>
      <c r="CE23" s="494"/>
      <c r="CF23" s="494"/>
      <c r="CG23" s="494"/>
      <c r="CH23" s="494"/>
      <c r="CI23" s="494"/>
      <c r="CJ23" s="494"/>
      <c r="CK23" s="494"/>
      <c r="CL23" s="494"/>
      <c r="CM23" s="494"/>
      <c r="CN23" s="494"/>
      <c r="CO23" s="494"/>
      <c r="CP23" s="494"/>
      <c r="CQ23" s="494"/>
      <c r="CR23" s="494"/>
      <c r="CS23" s="495"/>
      <c r="CT23" s="384"/>
      <c r="CU23" s="385"/>
      <c r="CV23" s="385"/>
      <c r="CW23" s="385"/>
      <c r="CX23" s="385"/>
      <c r="CY23" s="385"/>
      <c r="CZ23" s="385"/>
      <c r="DA23" s="386"/>
      <c r="DB23" s="384"/>
      <c r="DC23" s="385"/>
      <c r="DD23" s="385"/>
      <c r="DE23" s="385"/>
      <c r="DF23" s="385"/>
      <c r="DG23" s="385"/>
      <c r="DH23" s="385"/>
      <c r="DI23" s="386"/>
      <c r="DJ23" s="139"/>
      <c r="DK23" s="139"/>
      <c r="DL23" s="139"/>
      <c r="DM23" s="139"/>
      <c r="DN23" s="139"/>
      <c r="DO23" s="139"/>
    </row>
    <row r="24" spans="1:119" ht="18.75" customHeight="1" thickBot="1">
      <c r="A24" s="140"/>
      <c r="B24" s="520"/>
      <c r="C24" s="521"/>
      <c r="D24" s="522"/>
      <c r="E24" s="437" t="s">
        <v>154</v>
      </c>
      <c r="F24" s="417"/>
      <c r="G24" s="417"/>
      <c r="H24" s="417"/>
      <c r="I24" s="417"/>
      <c r="J24" s="417"/>
      <c r="K24" s="418"/>
      <c r="L24" s="438">
        <v>1</v>
      </c>
      <c r="M24" s="439"/>
      <c r="N24" s="439"/>
      <c r="O24" s="439"/>
      <c r="P24" s="478"/>
      <c r="Q24" s="438">
        <v>9400</v>
      </c>
      <c r="R24" s="439"/>
      <c r="S24" s="439"/>
      <c r="T24" s="439"/>
      <c r="U24" s="439"/>
      <c r="V24" s="478"/>
      <c r="W24" s="533"/>
      <c r="X24" s="521"/>
      <c r="Y24" s="522"/>
      <c r="Z24" s="437" t="s">
        <v>155</v>
      </c>
      <c r="AA24" s="417"/>
      <c r="AB24" s="417"/>
      <c r="AC24" s="417"/>
      <c r="AD24" s="417"/>
      <c r="AE24" s="417"/>
      <c r="AF24" s="417"/>
      <c r="AG24" s="418"/>
      <c r="AH24" s="438">
        <v>386</v>
      </c>
      <c r="AI24" s="439"/>
      <c r="AJ24" s="439"/>
      <c r="AK24" s="439"/>
      <c r="AL24" s="478"/>
      <c r="AM24" s="438">
        <v>1163790</v>
      </c>
      <c r="AN24" s="439"/>
      <c r="AO24" s="439"/>
      <c r="AP24" s="439"/>
      <c r="AQ24" s="439"/>
      <c r="AR24" s="478"/>
      <c r="AS24" s="438">
        <v>3015</v>
      </c>
      <c r="AT24" s="439"/>
      <c r="AU24" s="439"/>
      <c r="AV24" s="439"/>
      <c r="AW24" s="439"/>
      <c r="AX24" s="440"/>
      <c r="AY24" s="553" t="s">
        <v>156</v>
      </c>
      <c r="AZ24" s="554"/>
      <c r="BA24" s="554"/>
      <c r="BB24" s="554"/>
      <c r="BC24" s="554"/>
      <c r="BD24" s="554"/>
      <c r="BE24" s="554"/>
      <c r="BF24" s="554"/>
      <c r="BG24" s="554"/>
      <c r="BH24" s="554"/>
      <c r="BI24" s="554"/>
      <c r="BJ24" s="554"/>
      <c r="BK24" s="554"/>
      <c r="BL24" s="554"/>
      <c r="BM24" s="555"/>
      <c r="BN24" s="387">
        <v>17833587</v>
      </c>
      <c r="BO24" s="388"/>
      <c r="BP24" s="388"/>
      <c r="BQ24" s="388"/>
      <c r="BR24" s="388"/>
      <c r="BS24" s="388"/>
      <c r="BT24" s="388"/>
      <c r="BU24" s="389"/>
      <c r="BV24" s="387">
        <v>17617018</v>
      </c>
      <c r="BW24" s="388"/>
      <c r="BX24" s="388"/>
      <c r="BY24" s="388"/>
      <c r="BZ24" s="388"/>
      <c r="CA24" s="388"/>
      <c r="CB24" s="388"/>
      <c r="CC24" s="389"/>
      <c r="CD24" s="154"/>
      <c r="CE24" s="494"/>
      <c r="CF24" s="494"/>
      <c r="CG24" s="494"/>
      <c r="CH24" s="494"/>
      <c r="CI24" s="494"/>
      <c r="CJ24" s="494"/>
      <c r="CK24" s="494"/>
      <c r="CL24" s="494"/>
      <c r="CM24" s="494"/>
      <c r="CN24" s="494"/>
      <c r="CO24" s="494"/>
      <c r="CP24" s="494"/>
      <c r="CQ24" s="494"/>
      <c r="CR24" s="494"/>
      <c r="CS24" s="495"/>
      <c r="CT24" s="384"/>
      <c r="CU24" s="385"/>
      <c r="CV24" s="385"/>
      <c r="CW24" s="385"/>
      <c r="CX24" s="385"/>
      <c r="CY24" s="385"/>
      <c r="CZ24" s="385"/>
      <c r="DA24" s="386"/>
      <c r="DB24" s="384"/>
      <c r="DC24" s="385"/>
      <c r="DD24" s="385"/>
      <c r="DE24" s="385"/>
      <c r="DF24" s="385"/>
      <c r="DG24" s="385"/>
      <c r="DH24" s="385"/>
      <c r="DI24" s="386"/>
      <c r="DJ24" s="139"/>
      <c r="DK24" s="139"/>
      <c r="DL24" s="139"/>
      <c r="DM24" s="139"/>
      <c r="DN24" s="139"/>
      <c r="DO24" s="139"/>
    </row>
    <row r="25" spans="1:119" s="139" customFormat="1" ht="18.75" customHeight="1">
      <c r="A25" s="140"/>
      <c r="B25" s="520"/>
      <c r="C25" s="521"/>
      <c r="D25" s="522"/>
      <c r="E25" s="437" t="s">
        <v>157</v>
      </c>
      <c r="F25" s="417"/>
      <c r="G25" s="417"/>
      <c r="H25" s="417"/>
      <c r="I25" s="417"/>
      <c r="J25" s="417"/>
      <c r="K25" s="418"/>
      <c r="L25" s="438">
        <v>1</v>
      </c>
      <c r="M25" s="439"/>
      <c r="N25" s="439"/>
      <c r="O25" s="439"/>
      <c r="P25" s="478"/>
      <c r="Q25" s="438">
        <v>7050</v>
      </c>
      <c r="R25" s="439"/>
      <c r="S25" s="439"/>
      <c r="T25" s="439"/>
      <c r="U25" s="439"/>
      <c r="V25" s="478"/>
      <c r="W25" s="533"/>
      <c r="X25" s="521"/>
      <c r="Y25" s="522"/>
      <c r="Z25" s="437" t="s">
        <v>158</v>
      </c>
      <c r="AA25" s="417"/>
      <c r="AB25" s="417"/>
      <c r="AC25" s="417"/>
      <c r="AD25" s="417"/>
      <c r="AE25" s="417"/>
      <c r="AF25" s="417"/>
      <c r="AG25" s="418"/>
      <c r="AH25" s="438">
        <v>64</v>
      </c>
      <c r="AI25" s="439"/>
      <c r="AJ25" s="439"/>
      <c r="AK25" s="439"/>
      <c r="AL25" s="478"/>
      <c r="AM25" s="438">
        <v>178304</v>
      </c>
      <c r="AN25" s="439"/>
      <c r="AO25" s="439"/>
      <c r="AP25" s="439"/>
      <c r="AQ25" s="439"/>
      <c r="AR25" s="478"/>
      <c r="AS25" s="438">
        <v>2786</v>
      </c>
      <c r="AT25" s="439"/>
      <c r="AU25" s="439"/>
      <c r="AV25" s="439"/>
      <c r="AW25" s="439"/>
      <c r="AX25" s="440"/>
      <c r="AY25" s="347" t="s">
        <v>159</v>
      </c>
      <c r="AZ25" s="348"/>
      <c r="BA25" s="348"/>
      <c r="BB25" s="348"/>
      <c r="BC25" s="348"/>
      <c r="BD25" s="348"/>
      <c r="BE25" s="348"/>
      <c r="BF25" s="348"/>
      <c r="BG25" s="348"/>
      <c r="BH25" s="348"/>
      <c r="BI25" s="348"/>
      <c r="BJ25" s="348"/>
      <c r="BK25" s="348"/>
      <c r="BL25" s="348"/>
      <c r="BM25" s="349"/>
      <c r="BN25" s="350">
        <v>3222230</v>
      </c>
      <c r="BO25" s="351"/>
      <c r="BP25" s="351"/>
      <c r="BQ25" s="351"/>
      <c r="BR25" s="351"/>
      <c r="BS25" s="351"/>
      <c r="BT25" s="351"/>
      <c r="BU25" s="352"/>
      <c r="BV25" s="350">
        <v>3666553</v>
      </c>
      <c r="BW25" s="351"/>
      <c r="BX25" s="351"/>
      <c r="BY25" s="351"/>
      <c r="BZ25" s="351"/>
      <c r="CA25" s="351"/>
      <c r="CB25" s="351"/>
      <c r="CC25" s="352"/>
      <c r="CD25" s="154"/>
      <c r="CE25" s="494"/>
      <c r="CF25" s="494"/>
      <c r="CG25" s="494"/>
      <c r="CH25" s="494"/>
      <c r="CI25" s="494"/>
      <c r="CJ25" s="494"/>
      <c r="CK25" s="494"/>
      <c r="CL25" s="494"/>
      <c r="CM25" s="494"/>
      <c r="CN25" s="494"/>
      <c r="CO25" s="494"/>
      <c r="CP25" s="494"/>
      <c r="CQ25" s="494"/>
      <c r="CR25" s="494"/>
      <c r="CS25" s="495"/>
      <c r="CT25" s="384"/>
      <c r="CU25" s="385"/>
      <c r="CV25" s="385"/>
      <c r="CW25" s="385"/>
      <c r="CX25" s="385"/>
      <c r="CY25" s="385"/>
      <c r="CZ25" s="385"/>
      <c r="DA25" s="386"/>
      <c r="DB25" s="384"/>
      <c r="DC25" s="385"/>
      <c r="DD25" s="385"/>
      <c r="DE25" s="385"/>
      <c r="DF25" s="385"/>
      <c r="DG25" s="385"/>
      <c r="DH25" s="385"/>
      <c r="DI25" s="386"/>
    </row>
    <row r="26" spans="1:119" s="139" customFormat="1" ht="18.75" customHeight="1">
      <c r="A26" s="140"/>
      <c r="B26" s="520"/>
      <c r="C26" s="521"/>
      <c r="D26" s="522"/>
      <c r="E26" s="437" t="s">
        <v>160</v>
      </c>
      <c r="F26" s="417"/>
      <c r="G26" s="417"/>
      <c r="H26" s="417"/>
      <c r="I26" s="417"/>
      <c r="J26" s="417"/>
      <c r="K26" s="418"/>
      <c r="L26" s="438">
        <v>1</v>
      </c>
      <c r="M26" s="439"/>
      <c r="N26" s="439"/>
      <c r="O26" s="439"/>
      <c r="P26" s="478"/>
      <c r="Q26" s="438">
        <v>5600</v>
      </c>
      <c r="R26" s="439"/>
      <c r="S26" s="439"/>
      <c r="T26" s="439"/>
      <c r="U26" s="439"/>
      <c r="V26" s="478"/>
      <c r="W26" s="533"/>
      <c r="X26" s="521"/>
      <c r="Y26" s="522"/>
      <c r="Z26" s="437" t="s">
        <v>161</v>
      </c>
      <c r="AA26" s="543"/>
      <c r="AB26" s="543"/>
      <c r="AC26" s="543"/>
      <c r="AD26" s="543"/>
      <c r="AE26" s="543"/>
      <c r="AF26" s="543"/>
      <c r="AG26" s="544"/>
      <c r="AH26" s="438">
        <v>40</v>
      </c>
      <c r="AI26" s="439"/>
      <c r="AJ26" s="439"/>
      <c r="AK26" s="439"/>
      <c r="AL26" s="478"/>
      <c r="AM26" s="438">
        <v>127840</v>
      </c>
      <c r="AN26" s="439"/>
      <c r="AO26" s="439"/>
      <c r="AP26" s="439"/>
      <c r="AQ26" s="439"/>
      <c r="AR26" s="478"/>
      <c r="AS26" s="438">
        <v>3196</v>
      </c>
      <c r="AT26" s="439"/>
      <c r="AU26" s="439"/>
      <c r="AV26" s="439"/>
      <c r="AW26" s="439"/>
      <c r="AX26" s="440"/>
      <c r="AY26" s="390" t="s">
        <v>162</v>
      </c>
      <c r="AZ26" s="391"/>
      <c r="BA26" s="391"/>
      <c r="BB26" s="391"/>
      <c r="BC26" s="391"/>
      <c r="BD26" s="391"/>
      <c r="BE26" s="391"/>
      <c r="BF26" s="391"/>
      <c r="BG26" s="391"/>
      <c r="BH26" s="391"/>
      <c r="BI26" s="391"/>
      <c r="BJ26" s="391"/>
      <c r="BK26" s="391"/>
      <c r="BL26" s="391"/>
      <c r="BM26" s="392"/>
      <c r="BN26" s="387" t="s">
        <v>123</v>
      </c>
      <c r="BO26" s="388"/>
      <c r="BP26" s="388"/>
      <c r="BQ26" s="388"/>
      <c r="BR26" s="388"/>
      <c r="BS26" s="388"/>
      <c r="BT26" s="388"/>
      <c r="BU26" s="389"/>
      <c r="BV26" s="387" t="s">
        <v>123</v>
      </c>
      <c r="BW26" s="388"/>
      <c r="BX26" s="388"/>
      <c r="BY26" s="388"/>
      <c r="BZ26" s="388"/>
      <c r="CA26" s="388"/>
      <c r="CB26" s="388"/>
      <c r="CC26" s="389"/>
      <c r="CD26" s="154"/>
      <c r="CE26" s="494"/>
      <c r="CF26" s="494"/>
      <c r="CG26" s="494"/>
      <c r="CH26" s="494"/>
      <c r="CI26" s="494"/>
      <c r="CJ26" s="494"/>
      <c r="CK26" s="494"/>
      <c r="CL26" s="494"/>
      <c r="CM26" s="494"/>
      <c r="CN26" s="494"/>
      <c r="CO26" s="494"/>
      <c r="CP26" s="494"/>
      <c r="CQ26" s="494"/>
      <c r="CR26" s="494"/>
      <c r="CS26" s="495"/>
      <c r="CT26" s="384"/>
      <c r="CU26" s="385"/>
      <c r="CV26" s="385"/>
      <c r="CW26" s="385"/>
      <c r="CX26" s="385"/>
      <c r="CY26" s="385"/>
      <c r="CZ26" s="385"/>
      <c r="DA26" s="386"/>
      <c r="DB26" s="384"/>
      <c r="DC26" s="385"/>
      <c r="DD26" s="385"/>
      <c r="DE26" s="385"/>
      <c r="DF26" s="385"/>
      <c r="DG26" s="385"/>
      <c r="DH26" s="385"/>
      <c r="DI26" s="386"/>
    </row>
    <row r="27" spans="1:119" ht="18.75" customHeight="1" thickBot="1">
      <c r="A27" s="140"/>
      <c r="B27" s="520"/>
      <c r="C27" s="521"/>
      <c r="D27" s="522"/>
      <c r="E27" s="437" t="s">
        <v>163</v>
      </c>
      <c r="F27" s="417"/>
      <c r="G27" s="417"/>
      <c r="H27" s="417"/>
      <c r="I27" s="417"/>
      <c r="J27" s="417"/>
      <c r="K27" s="418"/>
      <c r="L27" s="438">
        <v>1</v>
      </c>
      <c r="M27" s="439"/>
      <c r="N27" s="439"/>
      <c r="O27" s="439"/>
      <c r="P27" s="478"/>
      <c r="Q27" s="438">
        <v>4700</v>
      </c>
      <c r="R27" s="439"/>
      <c r="S27" s="439"/>
      <c r="T27" s="439"/>
      <c r="U27" s="439"/>
      <c r="V27" s="478"/>
      <c r="W27" s="533"/>
      <c r="X27" s="521"/>
      <c r="Y27" s="522"/>
      <c r="Z27" s="437" t="s">
        <v>164</v>
      </c>
      <c r="AA27" s="417"/>
      <c r="AB27" s="417"/>
      <c r="AC27" s="417"/>
      <c r="AD27" s="417"/>
      <c r="AE27" s="417"/>
      <c r="AF27" s="417"/>
      <c r="AG27" s="418"/>
      <c r="AH27" s="438">
        <v>5</v>
      </c>
      <c r="AI27" s="439"/>
      <c r="AJ27" s="439"/>
      <c r="AK27" s="439"/>
      <c r="AL27" s="478"/>
      <c r="AM27" s="438">
        <v>20090</v>
      </c>
      <c r="AN27" s="439"/>
      <c r="AO27" s="439"/>
      <c r="AP27" s="439"/>
      <c r="AQ27" s="439"/>
      <c r="AR27" s="478"/>
      <c r="AS27" s="438">
        <v>4018</v>
      </c>
      <c r="AT27" s="439"/>
      <c r="AU27" s="439"/>
      <c r="AV27" s="439"/>
      <c r="AW27" s="439"/>
      <c r="AX27" s="440"/>
      <c r="AY27" s="479" t="s">
        <v>165</v>
      </c>
      <c r="AZ27" s="480"/>
      <c r="BA27" s="480"/>
      <c r="BB27" s="480"/>
      <c r="BC27" s="480"/>
      <c r="BD27" s="480"/>
      <c r="BE27" s="480"/>
      <c r="BF27" s="480"/>
      <c r="BG27" s="480"/>
      <c r="BH27" s="480"/>
      <c r="BI27" s="480"/>
      <c r="BJ27" s="480"/>
      <c r="BK27" s="480"/>
      <c r="BL27" s="480"/>
      <c r="BM27" s="481"/>
      <c r="BN27" s="556">
        <v>179481</v>
      </c>
      <c r="BO27" s="557"/>
      <c r="BP27" s="557"/>
      <c r="BQ27" s="557"/>
      <c r="BR27" s="557"/>
      <c r="BS27" s="557"/>
      <c r="BT27" s="557"/>
      <c r="BU27" s="558"/>
      <c r="BV27" s="556">
        <v>179480</v>
      </c>
      <c r="BW27" s="557"/>
      <c r="BX27" s="557"/>
      <c r="BY27" s="557"/>
      <c r="BZ27" s="557"/>
      <c r="CA27" s="557"/>
      <c r="CB27" s="557"/>
      <c r="CC27" s="558"/>
      <c r="CD27" s="156"/>
      <c r="CE27" s="494"/>
      <c r="CF27" s="494"/>
      <c r="CG27" s="494"/>
      <c r="CH27" s="494"/>
      <c r="CI27" s="494"/>
      <c r="CJ27" s="494"/>
      <c r="CK27" s="494"/>
      <c r="CL27" s="494"/>
      <c r="CM27" s="494"/>
      <c r="CN27" s="494"/>
      <c r="CO27" s="494"/>
      <c r="CP27" s="494"/>
      <c r="CQ27" s="494"/>
      <c r="CR27" s="494"/>
      <c r="CS27" s="495"/>
      <c r="CT27" s="384"/>
      <c r="CU27" s="385"/>
      <c r="CV27" s="385"/>
      <c r="CW27" s="385"/>
      <c r="CX27" s="385"/>
      <c r="CY27" s="385"/>
      <c r="CZ27" s="385"/>
      <c r="DA27" s="386"/>
      <c r="DB27" s="384"/>
      <c r="DC27" s="385"/>
      <c r="DD27" s="385"/>
      <c r="DE27" s="385"/>
      <c r="DF27" s="385"/>
      <c r="DG27" s="385"/>
      <c r="DH27" s="385"/>
      <c r="DI27" s="386"/>
      <c r="DJ27" s="139"/>
      <c r="DK27" s="139"/>
      <c r="DL27" s="139"/>
      <c r="DM27" s="139"/>
      <c r="DN27" s="139"/>
      <c r="DO27" s="139"/>
    </row>
    <row r="28" spans="1:119" ht="18.75" customHeight="1">
      <c r="A28" s="140"/>
      <c r="B28" s="520"/>
      <c r="C28" s="521"/>
      <c r="D28" s="522"/>
      <c r="E28" s="437" t="s">
        <v>166</v>
      </c>
      <c r="F28" s="417"/>
      <c r="G28" s="417"/>
      <c r="H28" s="417"/>
      <c r="I28" s="417"/>
      <c r="J28" s="417"/>
      <c r="K28" s="418"/>
      <c r="L28" s="438">
        <v>1</v>
      </c>
      <c r="M28" s="439"/>
      <c r="N28" s="439"/>
      <c r="O28" s="439"/>
      <c r="P28" s="478"/>
      <c r="Q28" s="438">
        <v>4180</v>
      </c>
      <c r="R28" s="439"/>
      <c r="S28" s="439"/>
      <c r="T28" s="439"/>
      <c r="U28" s="439"/>
      <c r="V28" s="478"/>
      <c r="W28" s="533"/>
      <c r="X28" s="521"/>
      <c r="Y28" s="522"/>
      <c r="Z28" s="437" t="s">
        <v>167</v>
      </c>
      <c r="AA28" s="417"/>
      <c r="AB28" s="417"/>
      <c r="AC28" s="417"/>
      <c r="AD28" s="417"/>
      <c r="AE28" s="417"/>
      <c r="AF28" s="417"/>
      <c r="AG28" s="418"/>
      <c r="AH28" s="438" t="s">
        <v>123</v>
      </c>
      <c r="AI28" s="439"/>
      <c r="AJ28" s="439"/>
      <c r="AK28" s="439"/>
      <c r="AL28" s="478"/>
      <c r="AM28" s="438" t="s">
        <v>123</v>
      </c>
      <c r="AN28" s="439"/>
      <c r="AO28" s="439"/>
      <c r="AP28" s="439"/>
      <c r="AQ28" s="439"/>
      <c r="AR28" s="478"/>
      <c r="AS28" s="438" t="s">
        <v>123</v>
      </c>
      <c r="AT28" s="439"/>
      <c r="AU28" s="439"/>
      <c r="AV28" s="439"/>
      <c r="AW28" s="439"/>
      <c r="AX28" s="440"/>
      <c r="AY28" s="559" t="s">
        <v>168</v>
      </c>
      <c r="AZ28" s="560"/>
      <c r="BA28" s="560"/>
      <c r="BB28" s="561"/>
      <c r="BC28" s="347" t="s">
        <v>169</v>
      </c>
      <c r="BD28" s="348"/>
      <c r="BE28" s="348"/>
      <c r="BF28" s="348"/>
      <c r="BG28" s="348"/>
      <c r="BH28" s="348"/>
      <c r="BI28" s="348"/>
      <c r="BJ28" s="348"/>
      <c r="BK28" s="348"/>
      <c r="BL28" s="348"/>
      <c r="BM28" s="349"/>
      <c r="BN28" s="350">
        <v>3942131</v>
      </c>
      <c r="BO28" s="351"/>
      <c r="BP28" s="351"/>
      <c r="BQ28" s="351"/>
      <c r="BR28" s="351"/>
      <c r="BS28" s="351"/>
      <c r="BT28" s="351"/>
      <c r="BU28" s="352"/>
      <c r="BV28" s="350">
        <v>3603799</v>
      </c>
      <c r="BW28" s="351"/>
      <c r="BX28" s="351"/>
      <c r="BY28" s="351"/>
      <c r="BZ28" s="351"/>
      <c r="CA28" s="351"/>
      <c r="CB28" s="351"/>
      <c r="CC28" s="352"/>
      <c r="CD28" s="154"/>
      <c r="CE28" s="494"/>
      <c r="CF28" s="494"/>
      <c r="CG28" s="494"/>
      <c r="CH28" s="494"/>
      <c r="CI28" s="494"/>
      <c r="CJ28" s="494"/>
      <c r="CK28" s="494"/>
      <c r="CL28" s="494"/>
      <c r="CM28" s="494"/>
      <c r="CN28" s="494"/>
      <c r="CO28" s="494"/>
      <c r="CP28" s="494"/>
      <c r="CQ28" s="494"/>
      <c r="CR28" s="494"/>
      <c r="CS28" s="495"/>
      <c r="CT28" s="384"/>
      <c r="CU28" s="385"/>
      <c r="CV28" s="385"/>
      <c r="CW28" s="385"/>
      <c r="CX28" s="385"/>
      <c r="CY28" s="385"/>
      <c r="CZ28" s="385"/>
      <c r="DA28" s="386"/>
      <c r="DB28" s="384"/>
      <c r="DC28" s="385"/>
      <c r="DD28" s="385"/>
      <c r="DE28" s="385"/>
      <c r="DF28" s="385"/>
      <c r="DG28" s="385"/>
      <c r="DH28" s="385"/>
      <c r="DI28" s="386"/>
      <c r="DJ28" s="139"/>
      <c r="DK28" s="139"/>
      <c r="DL28" s="139"/>
      <c r="DM28" s="139"/>
      <c r="DN28" s="139"/>
      <c r="DO28" s="139"/>
    </row>
    <row r="29" spans="1:119" ht="18.75" customHeight="1">
      <c r="A29" s="140"/>
      <c r="B29" s="520"/>
      <c r="C29" s="521"/>
      <c r="D29" s="522"/>
      <c r="E29" s="437" t="s">
        <v>170</v>
      </c>
      <c r="F29" s="417"/>
      <c r="G29" s="417"/>
      <c r="H29" s="417"/>
      <c r="I29" s="417"/>
      <c r="J29" s="417"/>
      <c r="K29" s="418"/>
      <c r="L29" s="438">
        <v>20</v>
      </c>
      <c r="M29" s="439"/>
      <c r="N29" s="439"/>
      <c r="O29" s="439"/>
      <c r="P29" s="478"/>
      <c r="Q29" s="438">
        <v>3930</v>
      </c>
      <c r="R29" s="439"/>
      <c r="S29" s="439"/>
      <c r="T29" s="439"/>
      <c r="U29" s="439"/>
      <c r="V29" s="478"/>
      <c r="W29" s="534"/>
      <c r="X29" s="535"/>
      <c r="Y29" s="536"/>
      <c r="Z29" s="437" t="s">
        <v>171</v>
      </c>
      <c r="AA29" s="417"/>
      <c r="AB29" s="417"/>
      <c r="AC29" s="417"/>
      <c r="AD29" s="417"/>
      <c r="AE29" s="417"/>
      <c r="AF29" s="417"/>
      <c r="AG29" s="418"/>
      <c r="AH29" s="438">
        <v>391</v>
      </c>
      <c r="AI29" s="439"/>
      <c r="AJ29" s="439"/>
      <c r="AK29" s="439"/>
      <c r="AL29" s="478"/>
      <c r="AM29" s="438">
        <v>1183880</v>
      </c>
      <c r="AN29" s="439"/>
      <c r="AO29" s="439"/>
      <c r="AP29" s="439"/>
      <c r="AQ29" s="439"/>
      <c r="AR29" s="478"/>
      <c r="AS29" s="438">
        <v>3028</v>
      </c>
      <c r="AT29" s="439"/>
      <c r="AU29" s="439"/>
      <c r="AV29" s="439"/>
      <c r="AW29" s="439"/>
      <c r="AX29" s="440"/>
      <c r="AY29" s="562"/>
      <c r="AZ29" s="563"/>
      <c r="BA29" s="563"/>
      <c r="BB29" s="564"/>
      <c r="BC29" s="421" t="s">
        <v>172</v>
      </c>
      <c r="BD29" s="422"/>
      <c r="BE29" s="422"/>
      <c r="BF29" s="422"/>
      <c r="BG29" s="422"/>
      <c r="BH29" s="422"/>
      <c r="BI29" s="422"/>
      <c r="BJ29" s="422"/>
      <c r="BK29" s="422"/>
      <c r="BL29" s="422"/>
      <c r="BM29" s="423"/>
      <c r="BN29" s="387">
        <v>614952</v>
      </c>
      <c r="BO29" s="388"/>
      <c r="BP29" s="388"/>
      <c r="BQ29" s="388"/>
      <c r="BR29" s="388"/>
      <c r="BS29" s="388"/>
      <c r="BT29" s="388"/>
      <c r="BU29" s="389"/>
      <c r="BV29" s="387">
        <v>864944</v>
      </c>
      <c r="BW29" s="388"/>
      <c r="BX29" s="388"/>
      <c r="BY29" s="388"/>
      <c r="BZ29" s="388"/>
      <c r="CA29" s="388"/>
      <c r="CB29" s="388"/>
      <c r="CC29" s="389"/>
      <c r="CD29" s="156"/>
      <c r="CE29" s="494"/>
      <c r="CF29" s="494"/>
      <c r="CG29" s="494"/>
      <c r="CH29" s="494"/>
      <c r="CI29" s="494"/>
      <c r="CJ29" s="494"/>
      <c r="CK29" s="494"/>
      <c r="CL29" s="494"/>
      <c r="CM29" s="494"/>
      <c r="CN29" s="494"/>
      <c r="CO29" s="494"/>
      <c r="CP29" s="494"/>
      <c r="CQ29" s="494"/>
      <c r="CR29" s="494"/>
      <c r="CS29" s="495"/>
      <c r="CT29" s="384"/>
      <c r="CU29" s="385"/>
      <c r="CV29" s="385"/>
      <c r="CW29" s="385"/>
      <c r="CX29" s="385"/>
      <c r="CY29" s="385"/>
      <c r="CZ29" s="385"/>
      <c r="DA29" s="386"/>
      <c r="DB29" s="384"/>
      <c r="DC29" s="385"/>
      <c r="DD29" s="385"/>
      <c r="DE29" s="385"/>
      <c r="DF29" s="385"/>
      <c r="DG29" s="385"/>
      <c r="DH29" s="385"/>
      <c r="DI29" s="386"/>
      <c r="DJ29" s="139"/>
      <c r="DK29" s="139"/>
      <c r="DL29" s="139"/>
      <c r="DM29" s="139"/>
      <c r="DN29" s="139"/>
      <c r="DO29" s="139"/>
    </row>
    <row r="30" spans="1:119" ht="18.75" customHeight="1" thickBot="1">
      <c r="A30" s="140"/>
      <c r="B30" s="523"/>
      <c r="C30" s="524"/>
      <c r="D30" s="525"/>
      <c r="E30" s="441"/>
      <c r="F30" s="442"/>
      <c r="G30" s="442"/>
      <c r="H30" s="442"/>
      <c r="I30" s="442"/>
      <c r="J30" s="442"/>
      <c r="K30" s="443"/>
      <c r="L30" s="537"/>
      <c r="M30" s="538"/>
      <c r="N30" s="538"/>
      <c r="O30" s="538"/>
      <c r="P30" s="539"/>
      <c r="Q30" s="537"/>
      <c r="R30" s="538"/>
      <c r="S30" s="538"/>
      <c r="T30" s="538"/>
      <c r="U30" s="538"/>
      <c r="V30" s="539"/>
      <c r="W30" s="540" t="s">
        <v>173</v>
      </c>
      <c r="X30" s="541"/>
      <c r="Y30" s="541"/>
      <c r="Z30" s="541"/>
      <c r="AA30" s="541"/>
      <c r="AB30" s="541"/>
      <c r="AC30" s="541"/>
      <c r="AD30" s="541"/>
      <c r="AE30" s="541"/>
      <c r="AF30" s="541"/>
      <c r="AG30" s="542"/>
      <c r="AH30" s="503">
        <v>100</v>
      </c>
      <c r="AI30" s="504"/>
      <c r="AJ30" s="504"/>
      <c r="AK30" s="504"/>
      <c r="AL30" s="504"/>
      <c r="AM30" s="504"/>
      <c r="AN30" s="504"/>
      <c r="AO30" s="504"/>
      <c r="AP30" s="504"/>
      <c r="AQ30" s="504"/>
      <c r="AR30" s="504"/>
      <c r="AS30" s="504"/>
      <c r="AT30" s="504"/>
      <c r="AU30" s="504"/>
      <c r="AV30" s="504"/>
      <c r="AW30" s="504"/>
      <c r="AX30" s="506"/>
      <c r="AY30" s="565"/>
      <c r="AZ30" s="566"/>
      <c r="BA30" s="566"/>
      <c r="BB30" s="567"/>
      <c r="BC30" s="553" t="s">
        <v>174</v>
      </c>
      <c r="BD30" s="554"/>
      <c r="BE30" s="554"/>
      <c r="BF30" s="554"/>
      <c r="BG30" s="554"/>
      <c r="BH30" s="554"/>
      <c r="BI30" s="554"/>
      <c r="BJ30" s="554"/>
      <c r="BK30" s="554"/>
      <c r="BL30" s="554"/>
      <c r="BM30" s="555"/>
      <c r="BN30" s="556">
        <v>905494</v>
      </c>
      <c r="BO30" s="557"/>
      <c r="BP30" s="557"/>
      <c r="BQ30" s="557"/>
      <c r="BR30" s="557"/>
      <c r="BS30" s="557"/>
      <c r="BT30" s="557"/>
      <c r="BU30" s="558"/>
      <c r="BV30" s="556">
        <v>940267</v>
      </c>
      <c r="BW30" s="557"/>
      <c r="BX30" s="557"/>
      <c r="BY30" s="557"/>
      <c r="BZ30" s="557"/>
      <c r="CA30" s="557"/>
      <c r="CB30" s="557"/>
      <c r="CC30" s="55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11" t="s">
        <v>181</v>
      </c>
      <c r="D33" s="411"/>
      <c r="E33" s="376" t="s">
        <v>182</v>
      </c>
      <c r="F33" s="376"/>
      <c r="G33" s="376"/>
      <c r="H33" s="376"/>
      <c r="I33" s="376"/>
      <c r="J33" s="376"/>
      <c r="K33" s="376"/>
      <c r="L33" s="376"/>
      <c r="M33" s="376"/>
      <c r="N33" s="376"/>
      <c r="O33" s="376"/>
      <c r="P33" s="376"/>
      <c r="Q33" s="376"/>
      <c r="R33" s="376"/>
      <c r="S33" s="376"/>
      <c r="T33" s="169"/>
      <c r="U33" s="411" t="s">
        <v>181</v>
      </c>
      <c r="V33" s="411"/>
      <c r="W33" s="376" t="s">
        <v>182</v>
      </c>
      <c r="X33" s="376"/>
      <c r="Y33" s="376"/>
      <c r="Z33" s="376"/>
      <c r="AA33" s="376"/>
      <c r="AB33" s="376"/>
      <c r="AC33" s="376"/>
      <c r="AD33" s="376"/>
      <c r="AE33" s="376"/>
      <c r="AF33" s="376"/>
      <c r="AG33" s="376"/>
      <c r="AH33" s="376"/>
      <c r="AI33" s="376"/>
      <c r="AJ33" s="376"/>
      <c r="AK33" s="376"/>
      <c r="AL33" s="169"/>
      <c r="AM33" s="411" t="s">
        <v>181</v>
      </c>
      <c r="AN33" s="411"/>
      <c r="AO33" s="376" t="s">
        <v>182</v>
      </c>
      <c r="AP33" s="376"/>
      <c r="AQ33" s="376"/>
      <c r="AR33" s="376"/>
      <c r="AS33" s="376"/>
      <c r="AT33" s="376"/>
      <c r="AU33" s="376"/>
      <c r="AV33" s="376"/>
      <c r="AW33" s="376"/>
      <c r="AX33" s="376"/>
      <c r="AY33" s="376"/>
      <c r="AZ33" s="376"/>
      <c r="BA33" s="376"/>
      <c r="BB33" s="376"/>
      <c r="BC33" s="376"/>
      <c r="BD33" s="170"/>
      <c r="BE33" s="376" t="s">
        <v>183</v>
      </c>
      <c r="BF33" s="376"/>
      <c r="BG33" s="376" t="s">
        <v>184</v>
      </c>
      <c r="BH33" s="376"/>
      <c r="BI33" s="376"/>
      <c r="BJ33" s="376"/>
      <c r="BK33" s="376"/>
      <c r="BL33" s="376"/>
      <c r="BM33" s="376"/>
      <c r="BN33" s="376"/>
      <c r="BO33" s="376"/>
      <c r="BP33" s="376"/>
      <c r="BQ33" s="376"/>
      <c r="BR33" s="376"/>
      <c r="BS33" s="376"/>
      <c r="BT33" s="376"/>
      <c r="BU33" s="376"/>
      <c r="BV33" s="170"/>
      <c r="BW33" s="411" t="s">
        <v>183</v>
      </c>
      <c r="BX33" s="411"/>
      <c r="BY33" s="376" t="s">
        <v>185</v>
      </c>
      <c r="BZ33" s="376"/>
      <c r="CA33" s="376"/>
      <c r="CB33" s="376"/>
      <c r="CC33" s="376"/>
      <c r="CD33" s="376"/>
      <c r="CE33" s="376"/>
      <c r="CF33" s="376"/>
      <c r="CG33" s="376"/>
      <c r="CH33" s="376"/>
      <c r="CI33" s="376"/>
      <c r="CJ33" s="376"/>
      <c r="CK33" s="376"/>
      <c r="CL33" s="376"/>
      <c r="CM33" s="376"/>
      <c r="CN33" s="169"/>
      <c r="CO33" s="411" t="s">
        <v>181</v>
      </c>
      <c r="CP33" s="411"/>
      <c r="CQ33" s="376" t="s">
        <v>186</v>
      </c>
      <c r="CR33" s="376"/>
      <c r="CS33" s="376"/>
      <c r="CT33" s="376"/>
      <c r="CU33" s="376"/>
      <c r="CV33" s="376"/>
      <c r="CW33" s="376"/>
      <c r="CX33" s="376"/>
      <c r="CY33" s="376"/>
      <c r="CZ33" s="376"/>
      <c r="DA33" s="376"/>
      <c r="DB33" s="376"/>
      <c r="DC33" s="376"/>
      <c r="DD33" s="376"/>
      <c r="DE33" s="376"/>
      <c r="DF33" s="169"/>
      <c r="DG33" s="376" t="s">
        <v>187</v>
      </c>
      <c r="DH33" s="376"/>
      <c r="DI33" s="171"/>
      <c r="DJ33" s="139"/>
      <c r="DK33" s="139"/>
      <c r="DL33" s="139"/>
      <c r="DM33" s="139"/>
      <c r="DN33" s="139"/>
      <c r="DO33" s="139"/>
    </row>
    <row r="34" spans="1:119" ht="32.25" customHeight="1">
      <c r="A34" s="140"/>
      <c r="B34" s="166"/>
      <c r="C34" s="568">
        <f>IF(E34="","",1)</f>
        <v>1</v>
      </c>
      <c r="D34" s="568"/>
      <c r="E34" s="569" t="str">
        <f>IF('各会計、関係団体の財政状況及び健全化判断比率'!B7="","",'各会計、関係団体の財政状況及び健全化判断比率'!B7)</f>
        <v>一般会計</v>
      </c>
      <c r="F34" s="569"/>
      <c r="G34" s="569"/>
      <c r="H34" s="569"/>
      <c r="I34" s="569"/>
      <c r="J34" s="569"/>
      <c r="K34" s="569"/>
      <c r="L34" s="569"/>
      <c r="M34" s="569"/>
      <c r="N34" s="569"/>
      <c r="O34" s="569"/>
      <c r="P34" s="569"/>
      <c r="Q34" s="569"/>
      <c r="R34" s="569"/>
      <c r="S34" s="569"/>
      <c r="T34" s="167"/>
      <c r="U34" s="568">
        <f>IF(W34="","",MAX(C34:D43)+1)</f>
        <v>4</v>
      </c>
      <c r="V34" s="568"/>
      <c r="W34" s="569" t="str">
        <f>IF('各会計、関係団体の財政状況及び健全化判断比率'!B28="","",'各会計、関係団体の財政状況及び健全化判断比率'!B28)</f>
        <v>国民健康保険特別会計</v>
      </c>
      <c r="X34" s="569"/>
      <c r="Y34" s="569"/>
      <c r="Z34" s="569"/>
      <c r="AA34" s="569"/>
      <c r="AB34" s="569"/>
      <c r="AC34" s="569"/>
      <c r="AD34" s="569"/>
      <c r="AE34" s="569"/>
      <c r="AF34" s="569"/>
      <c r="AG34" s="569"/>
      <c r="AH34" s="569"/>
      <c r="AI34" s="569"/>
      <c r="AJ34" s="569"/>
      <c r="AK34" s="569"/>
      <c r="AL34" s="167"/>
      <c r="AM34" s="568">
        <f>IF(AO34="","",MAX(C34:D43,U34:V43)+1)</f>
        <v>7</v>
      </c>
      <c r="AN34" s="568"/>
      <c r="AO34" s="569" t="str">
        <f>IF('各会計、関係団体の財政状況及び健全化判断比率'!B31="","",'各会計、関係団体の財政状況及び健全化判断比率'!B31)</f>
        <v>天童市民病院事業会計</v>
      </c>
      <c r="AP34" s="569"/>
      <c r="AQ34" s="569"/>
      <c r="AR34" s="569"/>
      <c r="AS34" s="569"/>
      <c r="AT34" s="569"/>
      <c r="AU34" s="569"/>
      <c r="AV34" s="569"/>
      <c r="AW34" s="569"/>
      <c r="AX34" s="569"/>
      <c r="AY34" s="569"/>
      <c r="AZ34" s="569"/>
      <c r="BA34" s="569"/>
      <c r="BB34" s="569"/>
      <c r="BC34" s="569"/>
      <c r="BD34" s="167"/>
      <c r="BE34" s="568">
        <f>IF(BG34="","",MAX(C34:D43,U34:V43,AM34:AN43)+1)</f>
        <v>10</v>
      </c>
      <c r="BF34" s="568"/>
      <c r="BG34" s="569" t="str">
        <f>IF('各会計、関係団体の財政状況及び健全化判断比率'!B34="","",'各会計、関係団体の財政状況及び健全化判断比率'!B34)</f>
        <v>工業団地整備事業特別会計</v>
      </c>
      <c r="BH34" s="569"/>
      <c r="BI34" s="569"/>
      <c r="BJ34" s="569"/>
      <c r="BK34" s="569"/>
      <c r="BL34" s="569"/>
      <c r="BM34" s="569"/>
      <c r="BN34" s="569"/>
      <c r="BO34" s="569"/>
      <c r="BP34" s="569"/>
      <c r="BQ34" s="569"/>
      <c r="BR34" s="569"/>
      <c r="BS34" s="569"/>
      <c r="BT34" s="569"/>
      <c r="BU34" s="569"/>
      <c r="BV34" s="167"/>
      <c r="BW34" s="568">
        <f>IF(BY34="","",MAX(C34:D43,U34:V43,AM34:AN43,BE34:BF43)+1)</f>
        <v>11</v>
      </c>
      <c r="BX34" s="568"/>
      <c r="BY34" s="569" t="str">
        <f>IF('各会計、関係団体の財政状況及び健全化判断比率'!B68="","",'各会計、関係団体の財政状況及び健全化判断比率'!B68)</f>
        <v>東根市外二市一町共立衛生処理組合</v>
      </c>
      <c r="BZ34" s="569"/>
      <c r="CA34" s="569"/>
      <c r="CB34" s="569"/>
      <c r="CC34" s="569"/>
      <c r="CD34" s="569"/>
      <c r="CE34" s="569"/>
      <c r="CF34" s="569"/>
      <c r="CG34" s="569"/>
      <c r="CH34" s="569"/>
      <c r="CI34" s="569"/>
      <c r="CJ34" s="569"/>
      <c r="CK34" s="569"/>
      <c r="CL34" s="569"/>
      <c r="CM34" s="569"/>
      <c r="CN34" s="167"/>
      <c r="CO34" s="568">
        <f>IF(CQ34="","",MAX(C34:D43,U34:V43,AM34:AN43,BE34:BF43,BW34:BX43)+1)</f>
        <v>16</v>
      </c>
      <c r="CP34" s="568"/>
      <c r="CQ34" s="569" t="str">
        <f>IF('各会計、関係団体の財政状況及び健全化判断比率'!BS7="","",'各会計、関係団体の財政状況及び健全化判断比率'!BS7)</f>
        <v>スポーツクラブ天童</v>
      </c>
      <c r="CR34" s="569"/>
      <c r="CS34" s="569"/>
      <c r="CT34" s="569"/>
      <c r="CU34" s="569"/>
      <c r="CV34" s="569"/>
      <c r="CW34" s="569"/>
      <c r="CX34" s="569"/>
      <c r="CY34" s="569"/>
      <c r="CZ34" s="569"/>
      <c r="DA34" s="569"/>
      <c r="DB34" s="569"/>
      <c r="DC34" s="569"/>
      <c r="DD34" s="569"/>
      <c r="DE34" s="569"/>
      <c r="DF34" s="164"/>
      <c r="DG34" s="570" t="str">
        <f>IF('各会計、関係団体の財政状況及び健全化判断比率'!BR7="","",'各会計、関係団体の財政状況及び健全化判断比率'!BR7)</f>
        <v>○</v>
      </c>
      <c r="DH34" s="570"/>
      <c r="DI34" s="171"/>
      <c r="DJ34" s="139"/>
      <c r="DK34" s="139"/>
      <c r="DL34" s="139"/>
      <c r="DM34" s="139"/>
      <c r="DN34" s="139"/>
      <c r="DO34" s="139"/>
    </row>
    <row r="35" spans="1:119" ht="32.25" customHeight="1">
      <c r="A35" s="140"/>
      <c r="B35" s="166"/>
      <c r="C35" s="568">
        <f>IF(E35="","",C34+1)</f>
        <v>2</v>
      </c>
      <c r="D35" s="568"/>
      <c r="E35" s="569" t="str">
        <f>IF('各会計、関係団体の財政状況及び健全化判断比率'!B8="","",'各会計、関係団体の財政状況及び健全化判断比率'!B8)</f>
        <v>用地買収特別会計</v>
      </c>
      <c r="F35" s="569"/>
      <c r="G35" s="569"/>
      <c r="H35" s="569"/>
      <c r="I35" s="569"/>
      <c r="J35" s="569"/>
      <c r="K35" s="569"/>
      <c r="L35" s="569"/>
      <c r="M35" s="569"/>
      <c r="N35" s="569"/>
      <c r="O35" s="569"/>
      <c r="P35" s="569"/>
      <c r="Q35" s="569"/>
      <c r="R35" s="569"/>
      <c r="S35" s="569"/>
      <c r="T35" s="167"/>
      <c r="U35" s="568">
        <f>IF(W35="","",U34+1)</f>
        <v>5</v>
      </c>
      <c r="V35" s="568"/>
      <c r="W35" s="569" t="str">
        <f>IF('各会計、関係団体の財政状況及び健全化判断比率'!B29="","",'各会計、関係団体の財政状況及び健全化判断比率'!B29)</f>
        <v>介護保険特別会計</v>
      </c>
      <c r="X35" s="569"/>
      <c r="Y35" s="569"/>
      <c r="Z35" s="569"/>
      <c r="AA35" s="569"/>
      <c r="AB35" s="569"/>
      <c r="AC35" s="569"/>
      <c r="AD35" s="569"/>
      <c r="AE35" s="569"/>
      <c r="AF35" s="569"/>
      <c r="AG35" s="569"/>
      <c r="AH35" s="569"/>
      <c r="AI35" s="569"/>
      <c r="AJ35" s="569"/>
      <c r="AK35" s="569"/>
      <c r="AL35" s="167"/>
      <c r="AM35" s="568">
        <f t="shared" ref="AM35:AM43" si="0">IF(AO35="","",AM34+1)</f>
        <v>8</v>
      </c>
      <c r="AN35" s="568"/>
      <c r="AO35" s="569" t="str">
        <f>IF('各会計、関係団体の財政状況及び健全化判断比率'!B32="","",'各会計、関係団体の財政状況及び健全化判断比率'!B32)</f>
        <v>水道事業会計</v>
      </c>
      <c r="AP35" s="569"/>
      <c r="AQ35" s="569"/>
      <c r="AR35" s="569"/>
      <c r="AS35" s="569"/>
      <c r="AT35" s="569"/>
      <c r="AU35" s="569"/>
      <c r="AV35" s="569"/>
      <c r="AW35" s="569"/>
      <c r="AX35" s="569"/>
      <c r="AY35" s="569"/>
      <c r="AZ35" s="569"/>
      <c r="BA35" s="569"/>
      <c r="BB35" s="569"/>
      <c r="BC35" s="569"/>
      <c r="BD35" s="167"/>
      <c r="BE35" s="568" t="str">
        <f t="shared" ref="BE35:BE43" si="1">IF(BG35="","",BE34+1)</f>
        <v/>
      </c>
      <c r="BF35" s="568"/>
      <c r="BG35" s="569"/>
      <c r="BH35" s="569"/>
      <c r="BI35" s="569"/>
      <c r="BJ35" s="569"/>
      <c r="BK35" s="569"/>
      <c r="BL35" s="569"/>
      <c r="BM35" s="569"/>
      <c r="BN35" s="569"/>
      <c r="BO35" s="569"/>
      <c r="BP35" s="569"/>
      <c r="BQ35" s="569"/>
      <c r="BR35" s="569"/>
      <c r="BS35" s="569"/>
      <c r="BT35" s="569"/>
      <c r="BU35" s="569"/>
      <c r="BV35" s="167"/>
      <c r="BW35" s="568">
        <f t="shared" ref="BW35:BW43" si="2">IF(BY35="","",BW34+1)</f>
        <v>12</v>
      </c>
      <c r="BX35" s="568"/>
      <c r="BY35" s="569" t="str">
        <f>IF('各会計、関係団体の財政状況及び健全化判断比率'!B69="","",'各会計、関係団体の財政状況及び健全化判断比率'!B69)</f>
        <v>山形県消防補償等組合</v>
      </c>
      <c r="BZ35" s="569"/>
      <c r="CA35" s="569"/>
      <c r="CB35" s="569"/>
      <c r="CC35" s="569"/>
      <c r="CD35" s="569"/>
      <c r="CE35" s="569"/>
      <c r="CF35" s="569"/>
      <c r="CG35" s="569"/>
      <c r="CH35" s="569"/>
      <c r="CI35" s="569"/>
      <c r="CJ35" s="569"/>
      <c r="CK35" s="569"/>
      <c r="CL35" s="569"/>
      <c r="CM35" s="569"/>
      <c r="CN35" s="167"/>
      <c r="CO35" s="568">
        <f t="shared" ref="CO35:CO43" si="3">IF(CQ35="","",CO34+1)</f>
        <v>17</v>
      </c>
      <c r="CP35" s="568"/>
      <c r="CQ35" s="569" t="str">
        <f>IF('各会計、関係団体の財政状況及び健全化判断比率'!BS8="","",'各会計、関係団体の財政状況及び健全化判断比率'!BS8)</f>
        <v>天童ターミナルビル</v>
      </c>
      <c r="CR35" s="569"/>
      <c r="CS35" s="569"/>
      <c r="CT35" s="569"/>
      <c r="CU35" s="569"/>
      <c r="CV35" s="569"/>
      <c r="CW35" s="569"/>
      <c r="CX35" s="569"/>
      <c r="CY35" s="569"/>
      <c r="CZ35" s="569"/>
      <c r="DA35" s="569"/>
      <c r="DB35" s="569"/>
      <c r="DC35" s="569"/>
      <c r="DD35" s="569"/>
      <c r="DE35" s="569"/>
      <c r="DF35" s="164"/>
      <c r="DG35" s="570" t="str">
        <f>IF('各会計、関係団体の財政状況及び健全化判断比率'!BR8="","",'各会計、関係団体の財政状況及び健全化判断比率'!BR8)</f>
        <v/>
      </c>
      <c r="DH35" s="570"/>
      <c r="DI35" s="171"/>
      <c r="DJ35" s="139"/>
      <c r="DK35" s="139"/>
      <c r="DL35" s="139"/>
      <c r="DM35" s="139"/>
      <c r="DN35" s="139"/>
      <c r="DO35" s="139"/>
    </row>
    <row r="36" spans="1:119" ht="32.25" customHeight="1">
      <c r="A36" s="140"/>
      <c r="B36" s="166"/>
      <c r="C36" s="568">
        <f>IF(E36="","",C35+1)</f>
        <v>3</v>
      </c>
      <c r="D36" s="568"/>
      <c r="E36" s="569" t="str">
        <f>IF('各会計、関係団体の財政状況及び健全化判断比率'!B9="","",'各会計、関係団体の財政状況及び健全化判断比率'!B9)</f>
        <v>市民墓地特別会計</v>
      </c>
      <c r="F36" s="569"/>
      <c r="G36" s="569"/>
      <c r="H36" s="569"/>
      <c r="I36" s="569"/>
      <c r="J36" s="569"/>
      <c r="K36" s="569"/>
      <c r="L36" s="569"/>
      <c r="M36" s="569"/>
      <c r="N36" s="569"/>
      <c r="O36" s="569"/>
      <c r="P36" s="569"/>
      <c r="Q36" s="569"/>
      <c r="R36" s="569"/>
      <c r="S36" s="569"/>
      <c r="T36" s="167"/>
      <c r="U36" s="568">
        <f t="shared" ref="U36:U43" si="4">IF(W36="","",U35+1)</f>
        <v>6</v>
      </c>
      <c r="V36" s="568"/>
      <c r="W36" s="569" t="str">
        <f>IF('各会計、関係団体の財政状況及び健全化判断比率'!B30="","",'各会計、関係団体の財政状況及び健全化判断比率'!B30)</f>
        <v>後期高齢者医療特別会計</v>
      </c>
      <c r="X36" s="569"/>
      <c r="Y36" s="569"/>
      <c r="Z36" s="569"/>
      <c r="AA36" s="569"/>
      <c r="AB36" s="569"/>
      <c r="AC36" s="569"/>
      <c r="AD36" s="569"/>
      <c r="AE36" s="569"/>
      <c r="AF36" s="569"/>
      <c r="AG36" s="569"/>
      <c r="AH36" s="569"/>
      <c r="AI36" s="569"/>
      <c r="AJ36" s="569"/>
      <c r="AK36" s="569"/>
      <c r="AL36" s="167"/>
      <c r="AM36" s="568">
        <f t="shared" si="0"/>
        <v>9</v>
      </c>
      <c r="AN36" s="568"/>
      <c r="AO36" s="569" t="str">
        <f>IF('各会計、関係団体の財政状況及び健全化判断比率'!B33="","",'各会計、関係団体の財政状況及び健全化判断比率'!B33)</f>
        <v>公共下水道事業会計</v>
      </c>
      <c r="AP36" s="569"/>
      <c r="AQ36" s="569"/>
      <c r="AR36" s="569"/>
      <c r="AS36" s="569"/>
      <c r="AT36" s="569"/>
      <c r="AU36" s="569"/>
      <c r="AV36" s="569"/>
      <c r="AW36" s="569"/>
      <c r="AX36" s="569"/>
      <c r="AY36" s="569"/>
      <c r="AZ36" s="569"/>
      <c r="BA36" s="569"/>
      <c r="BB36" s="569"/>
      <c r="BC36" s="569"/>
      <c r="BD36" s="167"/>
      <c r="BE36" s="568" t="str">
        <f t="shared" si="1"/>
        <v/>
      </c>
      <c r="BF36" s="568"/>
      <c r="BG36" s="569"/>
      <c r="BH36" s="569"/>
      <c r="BI36" s="569"/>
      <c r="BJ36" s="569"/>
      <c r="BK36" s="569"/>
      <c r="BL36" s="569"/>
      <c r="BM36" s="569"/>
      <c r="BN36" s="569"/>
      <c r="BO36" s="569"/>
      <c r="BP36" s="569"/>
      <c r="BQ36" s="569"/>
      <c r="BR36" s="569"/>
      <c r="BS36" s="569"/>
      <c r="BT36" s="569"/>
      <c r="BU36" s="569"/>
      <c r="BV36" s="167"/>
      <c r="BW36" s="568">
        <f t="shared" si="2"/>
        <v>13</v>
      </c>
      <c r="BX36" s="568"/>
      <c r="BY36" s="569" t="str">
        <f>IF('各会計、関係団体の財政状況及び健全化判断比率'!B70="","",'各会計、関係団体の財政状況及び健全化判断比率'!B70)</f>
        <v>山形県自治会館管理組合</v>
      </c>
      <c r="BZ36" s="569"/>
      <c r="CA36" s="569"/>
      <c r="CB36" s="569"/>
      <c r="CC36" s="569"/>
      <c r="CD36" s="569"/>
      <c r="CE36" s="569"/>
      <c r="CF36" s="569"/>
      <c r="CG36" s="569"/>
      <c r="CH36" s="569"/>
      <c r="CI36" s="569"/>
      <c r="CJ36" s="569"/>
      <c r="CK36" s="569"/>
      <c r="CL36" s="569"/>
      <c r="CM36" s="569"/>
      <c r="CN36" s="167"/>
      <c r="CO36" s="568">
        <f t="shared" si="3"/>
        <v>18</v>
      </c>
      <c r="CP36" s="568"/>
      <c r="CQ36" s="569" t="str">
        <f>IF('各会計、関係団体の財政状況及び健全化判断比率'!BS9="","",'各会計、関係団体の財政状況及び健全化判断比率'!BS9)</f>
        <v>天童市文化・スポーツ振興事業団</v>
      </c>
      <c r="CR36" s="569"/>
      <c r="CS36" s="569"/>
      <c r="CT36" s="569"/>
      <c r="CU36" s="569"/>
      <c r="CV36" s="569"/>
      <c r="CW36" s="569"/>
      <c r="CX36" s="569"/>
      <c r="CY36" s="569"/>
      <c r="CZ36" s="569"/>
      <c r="DA36" s="569"/>
      <c r="DB36" s="569"/>
      <c r="DC36" s="569"/>
      <c r="DD36" s="569"/>
      <c r="DE36" s="569"/>
      <c r="DF36" s="164"/>
      <c r="DG36" s="570" t="str">
        <f>IF('各会計、関係団体の財政状況及び健全化判断比率'!BR9="","",'各会計、関係団体の財政状況及び健全化判断比率'!BR9)</f>
        <v/>
      </c>
      <c r="DH36" s="570"/>
      <c r="DI36" s="171"/>
      <c r="DJ36" s="139"/>
      <c r="DK36" s="139"/>
      <c r="DL36" s="139"/>
      <c r="DM36" s="139"/>
      <c r="DN36" s="139"/>
      <c r="DO36" s="139"/>
    </row>
    <row r="37" spans="1:119" ht="32.25" customHeight="1">
      <c r="A37" s="140"/>
      <c r="B37" s="166"/>
      <c r="C37" s="568" t="str">
        <f>IF(E37="","",C36+1)</f>
        <v/>
      </c>
      <c r="D37" s="568"/>
      <c r="E37" s="569" t="str">
        <f>IF('各会計、関係団体の財政状況及び健全化判断比率'!B10="","",'各会計、関係団体の財政状況及び健全化判断比率'!B10)</f>
        <v/>
      </c>
      <c r="F37" s="569"/>
      <c r="G37" s="569"/>
      <c r="H37" s="569"/>
      <c r="I37" s="569"/>
      <c r="J37" s="569"/>
      <c r="K37" s="569"/>
      <c r="L37" s="569"/>
      <c r="M37" s="569"/>
      <c r="N37" s="569"/>
      <c r="O37" s="569"/>
      <c r="P37" s="569"/>
      <c r="Q37" s="569"/>
      <c r="R37" s="569"/>
      <c r="S37" s="569"/>
      <c r="T37" s="167"/>
      <c r="U37" s="568" t="str">
        <f t="shared" si="4"/>
        <v/>
      </c>
      <c r="V37" s="568"/>
      <c r="W37" s="569"/>
      <c r="X37" s="569"/>
      <c r="Y37" s="569"/>
      <c r="Z37" s="569"/>
      <c r="AA37" s="569"/>
      <c r="AB37" s="569"/>
      <c r="AC37" s="569"/>
      <c r="AD37" s="569"/>
      <c r="AE37" s="569"/>
      <c r="AF37" s="569"/>
      <c r="AG37" s="569"/>
      <c r="AH37" s="569"/>
      <c r="AI37" s="569"/>
      <c r="AJ37" s="569"/>
      <c r="AK37" s="569"/>
      <c r="AL37" s="167"/>
      <c r="AM37" s="568" t="str">
        <f t="shared" si="0"/>
        <v/>
      </c>
      <c r="AN37" s="568"/>
      <c r="AO37" s="569"/>
      <c r="AP37" s="569"/>
      <c r="AQ37" s="569"/>
      <c r="AR37" s="569"/>
      <c r="AS37" s="569"/>
      <c r="AT37" s="569"/>
      <c r="AU37" s="569"/>
      <c r="AV37" s="569"/>
      <c r="AW37" s="569"/>
      <c r="AX37" s="569"/>
      <c r="AY37" s="569"/>
      <c r="AZ37" s="569"/>
      <c r="BA37" s="569"/>
      <c r="BB37" s="569"/>
      <c r="BC37" s="569"/>
      <c r="BD37" s="167"/>
      <c r="BE37" s="568" t="str">
        <f t="shared" si="1"/>
        <v/>
      </c>
      <c r="BF37" s="568"/>
      <c r="BG37" s="569"/>
      <c r="BH37" s="569"/>
      <c r="BI37" s="569"/>
      <c r="BJ37" s="569"/>
      <c r="BK37" s="569"/>
      <c r="BL37" s="569"/>
      <c r="BM37" s="569"/>
      <c r="BN37" s="569"/>
      <c r="BO37" s="569"/>
      <c r="BP37" s="569"/>
      <c r="BQ37" s="569"/>
      <c r="BR37" s="569"/>
      <c r="BS37" s="569"/>
      <c r="BT37" s="569"/>
      <c r="BU37" s="569"/>
      <c r="BV37" s="167"/>
      <c r="BW37" s="568">
        <f t="shared" si="2"/>
        <v>14</v>
      </c>
      <c r="BX37" s="568"/>
      <c r="BY37" s="569" t="str">
        <f>IF('各会計、関係団体の財政状況及び健全化判断比率'!B71="","",'各会計、関係団体の財政状況及び健全化判断比率'!B71)</f>
        <v>山形県後期高齢者医療広域連合（普通会計分）</v>
      </c>
      <c r="BZ37" s="569"/>
      <c r="CA37" s="569"/>
      <c r="CB37" s="569"/>
      <c r="CC37" s="569"/>
      <c r="CD37" s="569"/>
      <c r="CE37" s="569"/>
      <c r="CF37" s="569"/>
      <c r="CG37" s="569"/>
      <c r="CH37" s="569"/>
      <c r="CI37" s="569"/>
      <c r="CJ37" s="569"/>
      <c r="CK37" s="569"/>
      <c r="CL37" s="569"/>
      <c r="CM37" s="569"/>
      <c r="CN37" s="167"/>
      <c r="CO37" s="568">
        <f t="shared" si="3"/>
        <v>19</v>
      </c>
      <c r="CP37" s="568"/>
      <c r="CQ37" s="569" t="str">
        <f>IF('各会計、関係団体の財政状況及び健全化判断比率'!BS10="","",'各会計、関係団体の財政状況及び健全化判断比率'!BS10)</f>
        <v>天童市土地開発公社</v>
      </c>
      <c r="CR37" s="569"/>
      <c r="CS37" s="569"/>
      <c r="CT37" s="569"/>
      <c r="CU37" s="569"/>
      <c r="CV37" s="569"/>
      <c r="CW37" s="569"/>
      <c r="CX37" s="569"/>
      <c r="CY37" s="569"/>
      <c r="CZ37" s="569"/>
      <c r="DA37" s="569"/>
      <c r="DB37" s="569"/>
      <c r="DC37" s="569"/>
      <c r="DD37" s="569"/>
      <c r="DE37" s="569"/>
      <c r="DF37" s="164"/>
      <c r="DG37" s="570" t="str">
        <f>IF('各会計、関係団体の財政状況及び健全化判断比率'!BR10="","",'各会計、関係団体の財政状況及び健全化判断比率'!BR10)</f>
        <v/>
      </c>
      <c r="DH37" s="570"/>
      <c r="DI37" s="171"/>
      <c r="DJ37" s="139"/>
      <c r="DK37" s="139"/>
      <c r="DL37" s="139"/>
      <c r="DM37" s="139"/>
      <c r="DN37" s="139"/>
      <c r="DO37" s="139"/>
    </row>
    <row r="38" spans="1:119" ht="32.25" customHeight="1">
      <c r="A38" s="140"/>
      <c r="B38" s="166"/>
      <c r="C38" s="568" t="str">
        <f t="shared" ref="C38:C43" si="5">IF(E38="","",C37+1)</f>
        <v/>
      </c>
      <c r="D38" s="568"/>
      <c r="E38" s="569" t="str">
        <f>IF('各会計、関係団体の財政状況及び健全化判断比率'!B11="","",'各会計、関係団体の財政状況及び健全化判断比率'!B11)</f>
        <v/>
      </c>
      <c r="F38" s="569"/>
      <c r="G38" s="569"/>
      <c r="H38" s="569"/>
      <c r="I38" s="569"/>
      <c r="J38" s="569"/>
      <c r="K38" s="569"/>
      <c r="L38" s="569"/>
      <c r="M38" s="569"/>
      <c r="N38" s="569"/>
      <c r="O38" s="569"/>
      <c r="P38" s="569"/>
      <c r="Q38" s="569"/>
      <c r="R38" s="569"/>
      <c r="S38" s="569"/>
      <c r="T38" s="167"/>
      <c r="U38" s="568" t="str">
        <f t="shared" si="4"/>
        <v/>
      </c>
      <c r="V38" s="568"/>
      <c r="W38" s="569"/>
      <c r="X38" s="569"/>
      <c r="Y38" s="569"/>
      <c r="Z38" s="569"/>
      <c r="AA38" s="569"/>
      <c r="AB38" s="569"/>
      <c r="AC38" s="569"/>
      <c r="AD38" s="569"/>
      <c r="AE38" s="569"/>
      <c r="AF38" s="569"/>
      <c r="AG38" s="569"/>
      <c r="AH38" s="569"/>
      <c r="AI38" s="569"/>
      <c r="AJ38" s="569"/>
      <c r="AK38" s="569"/>
      <c r="AL38" s="167"/>
      <c r="AM38" s="568" t="str">
        <f t="shared" si="0"/>
        <v/>
      </c>
      <c r="AN38" s="568"/>
      <c r="AO38" s="569"/>
      <c r="AP38" s="569"/>
      <c r="AQ38" s="569"/>
      <c r="AR38" s="569"/>
      <c r="AS38" s="569"/>
      <c r="AT38" s="569"/>
      <c r="AU38" s="569"/>
      <c r="AV38" s="569"/>
      <c r="AW38" s="569"/>
      <c r="AX38" s="569"/>
      <c r="AY38" s="569"/>
      <c r="AZ38" s="569"/>
      <c r="BA38" s="569"/>
      <c r="BB38" s="569"/>
      <c r="BC38" s="569"/>
      <c r="BD38" s="167"/>
      <c r="BE38" s="568" t="str">
        <f t="shared" si="1"/>
        <v/>
      </c>
      <c r="BF38" s="568"/>
      <c r="BG38" s="569"/>
      <c r="BH38" s="569"/>
      <c r="BI38" s="569"/>
      <c r="BJ38" s="569"/>
      <c r="BK38" s="569"/>
      <c r="BL38" s="569"/>
      <c r="BM38" s="569"/>
      <c r="BN38" s="569"/>
      <c r="BO38" s="569"/>
      <c r="BP38" s="569"/>
      <c r="BQ38" s="569"/>
      <c r="BR38" s="569"/>
      <c r="BS38" s="569"/>
      <c r="BT38" s="569"/>
      <c r="BU38" s="569"/>
      <c r="BV38" s="167"/>
      <c r="BW38" s="568">
        <f t="shared" si="2"/>
        <v>15</v>
      </c>
      <c r="BX38" s="568"/>
      <c r="BY38" s="569" t="str">
        <f>IF('各会計、関係団体の財政状況及び健全化判断比率'!B72="","",'各会計、関係団体の財政状況及び健全化判断比率'!B72)</f>
        <v>山形県後期高齢者医療広域連合（事業会計分）</v>
      </c>
      <c r="BZ38" s="569"/>
      <c r="CA38" s="569"/>
      <c r="CB38" s="569"/>
      <c r="CC38" s="569"/>
      <c r="CD38" s="569"/>
      <c r="CE38" s="569"/>
      <c r="CF38" s="569"/>
      <c r="CG38" s="569"/>
      <c r="CH38" s="569"/>
      <c r="CI38" s="569"/>
      <c r="CJ38" s="569"/>
      <c r="CK38" s="569"/>
      <c r="CL38" s="569"/>
      <c r="CM38" s="569"/>
      <c r="CN38" s="167"/>
      <c r="CO38" s="568" t="str">
        <f t="shared" si="3"/>
        <v/>
      </c>
      <c r="CP38" s="568"/>
      <c r="CQ38" s="569" t="str">
        <f>IF('各会計、関係団体の財政状況及び健全化判断比率'!BS11="","",'各会計、関係団体の財政状況及び健全化判断比率'!BS11)</f>
        <v/>
      </c>
      <c r="CR38" s="569"/>
      <c r="CS38" s="569"/>
      <c r="CT38" s="569"/>
      <c r="CU38" s="569"/>
      <c r="CV38" s="569"/>
      <c r="CW38" s="569"/>
      <c r="CX38" s="569"/>
      <c r="CY38" s="569"/>
      <c r="CZ38" s="569"/>
      <c r="DA38" s="569"/>
      <c r="DB38" s="569"/>
      <c r="DC38" s="569"/>
      <c r="DD38" s="569"/>
      <c r="DE38" s="569"/>
      <c r="DF38" s="164"/>
      <c r="DG38" s="570" t="str">
        <f>IF('各会計、関係団体の財政状況及び健全化判断比率'!BR11="","",'各会計、関係団体の財政状況及び健全化判断比率'!BR11)</f>
        <v/>
      </c>
      <c r="DH38" s="570"/>
      <c r="DI38" s="171"/>
      <c r="DJ38" s="139"/>
      <c r="DK38" s="139"/>
      <c r="DL38" s="139"/>
      <c r="DM38" s="139"/>
      <c r="DN38" s="139"/>
      <c r="DO38" s="139"/>
    </row>
    <row r="39" spans="1:119" ht="32.25" customHeight="1">
      <c r="A39" s="140"/>
      <c r="B39" s="166"/>
      <c r="C39" s="568" t="str">
        <f t="shared" si="5"/>
        <v/>
      </c>
      <c r="D39" s="568"/>
      <c r="E39" s="569" t="str">
        <f>IF('各会計、関係団体の財政状況及び健全化判断比率'!B12="","",'各会計、関係団体の財政状況及び健全化判断比率'!B12)</f>
        <v/>
      </c>
      <c r="F39" s="569"/>
      <c r="G39" s="569"/>
      <c r="H39" s="569"/>
      <c r="I39" s="569"/>
      <c r="J39" s="569"/>
      <c r="K39" s="569"/>
      <c r="L39" s="569"/>
      <c r="M39" s="569"/>
      <c r="N39" s="569"/>
      <c r="O39" s="569"/>
      <c r="P39" s="569"/>
      <c r="Q39" s="569"/>
      <c r="R39" s="569"/>
      <c r="S39" s="569"/>
      <c r="T39" s="167"/>
      <c r="U39" s="568" t="str">
        <f t="shared" si="4"/>
        <v/>
      </c>
      <c r="V39" s="568"/>
      <c r="W39" s="569"/>
      <c r="X39" s="569"/>
      <c r="Y39" s="569"/>
      <c r="Z39" s="569"/>
      <c r="AA39" s="569"/>
      <c r="AB39" s="569"/>
      <c r="AC39" s="569"/>
      <c r="AD39" s="569"/>
      <c r="AE39" s="569"/>
      <c r="AF39" s="569"/>
      <c r="AG39" s="569"/>
      <c r="AH39" s="569"/>
      <c r="AI39" s="569"/>
      <c r="AJ39" s="569"/>
      <c r="AK39" s="569"/>
      <c r="AL39" s="167"/>
      <c r="AM39" s="568" t="str">
        <f t="shared" si="0"/>
        <v/>
      </c>
      <c r="AN39" s="568"/>
      <c r="AO39" s="569"/>
      <c r="AP39" s="569"/>
      <c r="AQ39" s="569"/>
      <c r="AR39" s="569"/>
      <c r="AS39" s="569"/>
      <c r="AT39" s="569"/>
      <c r="AU39" s="569"/>
      <c r="AV39" s="569"/>
      <c r="AW39" s="569"/>
      <c r="AX39" s="569"/>
      <c r="AY39" s="569"/>
      <c r="AZ39" s="569"/>
      <c r="BA39" s="569"/>
      <c r="BB39" s="569"/>
      <c r="BC39" s="569"/>
      <c r="BD39" s="167"/>
      <c r="BE39" s="568" t="str">
        <f t="shared" si="1"/>
        <v/>
      </c>
      <c r="BF39" s="568"/>
      <c r="BG39" s="569"/>
      <c r="BH39" s="569"/>
      <c r="BI39" s="569"/>
      <c r="BJ39" s="569"/>
      <c r="BK39" s="569"/>
      <c r="BL39" s="569"/>
      <c r="BM39" s="569"/>
      <c r="BN39" s="569"/>
      <c r="BO39" s="569"/>
      <c r="BP39" s="569"/>
      <c r="BQ39" s="569"/>
      <c r="BR39" s="569"/>
      <c r="BS39" s="569"/>
      <c r="BT39" s="569"/>
      <c r="BU39" s="569"/>
      <c r="BV39" s="167"/>
      <c r="BW39" s="568" t="str">
        <f t="shared" si="2"/>
        <v/>
      </c>
      <c r="BX39" s="568"/>
      <c r="BY39" s="569" t="str">
        <f>IF('各会計、関係団体の財政状況及び健全化判断比率'!B73="","",'各会計、関係団体の財政状況及び健全化判断比率'!B73)</f>
        <v/>
      </c>
      <c r="BZ39" s="569"/>
      <c r="CA39" s="569"/>
      <c r="CB39" s="569"/>
      <c r="CC39" s="569"/>
      <c r="CD39" s="569"/>
      <c r="CE39" s="569"/>
      <c r="CF39" s="569"/>
      <c r="CG39" s="569"/>
      <c r="CH39" s="569"/>
      <c r="CI39" s="569"/>
      <c r="CJ39" s="569"/>
      <c r="CK39" s="569"/>
      <c r="CL39" s="569"/>
      <c r="CM39" s="569"/>
      <c r="CN39" s="167"/>
      <c r="CO39" s="568" t="str">
        <f t="shared" si="3"/>
        <v/>
      </c>
      <c r="CP39" s="568"/>
      <c r="CQ39" s="569" t="str">
        <f>IF('各会計、関係団体の財政状況及び健全化判断比率'!BS12="","",'各会計、関係団体の財政状況及び健全化判断比率'!BS12)</f>
        <v/>
      </c>
      <c r="CR39" s="569"/>
      <c r="CS39" s="569"/>
      <c r="CT39" s="569"/>
      <c r="CU39" s="569"/>
      <c r="CV39" s="569"/>
      <c r="CW39" s="569"/>
      <c r="CX39" s="569"/>
      <c r="CY39" s="569"/>
      <c r="CZ39" s="569"/>
      <c r="DA39" s="569"/>
      <c r="DB39" s="569"/>
      <c r="DC39" s="569"/>
      <c r="DD39" s="569"/>
      <c r="DE39" s="569"/>
      <c r="DF39" s="164"/>
      <c r="DG39" s="570" t="str">
        <f>IF('各会計、関係団体の財政状況及び健全化判断比率'!BR12="","",'各会計、関係団体の財政状況及び健全化判断比率'!BR12)</f>
        <v/>
      </c>
      <c r="DH39" s="570"/>
      <c r="DI39" s="171"/>
      <c r="DJ39" s="139"/>
      <c r="DK39" s="139"/>
      <c r="DL39" s="139"/>
      <c r="DM39" s="139"/>
      <c r="DN39" s="139"/>
      <c r="DO39" s="139"/>
    </row>
    <row r="40" spans="1:119" ht="32.25" customHeight="1">
      <c r="A40" s="140"/>
      <c r="B40" s="166"/>
      <c r="C40" s="568" t="str">
        <f t="shared" si="5"/>
        <v/>
      </c>
      <c r="D40" s="568"/>
      <c r="E40" s="569" t="str">
        <f>IF('各会計、関係団体の財政状況及び健全化判断比率'!B13="","",'各会計、関係団体の財政状況及び健全化判断比率'!B13)</f>
        <v/>
      </c>
      <c r="F40" s="569"/>
      <c r="G40" s="569"/>
      <c r="H40" s="569"/>
      <c r="I40" s="569"/>
      <c r="J40" s="569"/>
      <c r="K40" s="569"/>
      <c r="L40" s="569"/>
      <c r="M40" s="569"/>
      <c r="N40" s="569"/>
      <c r="O40" s="569"/>
      <c r="P40" s="569"/>
      <c r="Q40" s="569"/>
      <c r="R40" s="569"/>
      <c r="S40" s="569"/>
      <c r="T40" s="167"/>
      <c r="U40" s="568" t="str">
        <f t="shared" si="4"/>
        <v/>
      </c>
      <c r="V40" s="568"/>
      <c r="W40" s="569"/>
      <c r="X40" s="569"/>
      <c r="Y40" s="569"/>
      <c r="Z40" s="569"/>
      <c r="AA40" s="569"/>
      <c r="AB40" s="569"/>
      <c r="AC40" s="569"/>
      <c r="AD40" s="569"/>
      <c r="AE40" s="569"/>
      <c r="AF40" s="569"/>
      <c r="AG40" s="569"/>
      <c r="AH40" s="569"/>
      <c r="AI40" s="569"/>
      <c r="AJ40" s="569"/>
      <c r="AK40" s="569"/>
      <c r="AL40" s="167"/>
      <c r="AM40" s="568" t="str">
        <f t="shared" si="0"/>
        <v/>
      </c>
      <c r="AN40" s="568"/>
      <c r="AO40" s="569"/>
      <c r="AP40" s="569"/>
      <c r="AQ40" s="569"/>
      <c r="AR40" s="569"/>
      <c r="AS40" s="569"/>
      <c r="AT40" s="569"/>
      <c r="AU40" s="569"/>
      <c r="AV40" s="569"/>
      <c r="AW40" s="569"/>
      <c r="AX40" s="569"/>
      <c r="AY40" s="569"/>
      <c r="AZ40" s="569"/>
      <c r="BA40" s="569"/>
      <c r="BB40" s="569"/>
      <c r="BC40" s="569"/>
      <c r="BD40" s="167"/>
      <c r="BE40" s="568" t="str">
        <f t="shared" si="1"/>
        <v/>
      </c>
      <c r="BF40" s="568"/>
      <c r="BG40" s="569"/>
      <c r="BH40" s="569"/>
      <c r="BI40" s="569"/>
      <c r="BJ40" s="569"/>
      <c r="BK40" s="569"/>
      <c r="BL40" s="569"/>
      <c r="BM40" s="569"/>
      <c r="BN40" s="569"/>
      <c r="BO40" s="569"/>
      <c r="BP40" s="569"/>
      <c r="BQ40" s="569"/>
      <c r="BR40" s="569"/>
      <c r="BS40" s="569"/>
      <c r="BT40" s="569"/>
      <c r="BU40" s="569"/>
      <c r="BV40" s="167"/>
      <c r="BW40" s="568" t="str">
        <f t="shared" si="2"/>
        <v/>
      </c>
      <c r="BX40" s="568"/>
      <c r="BY40" s="569" t="str">
        <f>IF('各会計、関係団体の財政状況及び健全化判断比率'!B74="","",'各会計、関係団体の財政状況及び健全化判断比率'!B74)</f>
        <v/>
      </c>
      <c r="BZ40" s="569"/>
      <c r="CA40" s="569"/>
      <c r="CB40" s="569"/>
      <c r="CC40" s="569"/>
      <c r="CD40" s="569"/>
      <c r="CE40" s="569"/>
      <c r="CF40" s="569"/>
      <c r="CG40" s="569"/>
      <c r="CH40" s="569"/>
      <c r="CI40" s="569"/>
      <c r="CJ40" s="569"/>
      <c r="CK40" s="569"/>
      <c r="CL40" s="569"/>
      <c r="CM40" s="569"/>
      <c r="CN40" s="167"/>
      <c r="CO40" s="568" t="str">
        <f t="shared" si="3"/>
        <v/>
      </c>
      <c r="CP40" s="568"/>
      <c r="CQ40" s="569" t="str">
        <f>IF('各会計、関係団体の財政状況及び健全化判断比率'!BS13="","",'各会計、関係団体の財政状況及び健全化判断比率'!BS13)</f>
        <v/>
      </c>
      <c r="CR40" s="569"/>
      <c r="CS40" s="569"/>
      <c r="CT40" s="569"/>
      <c r="CU40" s="569"/>
      <c r="CV40" s="569"/>
      <c r="CW40" s="569"/>
      <c r="CX40" s="569"/>
      <c r="CY40" s="569"/>
      <c r="CZ40" s="569"/>
      <c r="DA40" s="569"/>
      <c r="DB40" s="569"/>
      <c r="DC40" s="569"/>
      <c r="DD40" s="569"/>
      <c r="DE40" s="569"/>
      <c r="DF40" s="164"/>
      <c r="DG40" s="570" t="str">
        <f>IF('各会計、関係団体の財政状況及び健全化判断比率'!BR13="","",'各会計、関係団体の財政状況及び健全化判断比率'!BR13)</f>
        <v/>
      </c>
      <c r="DH40" s="570"/>
      <c r="DI40" s="171"/>
      <c r="DJ40" s="139"/>
      <c r="DK40" s="139"/>
      <c r="DL40" s="139"/>
      <c r="DM40" s="139"/>
      <c r="DN40" s="139"/>
      <c r="DO40" s="139"/>
    </row>
    <row r="41" spans="1:119" ht="32.25" customHeight="1">
      <c r="A41" s="140"/>
      <c r="B41" s="166"/>
      <c r="C41" s="568" t="str">
        <f t="shared" si="5"/>
        <v/>
      </c>
      <c r="D41" s="568"/>
      <c r="E41" s="569" t="str">
        <f>IF('各会計、関係団体の財政状況及び健全化判断比率'!B14="","",'各会計、関係団体の財政状況及び健全化判断比率'!B14)</f>
        <v/>
      </c>
      <c r="F41" s="569"/>
      <c r="G41" s="569"/>
      <c r="H41" s="569"/>
      <c r="I41" s="569"/>
      <c r="J41" s="569"/>
      <c r="K41" s="569"/>
      <c r="L41" s="569"/>
      <c r="M41" s="569"/>
      <c r="N41" s="569"/>
      <c r="O41" s="569"/>
      <c r="P41" s="569"/>
      <c r="Q41" s="569"/>
      <c r="R41" s="569"/>
      <c r="S41" s="569"/>
      <c r="T41" s="167"/>
      <c r="U41" s="568" t="str">
        <f t="shared" si="4"/>
        <v/>
      </c>
      <c r="V41" s="568"/>
      <c r="W41" s="569"/>
      <c r="X41" s="569"/>
      <c r="Y41" s="569"/>
      <c r="Z41" s="569"/>
      <c r="AA41" s="569"/>
      <c r="AB41" s="569"/>
      <c r="AC41" s="569"/>
      <c r="AD41" s="569"/>
      <c r="AE41" s="569"/>
      <c r="AF41" s="569"/>
      <c r="AG41" s="569"/>
      <c r="AH41" s="569"/>
      <c r="AI41" s="569"/>
      <c r="AJ41" s="569"/>
      <c r="AK41" s="569"/>
      <c r="AL41" s="167"/>
      <c r="AM41" s="568" t="str">
        <f t="shared" si="0"/>
        <v/>
      </c>
      <c r="AN41" s="568"/>
      <c r="AO41" s="569"/>
      <c r="AP41" s="569"/>
      <c r="AQ41" s="569"/>
      <c r="AR41" s="569"/>
      <c r="AS41" s="569"/>
      <c r="AT41" s="569"/>
      <c r="AU41" s="569"/>
      <c r="AV41" s="569"/>
      <c r="AW41" s="569"/>
      <c r="AX41" s="569"/>
      <c r="AY41" s="569"/>
      <c r="AZ41" s="569"/>
      <c r="BA41" s="569"/>
      <c r="BB41" s="569"/>
      <c r="BC41" s="569"/>
      <c r="BD41" s="167"/>
      <c r="BE41" s="568" t="str">
        <f t="shared" si="1"/>
        <v/>
      </c>
      <c r="BF41" s="568"/>
      <c r="BG41" s="569"/>
      <c r="BH41" s="569"/>
      <c r="BI41" s="569"/>
      <c r="BJ41" s="569"/>
      <c r="BK41" s="569"/>
      <c r="BL41" s="569"/>
      <c r="BM41" s="569"/>
      <c r="BN41" s="569"/>
      <c r="BO41" s="569"/>
      <c r="BP41" s="569"/>
      <c r="BQ41" s="569"/>
      <c r="BR41" s="569"/>
      <c r="BS41" s="569"/>
      <c r="BT41" s="569"/>
      <c r="BU41" s="569"/>
      <c r="BV41" s="167"/>
      <c r="BW41" s="568" t="str">
        <f t="shared" si="2"/>
        <v/>
      </c>
      <c r="BX41" s="568"/>
      <c r="BY41" s="569" t="str">
        <f>IF('各会計、関係団体の財政状況及び健全化判断比率'!B75="","",'各会計、関係団体の財政状況及び健全化判断比率'!B75)</f>
        <v/>
      </c>
      <c r="BZ41" s="569"/>
      <c r="CA41" s="569"/>
      <c r="CB41" s="569"/>
      <c r="CC41" s="569"/>
      <c r="CD41" s="569"/>
      <c r="CE41" s="569"/>
      <c r="CF41" s="569"/>
      <c r="CG41" s="569"/>
      <c r="CH41" s="569"/>
      <c r="CI41" s="569"/>
      <c r="CJ41" s="569"/>
      <c r="CK41" s="569"/>
      <c r="CL41" s="569"/>
      <c r="CM41" s="569"/>
      <c r="CN41" s="167"/>
      <c r="CO41" s="568" t="str">
        <f t="shared" si="3"/>
        <v/>
      </c>
      <c r="CP41" s="568"/>
      <c r="CQ41" s="569" t="str">
        <f>IF('各会計、関係団体の財政状況及び健全化判断比率'!BS14="","",'各会計、関係団体の財政状況及び健全化判断比率'!BS14)</f>
        <v/>
      </c>
      <c r="CR41" s="569"/>
      <c r="CS41" s="569"/>
      <c r="CT41" s="569"/>
      <c r="CU41" s="569"/>
      <c r="CV41" s="569"/>
      <c r="CW41" s="569"/>
      <c r="CX41" s="569"/>
      <c r="CY41" s="569"/>
      <c r="CZ41" s="569"/>
      <c r="DA41" s="569"/>
      <c r="DB41" s="569"/>
      <c r="DC41" s="569"/>
      <c r="DD41" s="569"/>
      <c r="DE41" s="569"/>
      <c r="DF41" s="164"/>
      <c r="DG41" s="570" t="str">
        <f>IF('各会計、関係団体の財政状況及び健全化判断比率'!BR14="","",'各会計、関係団体の財政状況及び健全化判断比率'!BR14)</f>
        <v/>
      </c>
      <c r="DH41" s="570"/>
      <c r="DI41" s="171"/>
      <c r="DJ41" s="139"/>
      <c r="DK41" s="139"/>
      <c r="DL41" s="139"/>
      <c r="DM41" s="139"/>
      <c r="DN41" s="139"/>
      <c r="DO41" s="139"/>
    </row>
    <row r="42" spans="1:119" ht="32.25" customHeight="1">
      <c r="A42" s="139"/>
      <c r="B42" s="166"/>
      <c r="C42" s="568" t="str">
        <f t="shared" si="5"/>
        <v/>
      </c>
      <c r="D42" s="568"/>
      <c r="E42" s="569" t="str">
        <f>IF('各会計、関係団体の財政状況及び健全化判断比率'!B15="","",'各会計、関係団体の財政状況及び健全化判断比率'!B15)</f>
        <v/>
      </c>
      <c r="F42" s="569"/>
      <c r="G42" s="569"/>
      <c r="H42" s="569"/>
      <c r="I42" s="569"/>
      <c r="J42" s="569"/>
      <c r="K42" s="569"/>
      <c r="L42" s="569"/>
      <c r="M42" s="569"/>
      <c r="N42" s="569"/>
      <c r="O42" s="569"/>
      <c r="P42" s="569"/>
      <c r="Q42" s="569"/>
      <c r="R42" s="569"/>
      <c r="S42" s="569"/>
      <c r="T42" s="167"/>
      <c r="U42" s="568" t="str">
        <f t="shared" si="4"/>
        <v/>
      </c>
      <c r="V42" s="568"/>
      <c r="W42" s="569"/>
      <c r="X42" s="569"/>
      <c r="Y42" s="569"/>
      <c r="Z42" s="569"/>
      <c r="AA42" s="569"/>
      <c r="AB42" s="569"/>
      <c r="AC42" s="569"/>
      <c r="AD42" s="569"/>
      <c r="AE42" s="569"/>
      <c r="AF42" s="569"/>
      <c r="AG42" s="569"/>
      <c r="AH42" s="569"/>
      <c r="AI42" s="569"/>
      <c r="AJ42" s="569"/>
      <c r="AK42" s="569"/>
      <c r="AL42" s="167"/>
      <c r="AM42" s="568" t="str">
        <f t="shared" si="0"/>
        <v/>
      </c>
      <c r="AN42" s="568"/>
      <c r="AO42" s="569"/>
      <c r="AP42" s="569"/>
      <c r="AQ42" s="569"/>
      <c r="AR42" s="569"/>
      <c r="AS42" s="569"/>
      <c r="AT42" s="569"/>
      <c r="AU42" s="569"/>
      <c r="AV42" s="569"/>
      <c r="AW42" s="569"/>
      <c r="AX42" s="569"/>
      <c r="AY42" s="569"/>
      <c r="AZ42" s="569"/>
      <c r="BA42" s="569"/>
      <c r="BB42" s="569"/>
      <c r="BC42" s="569"/>
      <c r="BD42" s="167"/>
      <c r="BE42" s="568" t="str">
        <f t="shared" si="1"/>
        <v/>
      </c>
      <c r="BF42" s="568"/>
      <c r="BG42" s="569"/>
      <c r="BH42" s="569"/>
      <c r="BI42" s="569"/>
      <c r="BJ42" s="569"/>
      <c r="BK42" s="569"/>
      <c r="BL42" s="569"/>
      <c r="BM42" s="569"/>
      <c r="BN42" s="569"/>
      <c r="BO42" s="569"/>
      <c r="BP42" s="569"/>
      <c r="BQ42" s="569"/>
      <c r="BR42" s="569"/>
      <c r="BS42" s="569"/>
      <c r="BT42" s="569"/>
      <c r="BU42" s="569"/>
      <c r="BV42" s="167"/>
      <c r="BW42" s="568" t="str">
        <f t="shared" si="2"/>
        <v/>
      </c>
      <c r="BX42" s="568"/>
      <c r="BY42" s="569" t="str">
        <f>IF('各会計、関係団体の財政状況及び健全化判断比率'!B76="","",'各会計、関係団体の財政状況及び健全化判断比率'!B76)</f>
        <v/>
      </c>
      <c r="BZ42" s="569"/>
      <c r="CA42" s="569"/>
      <c r="CB42" s="569"/>
      <c r="CC42" s="569"/>
      <c r="CD42" s="569"/>
      <c r="CE42" s="569"/>
      <c r="CF42" s="569"/>
      <c r="CG42" s="569"/>
      <c r="CH42" s="569"/>
      <c r="CI42" s="569"/>
      <c r="CJ42" s="569"/>
      <c r="CK42" s="569"/>
      <c r="CL42" s="569"/>
      <c r="CM42" s="569"/>
      <c r="CN42" s="167"/>
      <c r="CO42" s="568" t="str">
        <f t="shared" si="3"/>
        <v/>
      </c>
      <c r="CP42" s="568"/>
      <c r="CQ42" s="569" t="str">
        <f>IF('各会計、関係団体の財政状況及び健全化判断比率'!BS15="","",'各会計、関係団体の財政状況及び健全化判断比率'!BS15)</f>
        <v/>
      </c>
      <c r="CR42" s="569"/>
      <c r="CS42" s="569"/>
      <c r="CT42" s="569"/>
      <c r="CU42" s="569"/>
      <c r="CV42" s="569"/>
      <c r="CW42" s="569"/>
      <c r="CX42" s="569"/>
      <c r="CY42" s="569"/>
      <c r="CZ42" s="569"/>
      <c r="DA42" s="569"/>
      <c r="DB42" s="569"/>
      <c r="DC42" s="569"/>
      <c r="DD42" s="569"/>
      <c r="DE42" s="569"/>
      <c r="DF42" s="164"/>
      <c r="DG42" s="570" t="str">
        <f>IF('各会計、関係団体の財政状況及び健全化判断比率'!BR15="","",'各会計、関係団体の財政状況及び健全化判断比率'!BR15)</f>
        <v/>
      </c>
      <c r="DH42" s="570"/>
      <c r="DI42" s="171"/>
      <c r="DJ42" s="139"/>
      <c r="DK42" s="139"/>
      <c r="DL42" s="139"/>
      <c r="DM42" s="139"/>
      <c r="DN42" s="139"/>
      <c r="DO42" s="139"/>
    </row>
    <row r="43" spans="1:119" ht="32.25" customHeight="1">
      <c r="A43" s="139"/>
      <c r="B43" s="166"/>
      <c r="C43" s="568" t="str">
        <f t="shared" si="5"/>
        <v/>
      </c>
      <c r="D43" s="568"/>
      <c r="E43" s="569" t="str">
        <f>IF('各会計、関係団体の財政状況及び健全化判断比率'!B16="","",'各会計、関係団体の財政状況及び健全化判断比率'!B16)</f>
        <v/>
      </c>
      <c r="F43" s="569"/>
      <c r="G43" s="569"/>
      <c r="H43" s="569"/>
      <c r="I43" s="569"/>
      <c r="J43" s="569"/>
      <c r="K43" s="569"/>
      <c r="L43" s="569"/>
      <c r="M43" s="569"/>
      <c r="N43" s="569"/>
      <c r="O43" s="569"/>
      <c r="P43" s="569"/>
      <c r="Q43" s="569"/>
      <c r="R43" s="569"/>
      <c r="S43" s="569"/>
      <c r="T43" s="167"/>
      <c r="U43" s="568" t="str">
        <f t="shared" si="4"/>
        <v/>
      </c>
      <c r="V43" s="568"/>
      <c r="W43" s="569"/>
      <c r="X43" s="569"/>
      <c r="Y43" s="569"/>
      <c r="Z43" s="569"/>
      <c r="AA43" s="569"/>
      <c r="AB43" s="569"/>
      <c r="AC43" s="569"/>
      <c r="AD43" s="569"/>
      <c r="AE43" s="569"/>
      <c r="AF43" s="569"/>
      <c r="AG43" s="569"/>
      <c r="AH43" s="569"/>
      <c r="AI43" s="569"/>
      <c r="AJ43" s="569"/>
      <c r="AK43" s="569"/>
      <c r="AL43" s="167"/>
      <c r="AM43" s="568" t="str">
        <f t="shared" si="0"/>
        <v/>
      </c>
      <c r="AN43" s="568"/>
      <c r="AO43" s="569"/>
      <c r="AP43" s="569"/>
      <c r="AQ43" s="569"/>
      <c r="AR43" s="569"/>
      <c r="AS43" s="569"/>
      <c r="AT43" s="569"/>
      <c r="AU43" s="569"/>
      <c r="AV43" s="569"/>
      <c r="AW43" s="569"/>
      <c r="AX43" s="569"/>
      <c r="AY43" s="569"/>
      <c r="AZ43" s="569"/>
      <c r="BA43" s="569"/>
      <c r="BB43" s="569"/>
      <c r="BC43" s="569"/>
      <c r="BD43" s="167"/>
      <c r="BE43" s="568" t="str">
        <f t="shared" si="1"/>
        <v/>
      </c>
      <c r="BF43" s="568"/>
      <c r="BG43" s="569"/>
      <c r="BH43" s="569"/>
      <c r="BI43" s="569"/>
      <c r="BJ43" s="569"/>
      <c r="BK43" s="569"/>
      <c r="BL43" s="569"/>
      <c r="BM43" s="569"/>
      <c r="BN43" s="569"/>
      <c r="BO43" s="569"/>
      <c r="BP43" s="569"/>
      <c r="BQ43" s="569"/>
      <c r="BR43" s="569"/>
      <c r="BS43" s="569"/>
      <c r="BT43" s="569"/>
      <c r="BU43" s="569"/>
      <c r="BV43" s="167"/>
      <c r="BW43" s="568" t="str">
        <f t="shared" si="2"/>
        <v/>
      </c>
      <c r="BX43" s="568"/>
      <c r="BY43" s="569" t="str">
        <f>IF('各会計、関係団体の財政状況及び健全化判断比率'!B77="","",'各会計、関係団体の財政状況及び健全化判断比率'!B77)</f>
        <v/>
      </c>
      <c r="BZ43" s="569"/>
      <c r="CA43" s="569"/>
      <c r="CB43" s="569"/>
      <c r="CC43" s="569"/>
      <c r="CD43" s="569"/>
      <c r="CE43" s="569"/>
      <c r="CF43" s="569"/>
      <c r="CG43" s="569"/>
      <c r="CH43" s="569"/>
      <c r="CI43" s="569"/>
      <c r="CJ43" s="569"/>
      <c r="CK43" s="569"/>
      <c r="CL43" s="569"/>
      <c r="CM43" s="569"/>
      <c r="CN43" s="167"/>
      <c r="CO43" s="568" t="str">
        <f t="shared" si="3"/>
        <v/>
      </c>
      <c r="CP43" s="568"/>
      <c r="CQ43" s="569" t="str">
        <f>IF('各会計、関係団体の財政状況及び健全化判断比率'!BS16="","",'各会計、関係団体の財政状況及び健全化判断比率'!BS16)</f>
        <v/>
      </c>
      <c r="CR43" s="569"/>
      <c r="CS43" s="569"/>
      <c r="CT43" s="569"/>
      <c r="CU43" s="569"/>
      <c r="CV43" s="569"/>
      <c r="CW43" s="569"/>
      <c r="CX43" s="569"/>
      <c r="CY43" s="569"/>
      <c r="CZ43" s="569"/>
      <c r="DA43" s="569"/>
      <c r="DB43" s="569"/>
      <c r="DC43" s="569"/>
      <c r="DD43" s="569"/>
      <c r="DE43" s="569"/>
      <c r="DF43" s="164"/>
      <c r="DG43" s="570" t="str">
        <f>IF('各会計、関係団体の財政状況及び健全化判断比率'!BR16="","",'各会計、関係団体の財政状況及び健全化判断比率'!BR16)</f>
        <v/>
      </c>
      <c r="DH43" s="57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192</v>
      </c>
    </row>
    <row r="50" spans="5:5">
      <c r="E50" s="141" t="s">
        <v>193</v>
      </c>
    </row>
    <row r="51" spans="5:5">
      <c r="E51" s="141" t="s">
        <v>194</v>
      </c>
    </row>
    <row r="52" spans="5:5">
      <c r="E52" s="141" t="s">
        <v>195</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571" t="s">
        <v>196</v>
      </c>
      <c r="DI1" s="572"/>
      <c r="DJ1" s="572"/>
      <c r="DK1" s="572"/>
      <c r="DL1" s="572"/>
      <c r="DM1" s="572"/>
      <c r="DN1" s="573"/>
      <c r="DP1" s="571" t="s">
        <v>197</v>
      </c>
      <c r="DQ1" s="572"/>
      <c r="DR1" s="572"/>
      <c r="DS1" s="572"/>
      <c r="DT1" s="572"/>
      <c r="DU1" s="572"/>
      <c r="DV1" s="572"/>
      <c r="DW1" s="572"/>
      <c r="DX1" s="572"/>
      <c r="DY1" s="572"/>
      <c r="DZ1" s="572"/>
      <c r="EA1" s="572"/>
      <c r="EB1" s="572"/>
      <c r="EC1" s="573"/>
      <c r="ED1" s="177"/>
      <c r="EE1" s="177"/>
      <c r="EF1" s="177"/>
      <c r="EG1" s="177"/>
      <c r="EH1" s="177"/>
      <c r="EI1" s="177"/>
      <c r="EJ1" s="177"/>
      <c r="EK1" s="177"/>
      <c r="EL1" s="177"/>
      <c r="EM1" s="177"/>
    </row>
    <row r="2" spans="2:143" ht="22.5" customHeight="1">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574" t="s">
        <v>199</v>
      </c>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4" t="s">
        <v>200</v>
      </c>
      <c r="AQ3" s="575"/>
      <c r="AR3" s="575"/>
      <c r="AS3" s="575"/>
      <c r="AT3" s="575"/>
      <c r="AU3" s="575"/>
      <c r="AV3" s="575"/>
      <c r="AW3" s="575"/>
      <c r="AX3" s="575"/>
      <c r="AY3" s="575"/>
      <c r="AZ3" s="575"/>
      <c r="BA3" s="575"/>
      <c r="BB3" s="575"/>
      <c r="BC3" s="575"/>
      <c r="BD3" s="575"/>
      <c r="BE3" s="575"/>
      <c r="BF3" s="575"/>
      <c r="BG3" s="575"/>
      <c r="BH3" s="575"/>
      <c r="BI3" s="575"/>
      <c r="BJ3" s="575"/>
      <c r="BK3" s="575"/>
      <c r="BL3" s="575"/>
      <c r="BM3" s="575"/>
      <c r="BN3" s="575"/>
      <c r="BO3" s="575"/>
      <c r="BP3" s="575"/>
      <c r="BQ3" s="575"/>
      <c r="BR3" s="575"/>
      <c r="BS3" s="575"/>
      <c r="BT3" s="575"/>
      <c r="BU3" s="575"/>
      <c r="BV3" s="575"/>
      <c r="BW3" s="575"/>
      <c r="BX3" s="575"/>
      <c r="BY3" s="575"/>
      <c r="BZ3" s="575"/>
      <c r="CA3" s="575"/>
      <c r="CB3" s="576"/>
      <c r="CD3" s="577" t="s">
        <v>201</v>
      </c>
      <c r="CE3" s="578"/>
      <c r="CF3" s="578"/>
      <c r="CG3" s="578"/>
      <c r="CH3" s="578"/>
      <c r="CI3" s="578"/>
      <c r="CJ3" s="578"/>
      <c r="CK3" s="578"/>
      <c r="CL3" s="578"/>
      <c r="CM3" s="578"/>
      <c r="CN3" s="578"/>
      <c r="CO3" s="578"/>
      <c r="CP3" s="578"/>
      <c r="CQ3" s="578"/>
      <c r="CR3" s="578"/>
      <c r="CS3" s="578"/>
      <c r="CT3" s="578"/>
      <c r="CU3" s="578"/>
      <c r="CV3" s="578"/>
      <c r="CW3" s="578"/>
      <c r="CX3" s="578"/>
      <c r="CY3" s="578"/>
      <c r="CZ3" s="578"/>
      <c r="DA3" s="578"/>
      <c r="DB3" s="578"/>
      <c r="DC3" s="578"/>
      <c r="DD3" s="578"/>
      <c r="DE3" s="578"/>
      <c r="DF3" s="578"/>
      <c r="DG3" s="578"/>
      <c r="DH3" s="578"/>
      <c r="DI3" s="578"/>
      <c r="DJ3" s="578"/>
      <c r="DK3" s="578"/>
      <c r="DL3" s="578"/>
      <c r="DM3" s="578"/>
      <c r="DN3" s="578"/>
      <c r="DO3" s="578"/>
      <c r="DP3" s="578"/>
      <c r="DQ3" s="578"/>
      <c r="DR3" s="578"/>
      <c r="DS3" s="578"/>
      <c r="DT3" s="578"/>
      <c r="DU3" s="578"/>
      <c r="DV3" s="578"/>
      <c r="DW3" s="578"/>
      <c r="DX3" s="578"/>
      <c r="DY3" s="578"/>
      <c r="DZ3" s="578"/>
      <c r="EA3" s="578"/>
      <c r="EB3" s="578"/>
      <c r="EC3" s="579"/>
    </row>
    <row r="4" spans="2:143" ht="11.25" customHeight="1">
      <c r="B4" s="574" t="s">
        <v>1</v>
      </c>
      <c r="C4" s="575"/>
      <c r="D4" s="575"/>
      <c r="E4" s="575"/>
      <c r="F4" s="575"/>
      <c r="G4" s="575"/>
      <c r="H4" s="575"/>
      <c r="I4" s="575"/>
      <c r="J4" s="575"/>
      <c r="K4" s="575"/>
      <c r="L4" s="575"/>
      <c r="M4" s="575"/>
      <c r="N4" s="575"/>
      <c r="O4" s="575"/>
      <c r="P4" s="575"/>
      <c r="Q4" s="576"/>
      <c r="R4" s="574" t="s">
        <v>202</v>
      </c>
      <c r="S4" s="575"/>
      <c r="T4" s="575"/>
      <c r="U4" s="575"/>
      <c r="V4" s="575"/>
      <c r="W4" s="575"/>
      <c r="X4" s="575"/>
      <c r="Y4" s="576"/>
      <c r="Z4" s="574" t="s">
        <v>203</v>
      </c>
      <c r="AA4" s="575"/>
      <c r="AB4" s="575"/>
      <c r="AC4" s="576"/>
      <c r="AD4" s="574" t="s">
        <v>204</v>
      </c>
      <c r="AE4" s="575"/>
      <c r="AF4" s="575"/>
      <c r="AG4" s="575"/>
      <c r="AH4" s="575"/>
      <c r="AI4" s="575"/>
      <c r="AJ4" s="575"/>
      <c r="AK4" s="576"/>
      <c r="AL4" s="574" t="s">
        <v>203</v>
      </c>
      <c r="AM4" s="575"/>
      <c r="AN4" s="575"/>
      <c r="AO4" s="576"/>
      <c r="AP4" s="580" t="s">
        <v>205</v>
      </c>
      <c r="AQ4" s="580"/>
      <c r="AR4" s="580"/>
      <c r="AS4" s="580"/>
      <c r="AT4" s="580"/>
      <c r="AU4" s="580"/>
      <c r="AV4" s="580"/>
      <c r="AW4" s="580"/>
      <c r="AX4" s="580"/>
      <c r="AY4" s="580"/>
      <c r="AZ4" s="580"/>
      <c r="BA4" s="580"/>
      <c r="BB4" s="580"/>
      <c r="BC4" s="580"/>
      <c r="BD4" s="580"/>
      <c r="BE4" s="580"/>
      <c r="BF4" s="580"/>
      <c r="BG4" s="580" t="s">
        <v>206</v>
      </c>
      <c r="BH4" s="580"/>
      <c r="BI4" s="580"/>
      <c r="BJ4" s="580"/>
      <c r="BK4" s="580"/>
      <c r="BL4" s="580"/>
      <c r="BM4" s="580"/>
      <c r="BN4" s="580"/>
      <c r="BO4" s="580" t="s">
        <v>203</v>
      </c>
      <c r="BP4" s="580"/>
      <c r="BQ4" s="580"/>
      <c r="BR4" s="580"/>
      <c r="BS4" s="580" t="s">
        <v>207</v>
      </c>
      <c r="BT4" s="580"/>
      <c r="BU4" s="580"/>
      <c r="BV4" s="580"/>
      <c r="BW4" s="580"/>
      <c r="BX4" s="580"/>
      <c r="BY4" s="580"/>
      <c r="BZ4" s="580"/>
      <c r="CA4" s="580"/>
      <c r="CB4" s="580"/>
      <c r="CD4" s="577" t="s">
        <v>208</v>
      </c>
      <c r="CE4" s="578"/>
      <c r="CF4" s="578"/>
      <c r="CG4" s="578"/>
      <c r="CH4" s="578"/>
      <c r="CI4" s="578"/>
      <c r="CJ4" s="578"/>
      <c r="CK4" s="578"/>
      <c r="CL4" s="578"/>
      <c r="CM4" s="578"/>
      <c r="CN4" s="578"/>
      <c r="CO4" s="578"/>
      <c r="CP4" s="578"/>
      <c r="CQ4" s="578"/>
      <c r="CR4" s="578"/>
      <c r="CS4" s="578"/>
      <c r="CT4" s="578"/>
      <c r="CU4" s="578"/>
      <c r="CV4" s="578"/>
      <c r="CW4" s="578"/>
      <c r="CX4" s="578"/>
      <c r="CY4" s="578"/>
      <c r="CZ4" s="578"/>
      <c r="DA4" s="578"/>
      <c r="DB4" s="578"/>
      <c r="DC4" s="578"/>
      <c r="DD4" s="578"/>
      <c r="DE4" s="578"/>
      <c r="DF4" s="578"/>
      <c r="DG4" s="578"/>
      <c r="DH4" s="578"/>
      <c r="DI4" s="578"/>
      <c r="DJ4" s="578"/>
      <c r="DK4" s="578"/>
      <c r="DL4" s="578"/>
      <c r="DM4" s="578"/>
      <c r="DN4" s="578"/>
      <c r="DO4" s="578"/>
      <c r="DP4" s="578"/>
      <c r="DQ4" s="578"/>
      <c r="DR4" s="578"/>
      <c r="DS4" s="578"/>
      <c r="DT4" s="578"/>
      <c r="DU4" s="578"/>
      <c r="DV4" s="578"/>
      <c r="DW4" s="578"/>
      <c r="DX4" s="578"/>
      <c r="DY4" s="578"/>
      <c r="DZ4" s="578"/>
      <c r="EA4" s="578"/>
      <c r="EB4" s="578"/>
      <c r="EC4" s="579"/>
    </row>
    <row r="5" spans="2:143" s="183" customFormat="1" ht="11.25" customHeight="1">
      <c r="B5" s="581" t="s">
        <v>209</v>
      </c>
      <c r="C5" s="582"/>
      <c r="D5" s="582"/>
      <c r="E5" s="582"/>
      <c r="F5" s="582"/>
      <c r="G5" s="582"/>
      <c r="H5" s="582"/>
      <c r="I5" s="582"/>
      <c r="J5" s="582"/>
      <c r="K5" s="582"/>
      <c r="L5" s="582"/>
      <c r="M5" s="582"/>
      <c r="N5" s="582"/>
      <c r="O5" s="582"/>
      <c r="P5" s="582"/>
      <c r="Q5" s="583"/>
      <c r="R5" s="584">
        <v>8251568</v>
      </c>
      <c r="S5" s="585"/>
      <c r="T5" s="585"/>
      <c r="U5" s="585"/>
      <c r="V5" s="585"/>
      <c r="W5" s="585"/>
      <c r="X5" s="585"/>
      <c r="Y5" s="586"/>
      <c r="Z5" s="587">
        <v>28.4</v>
      </c>
      <c r="AA5" s="587"/>
      <c r="AB5" s="587"/>
      <c r="AC5" s="587"/>
      <c r="AD5" s="588">
        <v>7728239</v>
      </c>
      <c r="AE5" s="588"/>
      <c r="AF5" s="588"/>
      <c r="AG5" s="588"/>
      <c r="AH5" s="588"/>
      <c r="AI5" s="588"/>
      <c r="AJ5" s="588"/>
      <c r="AK5" s="588"/>
      <c r="AL5" s="589">
        <v>62.1</v>
      </c>
      <c r="AM5" s="590"/>
      <c r="AN5" s="590"/>
      <c r="AO5" s="591"/>
      <c r="AP5" s="581" t="s">
        <v>210</v>
      </c>
      <c r="AQ5" s="582"/>
      <c r="AR5" s="582"/>
      <c r="AS5" s="582"/>
      <c r="AT5" s="582"/>
      <c r="AU5" s="582"/>
      <c r="AV5" s="582"/>
      <c r="AW5" s="582"/>
      <c r="AX5" s="582"/>
      <c r="AY5" s="582"/>
      <c r="AZ5" s="582"/>
      <c r="BA5" s="582"/>
      <c r="BB5" s="582"/>
      <c r="BC5" s="582"/>
      <c r="BD5" s="582"/>
      <c r="BE5" s="582"/>
      <c r="BF5" s="583"/>
      <c r="BG5" s="595">
        <v>7680549</v>
      </c>
      <c r="BH5" s="596"/>
      <c r="BI5" s="596"/>
      <c r="BJ5" s="596"/>
      <c r="BK5" s="596"/>
      <c r="BL5" s="596"/>
      <c r="BM5" s="596"/>
      <c r="BN5" s="597"/>
      <c r="BO5" s="598">
        <v>93.1</v>
      </c>
      <c r="BP5" s="598"/>
      <c r="BQ5" s="598"/>
      <c r="BR5" s="598"/>
      <c r="BS5" s="599">
        <v>97561</v>
      </c>
      <c r="BT5" s="599"/>
      <c r="BU5" s="599"/>
      <c r="BV5" s="599"/>
      <c r="BW5" s="599"/>
      <c r="BX5" s="599"/>
      <c r="BY5" s="599"/>
      <c r="BZ5" s="599"/>
      <c r="CA5" s="599"/>
      <c r="CB5" s="603"/>
      <c r="CD5" s="577" t="s">
        <v>205</v>
      </c>
      <c r="CE5" s="578"/>
      <c r="CF5" s="578"/>
      <c r="CG5" s="578"/>
      <c r="CH5" s="578"/>
      <c r="CI5" s="578"/>
      <c r="CJ5" s="578"/>
      <c r="CK5" s="578"/>
      <c r="CL5" s="578"/>
      <c r="CM5" s="578"/>
      <c r="CN5" s="578"/>
      <c r="CO5" s="578"/>
      <c r="CP5" s="578"/>
      <c r="CQ5" s="579"/>
      <c r="CR5" s="577" t="s">
        <v>211</v>
      </c>
      <c r="CS5" s="578"/>
      <c r="CT5" s="578"/>
      <c r="CU5" s="578"/>
      <c r="CV5" s="578"/>
      <c r="CW5" s="578"/>
      <c r="CX5" s="578"/>
      <c r="CY5" s="579"/>
      <c r="CZ5" s="577" t="s">
        <v>203</v>
      </c>
      <c r="DA5" s="578"/>
      <c r="DB5" s="578"/>
      <c r="DC5" s="579"/>
      <c r="DD5" s="577" t="s">
        <v>212</v>
      </c>
      <c r="DE5" s="578"/>
      <c r="DF5" s="578"/>
      <c r="DG5" s="578"/>
      <c r="DH5" s="578"/>
      <c r="DI5" s="578"/>
      <c r="DJ5" s="578"/>
      <c r="DK5" s="578"/>
      <c r="DL5" s="578"/>
      <c r="DM5" s="578"/>
      <c r="DN5" s="578"/>
      <c r="DO5" s="578"/>
      <c r="DP5" s="579"/>
      <c r="DQ5" s="577" t="s">
        <v>213</v>
      </c>
      <c r="DR5" s="578"/>
      <c r="DS5" s="578"/>
      <c r="DT5" s="578"/>
      <c r="DU5" s="578"/>
      <c r="DV5" s="578"/>
      <c r="DW5" s="578"/>
      <c r="DX5" s="578"/>
      <c r="DY5" s="578"/>
      <c r="DZ5" s="578"/>
      <c r="EA5" s="578"/>
      <c r="EB5" s="578"/>
      <c r="EC5" s="579"/>
    </row>
    <row r="6" spans="2:143" ht="11.25" customHeight="1">
      <c r="B6" s="592" t="s">
        <v>214</v>
      </c>
      <c r="C6" s="593"/>
      <c r="D6" s="593"/>
      <c r="E6" s="593"/>
      <c r="F6" s="593"/>
      <c r="G6" s="593"/>
      <c r="H6" s="593"/>
      <c r="I6" s="593"/>
      <c r="J6" s="593"/>
      <c r="K6" s="593"/>
      <c r="L6" s="593"/>
      <c r="M6" s="593"/>
      <c r="N6" s="593"/>
      <c r="O6" s="593"/>
      <c r="P6" s="593"/>
      <c r="Q6" s="594"/>
      <c r="R6" s="595">
        <v>196355</v>
      </c>
      <c r="S6" s="596"/>
      <c r="T6" s="596"/>
      <c r="U6" s="596"/>
      <c r="V6" s="596"/>
      <c r="W6" s="596"/>
      <c r="X6" s="596"/>
      <c r="Y6" s="597"/>
      <c r="Z6" s="598">
        <v>0.7</v>
      </c>
      <c r="AA6" s="598"/>
      <c r="AB6" s="598"/>
      <c r="AC6" s="598"/>
      <c r="AD6" s="599">
        <v>196355</v>
      </c>
      <c r="AE6" s="599"/>
      <c r="AF6" s="599"/>
      <c r="AG6" s="599"/>
      <c r="AH6" s="599"/>
      <c r="AI6" s="599"/>
      <c r="AJ6" s="599"/>
      <c r="AK6" s="599"/>
      <c r="AL6" s="600">
        <v>1.6</v>
      </c>
      <c r="AM6" s="601"/>
      <c r="AN6" s="601"/>
      <c r="AO6" s="602"/>
      <c r="AP6" s="592" t="s">
        <v>215</v>
      </c>
      <c r="AQ6" s="593"/>
      <c r="AR6" s="593"/>
      <c r="AS6" s="593"/>
      <c r="AT6" s="593"/>
      <c r="AU6" s="593"/>
      <c r="AV6" s="593"/>
      <c r="AW6" s="593"/>
      <c r="AX6" s="593"/>
      <c r="AY6" s="593"/>
      <c r="AZ6" s="593"/>
      <c r="BA6" s="593"/>
      <c r="BB6" s="593"/>
      <c r="BC6" s="593"/>
      <c r="BD6" s="593"/>
      <c r="BE6" s="593"/>
      <c r="BF6" s="594"/>
      <c r="BG6" s="595">
        <v>7680549</v>
      </c>
      <c r="BH6" s="596"/>
      <c r="BI6" s="596"/>
      <c r="BJ6" s="596"/>
      <c r="BK6" s="596"/>
      <c r="BL6" s="596"/>
      <c r="BM6" s="596"/>
      <c r="BN6" s="597"/>
      <c r="BO6" s="598">
        <v>93.1</v>
      </c>
      <c r="BP6" s="598"/>
      <c r="BQ6" s="598"/>
      <c r="BR6" s="598"/>
      <c r="BS6" s="599">
        <v>97561</v>
      </c>
      <c r="BT6" s="599"/>
      <c r="BU6" s="599"/>
      <c r="BV6" s="599"/>
      <c r="BW6" s="599"/>
      <c r="BX6" s="599"/>
      <c r="BY6" s="599"/>
      <c r="BZ6" s="599"/>
      <c r="CA6" s="599"/>
      <c r="CB6" s="603"/>
      <c r="CD6" s="606" t="s">
        <v>216</v>
      </c>
      <c r="CE6" s="607"/>
      <c r="CF6" s="607"/>
      <c r="CG6" s="607"/>
      <c r="CH6" s="607"/>
      <c r="CI6" s="607"/>
      <c r="CJ6" s="607"/>
      <c r="CK6" s="607"/>
      <c r="CL6" s="607"/>
      <c r="CM6" s="607"/>
      <c r="CN6" s="607"/>
      <c r="CO6" s="607"/>
      <c r="CP6" s="607"/>
      <c r="CQ6" s="608"/>
      <c r="CR6" s="595">
        <v>249001</v>
      </c>
      <c r="CS6" s="596"/>
      <c r="CT6" s="596"/>
      <c r="CU6" s="596"/>
      <c r="CV6" s="596"/>
      <c r="CW6" s="596"/>
      <c r="CX6" s="596"/>
      <c r="CY6" s="597"/>
      <c r="CZ6" s="598">
        <v>0.9</v>
      </c>
      <c r="DA6" s="598"/>
      <c r="DB6" s="598"/>
      <c r="DC6" s="598"/>
      <c r="DD6" s="604" t="s">
        <v>217</v>
      </c>
      <c r="DE6" s="596"/>
      <c r="DF6" s="596"/>
      <c r="DG6" s="596"/>
      <c r="DH6" s="596"/>
      <c r="DI6" s="596"/>
      <c r="DJ6" s="596"/>
      <c r="DK6" s="596"/>
      <c r="DL6" s="596"/>
      <c r="DM6" s="596"/>
      <c r="DN6" s="596"/>
      <c r="DO6" s="596"/>
      <c r="DP6" s="597"/>
      <c r="DQ6" s="604">
        <v>249001</v>
      </c>
      <c r="DR6" s="596"/>
      <c r="DS6" s="596"/>
      <c r="DT6" s="596"/>
      <c r="DU6" s="596"/>
      <c r="DV6" s="596"/>
      <c r="DW6" s="596"/>
      <c r="DX6" s="596"/>
      <c r="DY6" s="596"/>
      <c r="DZ6" s="596"/>
      <c r="EA6" s="596"/>
      <c r="EB6" s="596"/>
      <c r="EC6" s="605"/>
    </row>
    <row r="7" spans="2:143" ht="11.25" customHeight="1">
      <c r="B7" s="592" t="s">
        <v>218</v>
      </c>
      <c r="C7" s="593"/>
      <c r="D7" s="593"/>
      <c r="E7" s="593"/>
      <c r="F7" s="593"/>
      <c r="G7" s="593"/>
      <c r="H7" s="593"/>
      <c r="I7" s="593"/>
      <c r="J7" s="593"/>
      <c r="K7" s="593"/>
      <c r="L7" s="593"/>
      <c r="M7" s="593"/>
      <c r="N7" s="593"/>
      <c r="O7" s="593"/>
      <c r="P7" s="593"/>
      <c r="Q7" s="594"/>
      <c r="R7" s="595">
        <v>9261</v>
      </c>
      <c r="S7" s="596"/>
      <c r="T7" s="596"/>
      <c r="U7" s="596"/>
      <c r="V7" s="596"/>
      <c r="W7" s="596"/>
      <c r="X7" s="596"/>
      <c r="Y7" s="597"/>
      <c r="Z7" s="598">
        <v>0</v>
      </c>
      <c r="AA7" s="598"/>
      <c r="AB7" s="598"/>
      <c r="AC7" s="598"/>
      <c r="AD7" s="599">
        <v>9261</v>
      </c>
      <c r="AE7" s="599"/>
      <c r="AF7" s="599"/>
      <c r="AG7" s="599"/>
      <c r="AH7" s="599"/>
      <c r="AI7" s="599"/>
      <c r="AJ7" s="599"/>
      <c r="AK7" s="599"/>
      <c r="AL7" s="600">
        <v>0.1</v>
      </c>
      <c r="AM7" s="601"/>
      <c r="AN7" s="601"/>
      <c r="AO7" s="602"/>
      <c r="AP7" s="592" t="s">
        <v>219</v>
      </c>
      <c r="AQ7" s="593"/>
      <c r="AR7" s="593"/>
      <c r="AS7" s="593"/>
      <c r="AT7" s="593"/>
      <c r="AU7" s="593"/>
      <c r="AV7" s="593"/>
      <c r="AW7" s="593"/>
      <c r="AX7" s="593"/>
      <c r="AY7" s="593"/>
      <c r="AZ7" s="593"/>
      <c r="BA7" s="593"/>
      <c r="BB7" s="593"/>
      <c r="BC7" s="593"/>
      <c r="BD7" s="593"/>
      <c r="BE7" s="593"/>
      <c r="BF7" s="594"/>
      <c r="BG7" s="595">
        <v>3339791</v>
      </c>
      <c r="BH7" s="596"/>
      <c r="BI7" s="596"/>
      <c r="BJ7" s="596"/>
      <c r="BK7" s="596"/>
      <c r="BL7" s="596"/>
      <c r="BM7" s="596"/>
      <c r="BN7" s="597"/>
      <c r="BO7" s="598">
        <v>40.5</v>
      </c>
      <c r="BP7" s="598"/>
      <c r="BQ7" s="598"/>
      <c r="BR7" s="598"/>
      <c r="BS7" s="599">
        <v>97561</v>
      </c>
      <c r="BT7" s="599"/>
      <c r="BU7" s="599"/>
      <c r="BV7" s="599"/>
      <c r="BW7" s="599"/>
      <c r="BX7" s="599"/>
      <c r="BY7" s="599"/>
      <c r="BZ7" s="599"/>
      <c r="CA7" s="599"/>
      <c r="CB7" s="603"/>
      <c r="CD7" s="609" t="s">
        <v>220</v>
      </c>
      <c r="CE7" s="610"/>
      <c r="CF7" s="610"/>
      <c r="CG7" s="610"/>
      <c r="CH7" s="610"/>
      <c r="CI7" s="610"/>
      <c r="CJ7" s="610"/>
      <c r="CK7" s="610"/>
      <c r="CL7" s="610"/>
      <c r="CM7" s="610"/>
      <c r="CN7" s="610"/>
      <c r="CO7" s="610"/>
      <c r="CP7" s="610"/>
      <c r="CQ7" s="611"/>
      <c r="CR7" s="595">
        <v>5055550</v>
      </c>
      <c r="CS7" s="596"/>
      <c r="CT7" s="596"/>
      <c r="CU7" s="596"/>
      <c r="CV7" s="596"/>
      <c r="CW7" s="596"/>
      <c r="CX7" s="596"/>
      <c r="CY7" s="597"/>
      <c r="CZ7" s="598">
        <v>18.7</v>
      </c>
      <c r="DA7" s="598"/>
      <c r="DB7" s="598"/>
      <c r="DC7" s="598"/>
      <c r="DD7" s="604">
        <v>81788</v>
      </c>
      <c r="DE7" s="596"/>
      <c r="DF7" s="596"/>
      <c r="DG7" s="596"/>
      <c r="DH7" s="596"/>
      <c r="DI7" s="596"/>
      <c r="DJ7" s="596"/>
      <c r="DK7" s="596"/>
      <c r="DL7" s="596"/>
      <c r="DM7" s="596"/>
      <c r="DN7" s="596"/>
      <c r="DO7" s="596"/>
      <c r="DP7" s="597"/>
      <c r="DQ7" s="604">
        <v>4731547</v>
      </c>
      <c r="DR7" s="596"/>
      <c r="DS7" s="596"/>
      <c r="DT7" s="596"/>
      <c r="DU7" s="596"/>
      <c r="DV7" s="596"/>
      <c r="DW7" s="596"/>
      <c r="DX7" s="596"/>
      <c r="DY7" s="596"/>
      <c r="DZ7" s="596"/>
      <c r="EA7" s="596"/>
      <c r="EB7" s="596"/>
      <c r="EC7" s="605"/>
    </row>
    <row r="8" spans="2:143" ht="11.25" customHeight="1">
      <c r="B8" s="592" t="s">
        <v>221</v>
      </c>
      <c r="C8" s="593"/>
      <c r="D8" s="593"/>
      <c r="E8" s="593"/>
      <c r="F8" s="593"/>
      <c r="G8" s="593"/>
      <c r="H8" s="593"/>
      <c r="I8" s="593"/>
      <c r="J8" s="593"/>
      <c r="K8" s="593"/>
      <c r="L8" s="593"/>
      <c r="M8" s="593"/>
      <c r="N8" s="593"/>
      <c r="O8" s="593"/>
      <c r="P8" s="593"/>
      <c r="Q8" s="594"/>
      <c r="R8" s="595">
        <v>14733</v>
      </c>
      <c r="S8" s="596"/>
      <c r="T8" s="596"/>
      <c r="U8" s="596"/>
      <c r="V8" s="596"/>
      <c r="W8" s="596"/>
      <c r="X8" s="596"/>
      <c r="Y8" s="597"/>
      <c r="Z8" s="598">
        <v>0.1</v>
      </c>
      <c r="AA8" s="598"/>
      <c r="AB8" s="598"/>
      <c r="AC8" s="598"/>
      <c r="AD8" s="599">
        <v>14733</v>
      </c>
      <c r="AE8" s="599"/>
      <c r="AF8" s="599"/>
      <c r="AG8" s="599"/>
      <c r="AH8" s="599"/>
      <c r="AI8" s="599"/>
      <c r="AJ8" s="599"/>
      <c r="AK8" s="599"/>
      <c r="AL8" s="600">
        <v>0.1</v>
      </c>
      <c r="AM8" s="601"/>
      <c r="AN8" s="601"/>
      <c r="AO8" s="602"/>
      <c r="AP8" s="592" t="s">
        <v>222</v>
      </c>
      <c r="AQ8" s="593"/>
      <c r="AR8" s="593"/>
      <c r="AS8" s="593"/>
      <c r="AT8" s="593"/>
      <c r="AU8" s="593"/>
      <c r="AV8" s="593"/>
      <c r="AW8" s="593"/>
      <c r="AX8" s="593"/>
      <c r="AY8" s="593"/>
      <c r="AZ8" s="593"/>
      <c r="BA8" s="593"/>
      <c r="BB8" s="593"/>
      <c r="BC8" s="593"/>
      <c r="BD8" s="593"/>
      <c r="BE8" s="593"/>
      <c r="BF8" s="594"/>
      <c r="BG8" s="595">
        <v>107511</v>
      </c>
      <c r="BH8" s="596"/>
      <c r="BI8" s="596"/>
      <c r="BJ8" s="596"/>
      <c r="BK8" s="596"/>
      <c r="BL8" s="596"/>
      <c r="BM8" s="596"/>
      <c r="BN8" s="597"/>
      <c r="BO8" s="598">
        <v>1.3</v>
      </c>
      <c r="BP8" s="598"/>
      <c r="BQ8" s="598"/>
      <c r="BR8" s="598"/>
      <c r="BS8" s="604" t="s">
        <v>113</v>
      </c>
      <c r="BT8" s="596"/>
      <c r="BU8" s="596"/>
      <c r="BV8" s="596"/>
      <c r="BW8" s="596"/>
      <c r="BX8" s="596"/>
      <c r="BY8" s="596"/>
      <c r="BZ8" s="596"/>
      <c r="CA8" s="596"/>
      <c r="CB8" s="605"/>
      <c r="CD8" s="609" t="s">
        <v>223</v>
      </c>
      <c r="CE8" s="610"/>
      <c r="CF8" s="610"/>
      <c r="CG8" s="610"/>
      <c r="CH8" s="610"/>
      <c r="CI8" s="610"/>
      <c r="CJ8" s="610"/>
      <c r="CK8" s="610"/>
      <c r="CL8" s="610"/>
      <c r="CM8" s="610"/>
      <c r="CN8" s="610"/>
      <c r="CO8" s="610"/>
      <c r="CP8" s="610"/>
      <c r="CQ8" s="611"/>
      <c r="CR8" s="595">
        <v>8215309</v>
      </c>
      <c r="CS8" s="596"/>
      <c r="CT8" s="596"/>
      <c r="CU8" s="596"/>
      <c r="CV8" s="596"/>
      <c r="CW8" s="596"/>
      <c r="CX8" s="596"/>
      <c r="CY8" s="597"/>
      <c r="CZ8" s="598">
        <v>30.3</v>
      </c>
      <c r="DA8" s="598"/>
      <c r="DB8" s="598"/>
      <c r="DC8" s="598"/>
      <c r="DD8" s="604">
        <v>616274</v>
      </c>
      <c r="DE8" s="596"/>
      <c r="DF8" s="596"/>
      <c r="DG8" s="596"/>
      <c r="DH8" s="596"/>
      <c r="DI8" s="596"/>
      <c r="DJ8" s="596"/>
      <c r="DK8" s="596"/>
      <c r="DL8" s="596"/>
      <c r="DM8" s="596"/>
      <c r="DN8" s="596"/>
      <c r="DO8" s="596"/>
      <c r="DP8" s="597"/>
      <c r="DQ8" s="604">
        <v>3825580</v>
      </c>
      <c r="DR8" s="596"/>
      <c r="DS8" s="596"/>
      <c r="DT8" s="596"/>
      <c r="DU8" s="596"/>
      <c r="DV8" s="596"/>
      <c r="DW8" s="596"/>
      <c r="DX8" s="596"/>
      <c r="DY8" s="596"/>
      <c r="DZ8" s="596"/>
      <c r="EA8" s="596"/>
      <c r="EB8" s="596"/>
      <c r="EC8" s="605"/>
    </row>
    <row r="9" spans="2:143" ht="11.25" customHeight="1">
      <c r="B9" s="592" t="s">
        <v>224</v>
      </c>
      <c r="C9" s="593"/>
      <c r="D9" s="593"/>
      <c r="E9" s="593"/>
      <c r="F9" s="593"/>
      <c r="G9" s="593"/>
      <c r="H9" s="593"/>
      <c r="I9" s="593"/>
      <c r="J9" s="593"/>
      <c r="K9" s="593"/>
      <c r="L9" s="593"/>
      <c r="M9" s="593"/>
      <c r="N9" s="593"/>
      <c r="O9" s="593"/>
      <c r="P9" s="593"/>
      <c r="Q9" s="594"/>
      <c r="R9" s="595">
        <v>7621</v>
      </c>
      <c r="S9" s="596"/>
      <c r="T9" s="596"/>
      <c r="U9" s="596"/>
      <c r="V9" s="596"/>
      <c r="W9" s="596"/>
      <c r="X9" s="596"/>
      <c r="Y9" s="597"/>
      <c r="Z9" s="598">
        <v>0</v>
      </c>
      <c r="AA9" s="598"/>
      <c r="AB9" s="598"/>
      <c r="AC9" s="598"/>
      <c r="AD9" s="599">
        <v>7621</v>
      </c>
      <c r="AE9" s="599"/>
      <c r="AF9" s="599"/>
      <c r="AG9" s="599"/>
      <c r="AH9" s="599"/>
      <c r="AI9" s="599"/>
      <c r="AJ9" s="599"/>
      <c r="AK9" s="599"/>
      <c r="AL9" s="600">
        <v>0.1</v>
      </c>
      <c r="AM9" s="601"/>
      <c r="AN9" s="601"/>
      <c r="AO9" s="602"/>
      <c r="AP9" s="592" t="s">
        <v>225</v>
      </c>
      <c r="AQ9" s="593"/>
      <c r="AR9" s="593"/>
      <c r="AS9" s="593"/>
      <c r="AT9" s="593"/>
      <c r="AU9" s="593"/>
      <c r="AV9" s="593"/>
      <c r="AW9" s="593"/>
      <c r="AX9" s="593"/>
      <c r="AY9" s="593"/>
      <c r="AZ9" s="593"/>
      <c r="BA9" s="593"/>
      <c r="BB9" s="593"/>
      <c r="BC9" s="593"/>
      <c r="BD9" s="593"/>
      <c r="BE9" s="593"/>
      <c r="BF9" s="594"/>
      <c r="BG9" s="595">
        <v>2530533</v>
      </c>
      <c r="BH9" s="596"/>
      <c r="BI9" s="596"/>
      <c r="BJ9" s="596"/>
      <c r="BK9" s="596"/>
      <c r="BL9" s="596"/>
      <c r="BM9" s="596"/>
      <c r="BN9" s="597"/>
      <c r="BO9" s="598">
        <v>30.7</v>
      </c>
      <c r="BP9" s="598"/>
      <c r="BQ9" s="598"/>
      <c r="BR9" s="598"/>
      <c r="BS9" s="604" t="s">
        <v>113</v>
      </c>
      <c r="BT9" s="596"/>
      <c r="BU9" s="596"/>
      <c r="BV9" s="596"/>
      <c r="BW9" s="596"/>
      <c r="BX9" s="596"/>
      <c r="BY9" s="596"/>
      <c r="BZ9" s="596"/>
      <c r="CA9" s="596"/>
      <c r="CB9" s="605"/>
      <c r="CD9" s="609" t="s">
        <v>226</v>
      </c>
      <c r="CE9" s="610"/>
      <c r="CF9" s="610"/>
      <c r="CG9" s="610"/>
      <c r="CH9" s="610"/>
      <c r="CI9" s="610"/>
      <c r="CJ9" s="610"/>
      <c r="CK9" s="610"/>
      <c r="CL9" s="610"/>
      <c r="CM9" s="610"/>
      <c r="CN9" s="610"/>
      <c r="CO9" s="610"/>
      <c r="CP9" s="610"/>
      <c r="CQ9" s="611"/>
      <c r="CR9" s="595">
        <v>1542580</v>
      </c>
      <c r="CS9" s="596"/>
      <c r="CT9" s="596"/>
      <c r="CU9" s="596"/>
      <c r="CV9" s="596"/>
      <c r="CW9" s="596"/>
      <c r="CX9" s="596"/>
      <c r="CY9" s="597"/>
      <c r="CZ9" s="598">
        <v>5.7</v>
      </c>
      <c r="DA9" s="598"/>
      <c r="DB9" s="598"/>
      <c r="DC9" s="598"/>
      <c r="DD9" s="604">
        <v>34590</v>
      </c>
      <c r="DE9" s="596"/>
      <c r="DF9" s="596"/>
      <c r="DG9" s="596"/>
      <c r="DH9" s="596"/>
      <c r="DI9" s="596"/>
      <c r="DJ9" s="596"/>
      <c r="DK9" s="596"/>
      <c r="DL9" s="596"/>
      <c r="DM9" s="596"/>
      <c r="DN9" s="596"/>
      <c r="DO9" s="596"/>
      <c r="DP9" s="597"/>
      <c r="DQ9" s="604">
        <v>1524944</v>
      </c>
      <c r="DR9" s="596"/>
      <c r="DS9" s="596"/>
      <c r="DT9" s="596"/>
      <c r="DU9" s="596"/>
      <c r="DV9" s="596"/>
      <c r="DW9" s="596"/>
      <c r="DX9" s="596"/>
      <c r="DY9" s="596"/>
      <c r="DZ9" s="596"/>
      <c r="EA9" s="596"/>
      <c r="EB9" s="596"/>
      <c r="EC9" s="605"/>
    </row>
    <row r="10" spans="2:143" ht="11.25" customHeight="1">
      <c r="B10" s="592" t="s">
        <v>227</v>
      </c>
      <c r="C10" s="593"/>
      <c r="D10" s="593"/>
      <c r="E10" s="593"/>
      <c r="F10" s="593"/>
      <c r="G10" s="593"/>
      <c r="H10" s="593"/>
      <c r="I10" s="593"/>
      <c r="J10" s="593"/>
      <c r="K10" s="593"/>
      <c r="L10" s="593"/>
      <c r="M10" s="593"/>
      <c r="N10" s="593"/>
      <c r="O10" s="593"/>
      <c r="P10" s="593"/>
      <c r="Q10" s="594"/>
      <c r="R10" s="595">
        <v>1051980</v>
      </c>
      <c r="S10" s="596"/>
      <c r="T10" s="596"/>
      <c r="U10" s="596"/>
      <c r="V10" s="596"/>
      <c r="W10" s="596"/>
      <c r="X10" s="596"/>
      <c r="Y10" s="597"/>
      <c r="Z10" s="598">
        <v>3.6</v>
      </c>
      <c r="AA10" s="598"/>
      <c r="AB10" s="598"/>
      <c r="AC10" s="598"/>
      <c r="AD10" s="599">
        <v>1051980</v>
      </c>
      <c r="AE10" s="599"/>
      <c r="AF10" s="599"/>
      <c r="AG10" s="599"/>
      <c r="AH10" s="599"/>
      <c r="AI10" s="599"/>
      <c r="AJ10" s="599"/>
      <c r="AK10" s="599"/>
      <c r="AL10" s="600">
        <v>8.5</v>
      </c>
      <c r="AM10" s="601"/>
      <c r="AN10" s="601"/>
      <c r="AO10" s="602"/>
      <c r="AP10" s="592" t="s">
        <v>228</v>
      </c>
      <c r="AQ10" s="593"/>
      <c r="AR10" s="593"/>
      <c r="AS10" s="593"/>
      <c r="AT10" s="593"/>
      <c r="AU10" s="593"/>
      <c r="AV10" s="593"/>
      <c r="AW10" s="593"/>
      <c r="AX10" s="593"/>
      <c r="AY10" s="593"/>
      <c r="AZ10" s="593"/>
      <c r="BA10" s="593"/>
      <c r="BB10" s="593"/>
      <c r="BC10" s="593"/>
      <c r="BD10" s="593"/>
      <c r="BE10" s="593"/>
      <c r="BF10" s="594"/>
      <c r="BG10" s="595">
        <v>209324</v>
      </c>
      <c r="BH10" s="596"/>
      <c r="BI10" s="596"/>
      <c r="BJ10" s="596"/>
      <c r="BK10" s="596"/>
      <c r="BL10" s="596"/>
      <c r="BM10" s="596"/>
      <c r="BN10" s="597"/>
      <c r="BO10" s="598">
        <v>2.5</v>
      </c>
      <c r="BP10" s="598"/>
      <c r="BQ10" s="598"/>
      <c r="BR10" s="598"/>
      <c r="BS10" s="604" t="s">
        <v>113</v>
      </c>
      <c r="BT10" s="596"/>
      <c r="BU10" s="596"/>
      <c r="BV10" s="596"/>
      <c r="BW10" s="596"/>
      <c r="BX10" s="596"/>
      <c r="BY10" s="596"/>
      <c r="BZ10" s="596"/>
      <c r="CA10" s="596"/>
      <c r="CB10" s="605"/>
      <c r="CD10" s="609" t="s">
        <v>229</v>
      </c>
      <c r="CE10" s="610"/>
      <c r="CF10" s="610"/>
      <c r="CG10" s="610"/>
      <c r="CH10" s="610"/>
      <c r="CI10" s="610"/>
      <c r="CJ10" s="610"/>
      <c r="CK10" s="610"/>
      <c r="CL10" s="610"/>
      <c r="CM10" s="610"/>
      <c r="CN10" s="610"/>
      <c r="CO10" s="610"/>
      <c r="CP10" s="610"/>
      <c r="CQ10" s="611"/>
      <c r="CR10" s="595">
        <v>66313</v>
      </c>
      <c r="CS10" s="596"/>
      <c r="CT10" s="596"/>
      <c r="CU10" s="596"/>
      <c r="CV10" s="596"/>
      <c r="CW10" s="596"/>
      <c r="CX10" s="596"/>
      <c r="CY10" s="597"/>
      <c r="CZ10" s="598">
        <v>0.2</v>
      </c>
      <c r="DA10" s="598"/>
      <c r="DB10" s="598"/>
      <c r="DC10" s="598"/>
      <c r="DD10" s="604">
        <v>1611</v>
      </c>
      <c r="DE10" s="596"/>
      <c r="DF10" s="596"/>
      <c r="DG10" s="596"/>
      <c r="DH10" s="596"/>
      <c r="DI10" s="596"/>
      <c r="DJ10" s="596"/>
      <c r="DK10" s="596"/>
      <c r="DL10" s="596"/>
      <c r="DM10" s="596"/>
      <c r="DN10" s="596"/>
      <c r="DO10" s="596"/>
      <c r="DP10" s="597"/>
      <c r="DQ10" s="604">
        <v>39909</v>
      </c>
      <c r="DR10" s="596"/>
      <c r="DS10" s="596"/>
      <c r="DT10" s="596"/>
      <c r="DU10" s="596"/>
      <c r="DV10" s="596"/>
      <c r="DW10" s="596"/>
      <c r="DX10" s="596"/>
      <c r="DY10" s="596"/>
      <c r="DZ10" s="596"/>
      <c r="EA10" s="596"/>
      <c r="EB10" s="596"/>
      <c r="EC10" s="605"/>
    </row>
    <row r="11" spans="2:143" ht="11.25" customHeight="1">
      <c r="B11" s="592" t="s">
        <v>230</v>
      </c>
      <c r="C11" s="593"/>
      <c r="D11" s="593"/>
      <c r="E11" s="593"/>
      <c r="F11" s="593"/>
      <c r="G11" s="593"/>
      <c r="H11" s="593"/>
      <c r="I11" s="593"/>
      <c r="J11" s="593"/>
      <c r="K11" s="593"/>
      <c r="L11" s="593"/>
      <c r="M11" s="593"/>
      <c r="N11" s="593"/>
      <c r="O11" s="593"/>
      <c r="P11" s="593"/>
      <c r="Q11" s="594"/>
      <c r="R11" s="595">
        <v>8681</v>
      </c>
      <c r="S11" s="596"/>
      <c r="T11" s="596"/>
      <c r="U11" s="596"/>
      <c r="V11" s="596"/>
      <c r="W11" s="596"/>
      <c r="X11" s="596"/>
      <c r="Y11" s="597"/>
      <c r="Z11" s="598">
        <v>0</v>
      </c>
      <c r="AA11" s="598"/>
      <c r="AB11" s="598"/>
      <c r="AC11" s="598"/>
      <c r="AD11" s="599">
        <v>8681</v>
      </c>
      <c r="AE11" s="599"/>
      <c r="AF11" s="599"/>
      <c r="AG11" s="599"/>
      <c r="AH11" s="599"/>
      <c r="AI11" s="599"/>
      <c r="AJ11" s="599"/>
      <c r="AK11" s="599"/>
      <c r="AL11" s="600">
        <v>0.1</v>
      </c>
      <c r="AM11" s="601"/>
      <c r="AN11" s="601"/>
      <c r="AO11" s="602"/>
      <c r="AP11" s="592" t="s">
        <v>231</v>
      </c>
      <c r="AQ11" s="593"/>
      <c r="AR11" s="593"/>
      <c r="AS11" s="593"/>
      <c r="AT11" s="593"/>
      <c r="AU11" s="593"/>
      <c r="AV11" s="593"/>
      <c r="AW11" s="593"/>
      <c r="AX11" s="593"/>
      <c r="AY11" s="593"/>
      <c r="AZ11" s="593"/>
      <c r="BA11" s="593"/>
      <c r="BB11" s="593"/>
      <c r="BC11" s="593"/>
      <c r="BD11" s="593"/>
      <c r="BE11" s="593"/>
      <c r="BF11" s="594"/>
      <c r="BG11" s="595">
        <v>492423</v>
      </c>
      <c r="BH11" s="596"/>
      <c r="BI11" s="596"/>
      <c r="BJ11" s="596"/>
      <c r="BK11" s="596"/>
      <c r="BL11" s="596"/>
      <c r="BM11" s="596"/>
      <c r="BN11" s="597"/>
      <c r="BO11" s="598">
        <v>6</v>
      </c>
      <c r="BP11" s="598"/>
      <c r="BQ11" s="598"/>
      <c r="BR11" s="598"/>
      <c r="BS11" s="604">
        <v>97561</v>
      </c>
      <c r="BT11" s="596"/>
      <c r="BU11" s="596"/>
      <c r="BV11" s="596"/>
      <c r="BW11" s="596"/>
      <c r="BX11" s="596"/>
      <c r="BY11" s="596"/>
      <c r="BZ11" s="596"/>
      <c r="CA11" s="596"/>
      <c r="CB11" s="605"/>
      <c r="CD11" s="609" t="s">
        <v>232</v>
      </c>
      <c r="CE11" s="610"/>
      <c r="CF11" s="610"/>
      <c r="CG11" s="610"/>
      <c r="CH11" s="610"/>
      <c r="CI11" s="610"/>
      <c r="CJ11" s="610"/>
      <c r="CK11" s="610"/>
      <c r="CL11" s="610"/>
      <c r="CM11" s="610"/>
      <c r="CN11" s="610"/>
      <c r="CO11" s="610"/>
      <c r="CP11" s="610"/>
      <c r="CQ11" s="611"/>
      <c r="CR11" s="595">
        <v>632076</v>
      </c>
      <c r="CS11" s="596"/>
      <c r="CT11" s="596"/>
      <c r="CU11" s="596"/>
      <c r="CV11" s="596"/>
      <c r="CW11" s="596"/>
      <c r="CX11" s="596"/>
      <c r="CY11" s="597"/>
      <c r="CZ11" s="598">
        <v>2.2999999999999998</v>
      </c>
      <c r="DA11" s="598"/>
      <c r="DB11" s="598"/>
      <c r="DC11" s="598"/>
      <c r="DD11" s="604">
        <v>189120</v>
      </c>
      <c r="DE11" s="596"/>
      <c r="DF11" s="596"/>
      <c r="DG11" s="596"/>
      <c r="DH11" s="596"/>
      <c r="DI11" s="596"/>
      <c r="DJ11" s="596"/>
      <c r="DK11" s="596"/>
      <c r="DL11" s="596"/>
      <c r="DM11" s="596"/>
      <c r="DN11" s="596"/>
      <c r="DO11" s="596"/>
      <c r="DP11" s="597"/>
      <c r="DQ11" s="604">
        <v>231856</v>
      </c>
      <c r="DR11" s="596"/>
      <c r="DS11" s="596"/>
      <c r="DT11" s="596"/>
      <c r="DU11" s="596"/>
      <c r="DV11" s="596"/>
      <c r="DW11" s="596"/>
      <c r="DX11" s="596"/>
      <c r="DY11" s="596"/>
      <c r="DZ11" s="596"/>
      <c r="EA11" s="596"/>
      <c r="EB11" s="596"/>
      <c r="EC11" s="605"/>
    </row>
    <row r="12" spans="2:143" ht="11.25" customHeight="1">
      <c r="B12" s="592" t="s">
        <v>233</v>
      </c>
      <c r="C12" s="593"/>
      <c r="D12" s="593"/>
      <c r="E12" s="593"/>
      <c r="F12" s="593"/>
      <c r="G12" s="593"/>
      <c r="H12" s="593"/>
      <c r="I12" s="593"/>
      <c r="J12" s="593"/>
      <c r="K12" s="593"/>
      <c r="L12" s="593"/>
      <c r="M12" s="593"/>
      <c r="N12" s="593"/>
      <c r="O12" s="593"/>
      <c r="P12" s="593"/>
      <c r="Q12" s="594"/>
      <c r="R12" s="595" t="s">
        <v>113</v>
      </c>
      <c r="S12" s="596"/>
      <c r="T12" s="596"/>
      <c r="U12" s="596"/>
      <c r="V12" s="596"/>
      <c r="W12" s="596"/>
      <c r="X12" s="596"/>
      <c r="Y12" s="597"/>
      <c r="Z12" s="598" t="s">
        <v>113</v>
      </c>
      <c r="AA12" s="598"/>
      <c r="AB12" s="598"/>
      <c r="AC12" s="598"/>
      <c r="AD12" s="599" t="s">
        <v>113</v>
      </c>
      <c r="AE12" s="599"/>
      <c r="AF12" s="599"/>
      <c r="AG12" s="599"/>
      <c r="AH12" s="599"/>
      <c r="AI12" s="599"/>
      <c r="AJ12" s="599"/>
      <c r="AK12" s="599"/>
      <c r="AL12" s="600" t="s">
        <v>113</v>
      </c>
      <c r="AM12" s="601"/>
      <c r="AN12" s="601"/>
      <c r="AO12" s="602"/>
      <c r="AP12" s="592" t="s">
        <v>234</v>
      </c>
      <c r="AQ12" s="593"/>
      <c r="AR12" s="593"/>
      <c r="AS12" s="593"/>
      <c r="AT12" s="593"/>
      <c r="AU12" s="593"/>
      <c r="AV12" s="593"/>
      <c r="AW12" s="593"/>
      <c r="AX12" s="593"/>
      <c r="AY12" s="593"/>
      <c r="AZ12" s="593"/>
      <c r="BA12" s="593"/>
      <c r="BB12" s="593"/>
      <c r="BC12" s="593"/>
      <c r="BD12" s="593"/>
      <c r="BE12" s="593"/>
      <c r="BF12" s="594"/>
      <c r="BG12" s="595">
        <v>3676208</v>
      </c>
      <c r="BH12" s="596"/>
      <c r="BI12" s="596"/>
      <c r="BJ12" s="596"/>
      <c r="BK12" s="596"/>
      <c r="BL12" s="596"/>
      <c r="BM12" s="596"/>
      <c r="BN12" s="597"/>
      <c r="BO12" s="598">
        <v>44.6</v>
      </c>
      <c r="BP12" s="598"/>
      <c r="BQ12" s="598"/>
      <c r="BR12" s="598"/>
      <c r="BS12" s="604" t="s">
        <v>113</v>
      </c>
      <c r="BT12" s="596"/>
      <c r="BU12" s="596"/>
      <c r="BV12" s="596"/>
      <c r="BW12" s="596"/>
      <c r="BX12" s="596"/>
      <c r="BY12" s="596"/>
      <c r="BZ12" s="596"/>
      <c r="CA12" s="596"/>
      <c r="CB12" s="605"/>
      <c r="CD12" s="609" t="s">
        <v>235</v>
      </c>
      <c r="CE12" s="610"/>
      <c r="CF12" s="610"/>
      <c r="CG12" s="610"/>
      <c r="CH12" s="610"/>
      <c r="CI12" s="610"/>
      <c r="CJ12" s="610"/>
      <c r="CK12" s="610"/>
      <c r="CL12" s="610"/>
      <c r="CM12" s="610"/>
      <c r="CN12" s="610"/>
      <c r="CO12" s="610"/>
      <c r="CP12" s="610"/>
      <c r="CQ12" s="611"/>
      <c r="CR12" s="595">
        <v>1729258</v>
      </c>
      <c r="CS12" s="596"/>
      <c r="CT12" s="596"/>
      <c r="CU12" s="596"/>
      <c r="CV12" s="596"/>
      <c r="CW12" s="596"/>
      <c r="CX12" s="596"/>
      <c r="CY12" s="597"/>
      <c r="CZ12" s="598">
        <v>6.4</v>
      </c>
      <c r="DA12" s="598"/>
      <c r="DB12" s="598"/>
      <c r="DC12" s="598"/>
      <c r="DD12" s="604">
        <v>127499</v>
      </c>
      <c r="DE12" s="596"/>
      <c r="DF12" s="596"/>
      <c r="DG12" s="596"/>
      <c r="DH12" s="596"/>
      <c r="DI12" s="596"/>
      <c r="DJ12" s="596"/>
      <c r="DK12" s="596"/>
      <c r="DL12" s="596"/>
      <c r="DM12" s="596"/>
      <c r="DN12" s="596"/>
      <c r="DO12" s="596"/>
      <c r="DP12" s="597"/>
      <c r="DQ12" s="604">
        <v>323768</v>
      </c>
      <c r="DR12" s="596"/>
      <c r="DS12" s="596"/>
      <c r="DT12" s="596"/>
      <c r="DU12" s="596"/>
      <c r="DV12" s="596"/>
      <c r="DW12" s="596"/>
      <c r="DX12" s="596"/>
      <c r="DY12" s="596"/>
      <c r="DZ12" s="596"/>
      <c r="EA12" s="596"/>
      <c r="EB12" s="596"/>
      <c r="EC12" s="605"/>
    </row>
    <row r="13" spans="2:143" ht="11.25" customHeight="1">
      <c r="B13" s="592" t="s">
        <v>236</v>
      </c>
      <c r="C13" s="593"/>
      <c r="D13" s="593"/>
      <c r="E13" s="593"/>
      <c r="F13" s="593"/>
      <c r="G13" s="593"/>
      <c r="H13" s="593"/>
      <c r="I13" s="593"/>
      <c r="J13" s="593"/>
      <c r="K13" s="593"/>
      <c r="L13" s="593"/>
      <c r="M13" s="593"/>
      <c r="N13" s="593"/>
      <c r="O13" s="593"/>
      <c r="P13" s="593"/>
      <c r="Q13" s="594"/>
      <c r="R13" s="595">
        <v>41193</v>
      </c>
      <c r="S13" s="596"/>
      <c r="T13" s="596"/>
      <c r="U13" s="596"/>
      <c r="V13" s="596"/>
      <c r="W13" s="596"/>
      <c r="X13" s="596"/>
      <c r="Y13" s="597"/>
      <c r="Z13" s="598">
        <v>0.1</v>
      </c>
      <c r="AA13" s="598"/>
      <c r="AB13" s="598"/>
      <c r="AC13" s="598"/>
      <c r="AD13" s="599">
        <v>41193</v>
      </c>
      <c r="AE13" s="599"/>
      <c r="AF13" s="599"/>
      <c r="AG13" s="599"/>
      <c r="AH13" s="599"/>
      <c r="AI13" s="599"/>
      <c r="AJ13" s="599"/>
      <c r="AK13" s="599"/>
      <c r="AL13" s="600">
        <v>0.3</v>
      </c>
      <c r="AM13" s="601"/>
      <c r="AN13" s="601"/>
      <c r="AO13" s="602"/>
      <c r="AP13" s="592" t="s">
        <v>237</v>
      </c>
      <c r="AQ13" s="593"/>
      <c r="AR13" s="593"/>
      <c r="AS13" s="593"/>
      <c r="AT13" s="593"/>
      <c r="AU13" s="593"/>
      <c r="AV13" s="593"/>
      <c r="AW13" s="593"/>
      <c r="AX13" s="593"/>
      <c r="AY13" s="593"/>
      <c r="AZ13" s="593"/>
      <c r="BA13" s="593"/>
      <c r="BB13" s="593"/>
      <c r="BC13" s="593"/>
      <c r="BD13" s="593"/>
      <c r="BE13" s="593"/>
      <c r="BF13" s="594"/>
      <c r="BG13" s="595">
        <v>3657691</v>
      </c>
      <c r="BH13" s="596"/>
      <c r="BI13" s="596"/>
      <c r="BJ13" s="596"/>
      <c r="BK13" s="596"/>
      <c r="BL13" s="596"/>
      <c r="BM13" s="596"/>
      <c r="BN13" s="597"/>
      <c r="BO13" s="598">
        <v>44.3</v>
      </c>
      <c r="BP13" s="598"/>
      <c r="BQ13" s="598"/>
      <c r="BR13" s="598"/>
      <c r="BS13" s="604" t="s">
        <v>113</v>
      </c>
      <c r="BT13" s="596"/>
      <c r="BU13" s="596"/>
      <c r="BV13" s="596"/>
      <c r="BW13" s="596"/>
      <c r="BX13" s="596"/>
      <c r="BY13" s="596"/>
      <c r="BZ13" s="596"/>
      <c r="CA13" s="596"/>
      <c r="CB13" s="605"/>
      <c r="CD13" s="609" t="s">
        <v>238</v>
      </c>
      <c r="CE13" s="610"/>
      <c r="CF13" s="610"/>
      <c r="CG13" s="610"/>
      <c r="CH13" s="610"/>
      <c r="CI13" s="610"/>
      <c r="CJ13" s="610"/>
      <c r="CK13" s="610"/>
      <c r="CL13" s="610"/>
      <c r="CM13" s="610"/>
      <c r="CN13" s="610"/>
      <c r="CO13" s="610"/>
      <c r="CP13" s="610"/>
      <c r="CQ13" s="611"/>
      <c r="CR13" s="595">
        <v>4012038</v>
      </c>
      <c r="CS13" s="596"/>
      <c r="CT13" s="596"/>
      <c r="CU13" s="596"/>
      <c r="CV13" s="596"/>
      <c r="CW13" s="596"/>
      <c r="CX13" s="596"/>
      <c r="CY13" s="597"/>
      <c r="CZ13" s="598">
        <v>14.8</v>
      </c>
      <c r="DA13" s="598"/>
      <c r="DB13" s="598"/>
      <c r="DC13" s="598"/>
      <c r="DD13" s="604">
        <v>2609327</v>
      </c>
      <c r="DE13" s="596"/>
      <c r="DF13" s="596"/>
      <c r="DG13" s="596"/>
      <c r="DH13" s="596"/>
      <c r="DI13" s="596"/>
      <c r="DJ13" s="596"/>
      <c r="DK13" s="596"/>
      <c r="DL13" s="596"/>
      <c r="DM13" s="596"/>
      <c r="DN13" s="596"/>
      <c r="DO13" s="596"/>
      <c r="DP13" s="597"/>
      <c r="DQ13" s="604">
        <v>2127261</v>
      </c>
      <c r="DR13" s="596"/>
      <c r="DS13" s="596"/>
      <c r="DT13" s="596"/>
      <c r="DU13" s="596"/>
      <c r="DV13" s="596"/>
      <c r="DW13" s="596"/>
      <c r="DX13" s="596"/>
      <c r="DY13" s="596"/>
      <c r="DZ13" s="596"/>
      <c r="EA13" s="596"/>
      <c r="EB13" s="596"/>
      <c r="EC13" s="605"/>
    </row>
    <row r="14" spans="2:143" ht="11.25" customHeight="1">
      <c r="B14" s="592" t="s">
        <v>239</v>
      </c>
      <c r="C14" s="593"/>
      <c r="D14" s="593"/>
      <c r="E14" s="593"/>
      <c r="F14" s="593"/>
      <c r="G14" s="593"/>
      <c r="H14" s="593"/>
      <c r="I14" s="593"/>
      <c r="J14" s="593"/>
      <c r="K14" s="593"/>
      <c r="L14" s="593"/>
      <c r="M14" s="593"/>
      <c r="N14" s="593"/>
      <c r="O14" s="593"/>
      <c r="P14" s="593"/>
      <c r="Q14" s="594"/>
      <c r="R14" s="595" t="s">
        <v>113</v>
      </c>
      <c r="S14" s="596"/>
      <c r="T14" s="596"/>
      <c r="U14" s="596"/>
      <c r="V14" s="596"/>
      <c r="W14" s="596"/>
      <c r="X14" s="596"/>
      <c r="Y14" s="597"/>
      <c r="Z14" s="598" t="s">
        <v>113</v>
      </c>
      <c r="AA14" s="598"/>
      <c r="AB14" s="598"/>
      <c r="AC14" s="598"/>
      <c r="AD14" s="599" t="s">
        <v>113</v>
      </c>
      <c r="AE14" s="599"/>
      <c r="AF14" s="599"/>
      <c r="AG14" s="599"/>
      <c r="AH14" s="599"/>
      <c r="AI14" s="599"/>
      <c r="AJ14" s="599"/>
      <c r="AK14" s="599"/>
      <c r="AL14" s="600" t="s">
        <v>113</v>
      </c>
      <c r="AM14" s="601"/>
      <c r="AN14" s="601"/>
      <c r="AO14" s="602"/>
      <c r="AP14" s="592" t="s">
        <v>240</v>
      </c>
      <c r="AQ14" s="593"/>
      <c r="AR14" s="593"/>
      <c r="AS14" s="593"/>
      <c r="AT14" s="593"/>
      <c r="AU14" s="593"/>
      <c r="AV14" s="593"/>
      <c r="AW14" s="593"/>
      <c r="AX14" s="593"/>
      <c r="AY14" s="593"/>
      <c r="AZ14" s="593"/>
      <c r="BA14" s="593"/>
      <c r="BB14" s="593"/>
      <c r="BC14" s="593"/>
      <c r="BD14" s="593"/>
      <c r="BE14" s="593"/>
      <c r="BF14" s="594"/>
      <c r="BG14" s="595">
        <v>185051</v>
      </c>
      <c r="BH14" s="596"/>
      <c r="BI14" s="596"/>
      <c r="BJ14" s="596"/>
      <c r="BK14" s="596"/>
      <c r="BL14" s="596"/>
      <c r="BM14" s="596"/>
      <c r="BN14" s="597"/>
      <c r="BO14" s="598">
        <v>2.2000000000000002</v>
      </c>
      <c r="BP14" s="598"/>
      <c r="BQ14" s="598"/>
      <c r="BR14" s="598"/>
      <c r="BS14" s="604" t="s">
        <v>113</v>
      </c>
      <c r="BT14" s="596"/>
      <c r="BU14" s="596"/>
      <c r="BV14" s="596"/>
      <c r="BW14" s="596"/>
      <c r="BX14" s="596"/>
      <c r="BY14" s="596"/>
      <c r="BZ14" s="596"/>
      <c r="CA14" s="596"/>
      <c r="CB14" s="605"/>
      <c r="CD14" s="609" t="s">
        <v>241</v>
      </c>
      <c r="CE14" s="610"/>
      <c r="CF14" s="610"/>
      <c r="CG14" s="610"/>
      <c r="CH14" s="610"/>
      <c r="CI14" s="610"/>
      <c r="CJ14" s="610"/>
      <c r="CK14" s="610"/>
      <c r="CL14" s="610"/>
      <c r="CM14" s="610"/>
      <c r="CN14" s="610"/>
      <c r="CO14" s="610"/>
      <c r="CP14" s="610"/>
      <c r="CQ14" s="611"/>
      <c r="CR14" s="595">
        <v>973164</v>
      </c>
      <c r="CS14" s="596"/>
      <c r="CT14" s="596"/>
      <c r="CU14" s="596"/>
      <c r="CV14" s="596"/>
      <c r="CW14" s="596"/>
      <c r="CX14" s="596"/>
      <c r="CY14" s="597"/>
      <c r="CZ14" s="598">
        <v>3.6</v>
      </c>
      <c r="DA14" s="598"/>
      <c r="DB14" s="598"/>
      <c r="DC14" s="598"/>
      <c r="DD14" s="604">
        <v>402721</v>
      </c>
      <c r="DE14" s="596"/>
      <c r="DF14" s="596"/>
      <c r="DG14" s="596"/>
      <c r="DH14" s="596"/>
      <c r="DI14" s="596"/>
      <c r="DJ14" s="596"/>
      <c r="DK14" s="596"/>
      <c r="DL14" s="596"/>
      <c r="DM14" s="596"/>
      <c r="DN14" s="596"/>
      <c r="DO14" s="596"/>
      <c r="DP14" s="597"/>
      <c r="DQ14" s="604">
        <v>603876</v>
      </c>
      <c r="DR14" s="596"/>
      <c r="DS14" s="596"/>
      <c r="DT14" s="596"/>
      <c r="DU14" s="596"/>
      <c r="DV14" s="596"/>
      <c r="DW14" s="596"/>
      <c r="DX14" s="596"/>
      <c r="DY14" s="596"/>
      <c r="DZ14" s="596"/>
      <c r="EA14" s="596"/>
      <c r="EB14" s="596"/>
      <c r="EC14" s="605"/>
    </row>
    <row r="15" spans="2:143" ht="11.25" customHeight="1">
      <c r="B15" s="592" t="s">
        <v>242</v>
      </c>
      <c r="C15" s="593"/>
      <c r="D15" s="593"/>
      <c r="E15" s="593"/>
      <c r="F15" s="593"/>
      <c r="G15" s="593"/>
      <c r="H15" s="593"/>
      <c r="I15" s="593"/>
      <c r="J15" s="593"/>
      <c r="K15" s="593"/>
      <c r="L15" s="593"/>
      <c r="M15" s="593"/>
      <c r="N15" s="593"/>
      <c r="O15" s="593"/>
      <c r="P15" s="593"/>
      <c r="Q15" s="594"/>
      <c r="R15" s="595">
        <v>38632</v>
      </c>
      <c r="S15" s="596"/>
      <c r="T15" s="596"/>
      <c r="U15" s="596"/>
      <c r="V15" s="596"/>
      <c r="W15" s="596"/>
      <c r="X15" s="596"/>
      <c r="Y15" s="597"/>
      <c r="Z15" s="598">
        <v>0.1</v>
      </c>
      <c r="AA15" s="598"/>
      <c r="AB15" s="598"/>
      <c r="AC15" s="598"/>
      <c r="AD15" s="599">
        <v>38632</v>
      </c>
      <c r="AE15" s="599"/>
      <c r="AF15" s="599"/>
      <c r="AG15" s="599"/>
      <c r="AH15" s="599"/>
      <c r="AI15" s="599"/>
      <c r="AJ15" s="599"/>
      <c r="AK15" s="599"/>
      <c r="AL15" s="600">
        <v>0.3</v>
      </c>
      <c r="AM15" s="601"/>
      <c r="AN15" s="601"/>
      <c r="AO15" s="602"/>
      <c r="AP15" s="592" t="s">
        <v>243</v>
      </c>
      <c r="AQ15" s="593"/>
      <c r="AR15" s="593"/>
      <c r="AS15" s="593"/>
      <c r="AT15" s="593"/>
      <c r="AU15" s="593"/>
      <c r="AV15" s="593"/>
      <c r="AW15" s="593"/>
      <c r="AX15" s="593"/>
      <c r="AY15" s="593"/>
      <c r="AZ15" s="593"/>
      <c r="BA15" s="593"/>
      <c r="BB15" s="593"/>
      <c r="BC15" s="593"/>
      <c r="BD15" s="593"/>
      <c r="BE15" s="593"/>
      <c r="BF15" s="594"/>
      <c r="BG15" s="595">
        <v>479499</v>
      </c>
      <c r="BH15" s="596"/>
      <c r="BI15" s="596"/>
      <c r="BJ15" s="596"/>
      <c r="BK15" s="596"/>
      <c r="BL15" s="596"/>
      <c r="BM15" s="596"/>
      <c r="BN15" s="597"/>
      <c r="BO15" s="598">
        <v>5.8</v>
      </c>
      <c r="BP15" s="598"/>
      <c r="BQ15" s="598"/>
      <c r="BR15" s="598"/>
      <c r="BS15" s="604" t="s">
        <v>113</v>
      </c>
      <c r="BT15" s="596"/>
      <c r="BU15" s="596"/>
      <c r="BV15" s="596"/>
      <c r="BW15" s="596"/>
      <c r="BX15" s="596"/>
      <c r="BY15" s="596"/>
      <c r="BZ15" s="596"/>
      <c r="CA15" s="596"/>
      <c r="CB15" s="605"/>
      <c r="CD15" s="609" t="s">
        <v>244</v>
      </c>
      <c r="CE15" s="610"/>
      <c r="CF15" s="610"/>
      <c r="CG15" s="610"/>
      <c r="CH15" s="610"/>
      <c r="CI15" s="610"/>
      <c r="CJ15" s="610"/>
      <c r="CK15" s="610"/>
      <c r="CL15" s="610"/>
      <c r="CM15" s="610"/>
      <c r="CN15" s="610"/>
      <c r="CO15" s="610"/>
      <c r="CP15" s="610"/>
      <c r="CQ15" s="611"/>
      <c r="CR15" s="595">
        <v>2439824</v>
      </c>
      <c r="CS15" s="596"/>
      <c r="CT15" s="596"/>
      <c r="CU15" s="596"/>
      <c r="CV15" s="596"/>
      <c r="CW15" s="596"/>
      <c r="CX15" s="596"/>
      <c r="CY15" s="597"/>
      <c r="CZ15" s="598">
        <v>9</v>
      </c>
      <c r="DA15" s="598"/>
      <c r="DB15" s="598"/>
      <c r="DC15" s="598"/>
      <c r="DD15" s="604">
        <v>613841</v>
      </c>
      <c r="DE15" s="596"/>
      <c r="DF15" s="596"/>
      <c r="DG15" s="596"/>
      <c r="DH15" s="596"/>
      <c r="DI15" s="596"/>
      <c r="DJ15" s="596"/>
      <c r="DK15" s="596"/>
      <c r="DL15" s="596"/>
      <c r="DM15" s="596"/>
      <c r="DN15" s="596"/>
      <c r="DO15" s="596"/>
      <c r="DP15" s="597"/>
      <c r="DQ15" s="604">
        <v>1984424</v>
      </c>
      <c r="DR15" s="596"/>
      <c r="DS15" s="596"/>
      <c r="DT15" s="596"/>
      <c r="DU15" s="596"/>
      <c r="DV15" s="596"/>
      <c r="DW15" s="596"/>
      <c r="DX15" s="596"/>
      <c r="DY15" s="596"/>
      <c r="DZ15" s="596"/>
      <c r="EA15" s="596"/>
      <c r="EB15" s="596"/>
      <c r="EC15" s="605"/>
    </row>
    <row r="16" spans="2:143" ht="11.25" customHeight="1">
      <c r="B16" s="592" t="s">
        <v>245</v>
      </c>
      <c r="C16" s="593"/>
      <c r="D16" s="593"/>
      <c r="E16" s="593"/>
      <c r="F16" s="593"/>
      <c r="G16" s="593"/>
      <c r="H16" s="593"/>
      <c r="I16" s="593"/>
      <c r="J16" s="593"/>
      <c r="K16" s="593"/>
      <c r="L16" s="593"/>
      <c r="M16" s="593"/>
      <c r="N16" s="593"/>
      <c r="O16" s="593"/>
      <c r="P16" s="593"/>
      <c r="Q16" s="594"/>
      <c r="R16" s="595">
        <v>3877994</v>
      </c>
      <c r="S16" s="596"/>
      <c r="T16" s="596"/>
      <c r="U16" s="596"/>
      <c r="V16" s="596"/>
      <c r="W16" s="596"/>
      <c r="X16" s="596"/>
      <c r="Y16" s="597"/>
      <c r="Z16" s="598">
        <v>13.3</v>
      </c>
      <c r="AA16" s="598"/>
      <c r="AB16" s="598"/>
      <c r="AC16" s="598"/>
      <c r="AD16" s="599">
        <v>3281290</v>
      </c>
      <c r="AE16" s="599"/>
      <c r="AF16" s="599"/>
      <c r="AG16" s="599"/>
      <c r="AH16" s="599"/>
      <c r="AI16" s="599"/>
      <c r="AJ16" s="599"/>
      <c r="AK16" s="599"/>
      <c r="AL16" s="600">
        <v>26.4</v>
      </c>
      <c r="AM16" s="601"/>
      <c r="AN16" s="601"/>
      <c r="AO16" s="602"/>
      <c r="AP16" s="592" t="s">
        <v>246</v>
      </c>
      <c r="AQ16" s="593"/>
      <c r="AR16" s="593"/>
      <c r="AS16" s="593"/>
      <c r="AT16" s="593"/>
      <c r="AU16" s="593"/>
      <c r="AV16" s="593"/>
      <c r="AW16" s="593"/>
      <c r="AX16" s="593"/>
      <c r="AY16" s="593"/>
      <c r="AZ16" s="593"/>
      <c r="BA16" s="593"/>
      <c r="BB16" s="593"/>
      <c r="BC16" s="593"/>
      <c r="BD16" s="593"/>
      <c r="BE16" s="593"/>
      <c r="BF16" s="594"/>
      <c r="BG16" s="595" t="s">
        <v>113</v>
      </c>
      <c r="BH16" s="596"/>
      <c r="BI16" s="596"/>
      <c r="BJ16" s="596"/>
      <c r="BK16" s="596"/>
      <c r="BL16" s="596"/>
      <c r="BM16" s="596"/>
      <c r="BN16" s="597"/>
      <c r="BO16" s="598" t="s">
        <v>113</v>
      </c>
      <c r="BP16" s="598"/>
      <c r="BQ16" s="598"/>
      <c r="BR16" s="598"/>
      <c r="BS16" s="604" t="s">
        <v>113</v>
      </c>
      <c r="BT16" s="596"/>
      <c r="BU16" s="596"/>
      <c r="BV16" s="596"/>
      <c r="BW16" s="596"/>
      <c r="BX16" s="596"/>
      <c r="BY16" s="596"/>
      <c r="BZ16" s="596"/>
      <c r="CA16" s="596"/>
      <c r="CB16" s="605"/>
      <c r="CD16" s="609" t="s">
        <v>247</v>
      </c>
      <c r="CE16" s="610"/>
      <c r="CF16" s="610"/>
      <c r="CG16" s="610"/>
      <c r="CH16" s="610"/>
      <c r="CI16" s="610"/>
      <c r="CJ16" s="610"/>
      <c r="CK16" s="610"/>
      <c r="CL16" s="610"/>
      <c r="CM16" s="610"/>
      <c r="CN16" s="610"/>
      <c r="CO16" s="610"/>
      <c r="CP16" s="610"/>
      <c r="CQ16" s="611"/>
      <c r="CR16" s="595" t="s">
        <v>113</v>
      </c>
      <c r="CS16" s="596"/>
      <c r="CT16" s="596"/>
      <c r="CU16" s="596"/>
      <c r="CV16" s="596"/>
      <c r="CW16" s="596"/>
      <c r="CX16" s="596"/>
      <c r="CY16" s="597"/>
      <c r="CZ16" s="598" t="s">
        <v>113</v>
      </c>
      <c r="DA16" s="598"/>
      <c r="DB16" s="598"/>
      <c r="DC16" s="598"/>
      <c r="DD16" s="604" t="s">
        <v>113</v>
      </c>
      <c r="DE16" s="596"/>
      <c r="DF16" s="596"/>
      <c r="DG16" s="596"/>
      <c r="DH16" s="596"/>
      <c r="DI16" s="596"/>
      <c r="DJ16" s="596"/>
      <c r="DK16" s="596"/>
      <c r="DL16" s="596"/>
      <c r="DM16" s="596"/>
      <c r="DN16" s="596"/>
      <c r="DO16" s="596"/>
      <c r="DP16" s="597"/>
      <c r="DQ16" s="604" t="s">
        <v>113</v>
      </c>
      <c r="DR16" s="596"/>
      <c r="DS16" s="596"/>
      <c r="DT16" s="596"/>
      <c r="DU16" s="596"/>
      <c r="DV16" s="596"/>
      <c r="DW16" s="596"/>
      <c r="DX16" s="596"/>
      <c r="DY16" s="596"/>
      <c r="DZ16" s="596"/>
      <c r="EA16" s="596"/>
      <c r="EB16" s="596"/>
      <c r="EC16" s="605"/>
    </row>
    <row r="17" spans="2:133" ht="11.25" customHeight="1">
      <c r="B17" s="592" t="s">
        <v>248</v>
      </c>
      <c r="C17" s="593"/>
      <c r="D17" s="593"/>
      <c r="E17" s="593"/>
      <c r="F17" s="593"/>
      <c r="G17" s="593"/>
      <c r="H17" s="593"/>
      <c r="I17" s="593"/>
      <c r="J17" s="593"/>
      <c r="K17" s="593"/>
      <c r="L17" s="593"/>
      <c r="M17" s="593"/>
      <c r="N17" s="593"/>
      <c r="O17" s="593"/>
      <c r="P17" s="593"/>
      <c r="Q17" s="594"/>
      <c r="R17" s="595">
        <v>3281290</v>
      </c>
      <c r="S17" s="596"/>
      <c r="T17" s="596"/>
      <c r="U17" s="596"/>
      <c r="V17" s="596"/>
      <c r="W17" s="596"/>
      <c r="X17" s="596"/>
      <c r="Y17" s="597"/>
      <c r="Z17" s="598">
        <v>11.3</v>
      </c>
      <c r="AA17" s="598"/>
      <c r="AB17" s="598"/>
      <c r="AC17" s="598"/>
      <c r="AD17" s="599">
        <v>3281290</v>
      </c>
      <c r="AE17" s="599"/>
      <c r="AF17" s="599"/>
      <c r="AG17" s="599"/>
      <c r="AH17" s="599"/>
      <c r="AI17" s="599"/>
      <c r="AJ17" s="599"/>
      <c r="AK17" s="599"/>
      <c r="AL17" s="600">
        <v>26.4</v>
      </c>
      <c r="AM17" s="601"/>
      <c r="AN17" s="601"/>
      <c r="AO17" s="602"/>
      <c r="AP17" s="592" t="s">
        <v>249</v>
      </c>
      <c r="AQ17" s="593"/>
      <c r="AR17" s="593"/>
      <c r="AS17" s="593"/>
      <c r="AT17" s="593"/>
      <c r="AU17" s="593"/>
      <c r="AV17" s="593"/>
      <c r="AW17" s="593"/>
      <c r="AX17" s="593"/>
      <c r="AY17" s="593"/>
      <c r="AZ17" s="593"/>
      <c r="BA17" s="593"/>
      <c r="BB17" s="593"/>
      <c r="BC17" s="593"/>
      <c r="BD17" s="593"/>
      <c r="BE17" s="593"/>
      <c r="BF17" s="594"/>
      <c r="BG17" s="595" t="s">
        <v>113</v>
      </c>
      <c r="BH17" s="596"/>
      <c r="BI17" s="596"/>
      <c r="BJ17" s="596"/>
      <c r="BK17" s="596"/>
      <c r="BL17" s="596"/>
      <c r="BM17" s="596"/>
      <c r="BN17" s="597"/>
      <c r="BO17" s="598" t="s">
        <v>113</v>
      </c>
      <c r="BP17" s="598"/>
      <c r="BQ17" s="598"/>
      <c r="BR17" s="598"/>
      <c r="BS17" s="604" t="s">
        <v>113</v>
      </c>
      <c r="BT17" s="596"/>
      <c r="BU17" s="596"/>
      <c r="BV17" s="596"/>
      <c r="BW17" s="596"/>
      <c r="BX17" s="596"/>
      <c r="BY17" s="596"/>
      <c r="BZ17" s="596"/>
      <c r="CA17" s="596"/>
      <c r="CB17" s="605"/>
      <c r="CD17" s="609" t="s">
        <v>250</v>
      </c>
      <c r="CE17" s="610"/>
      <c r="CF17" s="610"/>
      <c r="CG17" s="610"/>
      <c r="CH17" s="610"/>
      <c r="CI17" s="610"/>
      <c r="CJ17" s="610"/>
      <c r="CK17" s="610"/>
      <c r="CL17" s="610"/>
      <c r="CM17" s="610"/>
      <c r="CN17" s="610"/>
      <c r="CO17" s="610"/>
      <c r="CP17" s="610"/>
      <c r="CQ17" s="611"/>
      <c r="CR17" s="595">
        <v>2175185</v>
      </c>
      <c r="CS17" s="596"/>
      <c r="CT17" s="596"/>
      <c r="CU17" s="596"/>
      <c r="CV17" s="596"/>
      <c r="CW17" s="596"/>
      <c r="CX17" s="596"/>
      <c r="CY17" s="597"/>
      <c r="CZ17" s="598">
        <v>8</v>
      </c>
      <c r="DA17" s="598"/>
      <c r="DB17" s="598"/>
      <c r="DC17" s="598"/>
      <c r="DD17" s="604" t="s">
        <v>113</v>
      </c>
      <c r="DE17" s="596"/>
      <c r="DF17" s="596"/>
      <c r="DG17" s="596"/>
      <c r="DH17" s="596"/>
      <c r="DI17" s="596"/>
      <c r="DJ17" s="596"/>
      <c r="DK17" s="596"/>
      <c r="DL17" s="596"/>
      <c r="DM17" s="596"/>
      <c r="DN17" s="596"/>
      <c r="DO17" s="596"/>
      <c r="DP17" s="597"/>
      <c r="DQ17" s="604">
        <v>2117877</v>
      </c>
      <c r="DR17" s="596"/>
      <c r="DS17" s="596"/>
      <c r="DT17" s="596"/>
      <c r="DU17" s="596"/>
      <c r="DV17" s="596"/>
      <c r="DW17" s="596"/>
      <c r="DX17" s="596"/>
      <c r="DY17" s="596"/>
      <c r="DZ17" s="596"/>
      <c r="EA17" s="596"/>
      <c r="EB17" s="596"/>
      <c r="EC17" s="605"/>
    </row>
    <row r="18" spans="2:133" ht="11.25" customHeight="1">
      <c r="B18" s="592" t="s">
        <v>251</v>
      </c>
      <c r="C18" s="593"/>
      <c r="D18" s="593"/>
      <c r="E18" s="593"/>
      <c r="F18" s="593"/>
      <c r="G18" s="593"/>
      <c r="H18" s="593"/>
      <c r="I18" s="593"/>
      <c r="J18" s="593"/>
      <c r="K18" s="593"/>
      <c r="L18" s="593"/>
      <c r="M18" s="593"/>
      <c r="N18" s="593"/>
      <c r="O18" s="593"/>
      <c r="P18" s="593"/>
      <c r="Q18" s="594"/>
      <c r="R18" s="595">
        <v>596657</v>
      </c>
      <c r="S18" s="596"/>
      <c r="T18" s="596"/>
      <c r="U18" s="596"/>
      <c r="V18" s="596"/>
      <c r="W18" s="596"/>
      <c r="X18" s="596"/>
      <c r="Y18" s="597"/>
      <c r="Z18" s="598">
        <v>2.1</v>
      </c>
      <c r="AA18" s="598"/>
      <c r="AB18" s="598"/>
      <c r="AC18" s="598"/>
      <c r="AD18" s="599" t="s">
        <v>113</v>
      </c>
      <c r="AE18" s="599"/>
      <c r="AF18" s="599"/>
      <c r="AG18" s="599"/>
      <c r="AH18" s="599"/>
      <c r="AI18" s="599"/>
      <c r="AJ18" s="599"/>
      <c r="AK18" s="599"/>
      <c r="AL18" s="600" t="s">
        <v>113</v>
      </c>
      <c r="AM18" s="601"/>
      <c r="AN18" s="601"/>
      <c r="AO18" s="602"/>
      <c r="AP18" s="592" t="s">
        <v>252</v>
      </c>
      <c r="AQ18" s="593"/>
      <c r="AR18" s="593"/>
      <c r="AS18" s="593"/>
      <c r="AT18" s="593"/>
      <c r="AU18" s="593"/>
      <c r="AV18" s="593"/>
      <c r="AW18" s="593"/>
      <c r="AX18" s="593"/>
      <c r="AY18" s="593"/>
      <c r="AZ18" s="593"/>
      <c r="BA18" s="593"/>
      <c r="BB18" s="593"/>
      <c r="BC18" s="593"/>
      <c r="BD18" s="593"/>
      <c r="BE18" s="593"/>
      <c r="BF18" s="594"/>
      <c r="BG18" s="595" t="s">
        <v>113</v>
      </c>
      <c r="BH18" s="596"/>
      <c r="BI18" s="596"/>
      <c r="BJ18" s="596"/>
      <c r="BK18" s="596"/>
      <c r="BL18" s="596"/>
      <c r="BM18" s="596"/>
      <c r="BN18" s="597"/>
      <c r="BO18" s="598" t="s">
        <v>113</v>
      </c>
      <c r="BP18" s="598"/>
      <c r="BQ18" s="598"/>
      <c r="BR18" s="598"/>
      <c r="BS18" s="604" t="s">
        <v>113</v>
      </c>
      <c r="BT18" s="596"/>
      <c r="BU18" s="596"/>
      <c r="BV18" s="596"/>
      <c r="BW18" s="596"/>
      <c r="BX18" s="596"/>
      <c r="BY18" s="596"/>
      <c r="BZ18" s="596"/>
      <c r="CA18" s="596"/>
      <c r="CB18" s="605"/>
      <c r="CD18" s="609" t="s">
        <v>253</v>
      </c>
      <c r="CE18" s="610"/>
      <c r="CF18" s="610"/>
      <c r="CG18" s="610"/>
      <c r="CH18" s="610"/>
      <c r="CI18" s="610"/>
      <c r="CJ18" s="610"/>
      <c r="CK18" s="610"/>
      <c r="CL18" s="610"/>
      <c r="CM18" s="610"/>
      <c r="CN18" s="610"/>
      <c r="CO18" s="610"/>
      <c r="CP18" s="610"/>
      <c r="CQ18" s="611"/>
      <c r="CR18" s="595" t="s">
        <v>113</v>
      </c>
      <c r="CS18" s="596"/>
      <c r="CT18" s="596"/>
      <c r="CU18" s="596"/>
      <c r="CV18" s="596"/>
      <c r="CW18" s="596"/>
      <c r="CX18" s="596"/>
      <c r="CY18" s="597"/>
      <c r="CZ18" s="598" t="s">
        <v>113</v>
      </c>
      <c r="DA18" s="598"/>
      <c r="DB18" s="598"/>
      <c r="DC18" s="598"/>
      <c r="DD18" s="604" t="s">
        <v>113</v>
      </c>
      <c r="DE18" s="596"/>
      <c r="DF18" s="596"/>
      <c r="DG18" s="596"/>
      <c r="DH18" s="596"/>
      <c r="DI18" s="596"/>
      <c r="DJ18" s="596"/>
      <c r="DK18" s="596"/>
      <c r="DL18" s="596"/>
      <c r="DM18" s="596"/>
      <c r="DN18" s="596"/>
      <c r="DO18" s="596"/>
      <c r="DP18" s="597"/>
      <c r="DQ18" s="604" t="s">
        <v>113</v>
      </c>
      <c r="DR18" s="596"/>
      <c r="DS18" s="596"/>
      <c r="DT18" s="596"/>
      <c r="DU18" s="596"/>
      <c r="DV18" s="596"/>
      <c r="DW18" s="596"/>
      <c r="DX18" s="596"/>
      <c r="DY18" s="596"/>
      <c r="DZ18" s="596"/>
      <c r="EA18" s="596"/>
      <c r="EB18" s="596"/>
      <c r="EC18" s="605"/>
    </row>
    <row r="19" spans="2:133" ht="11.25" customHeight="1">
      <c r="B19" s="592" t="s">
        <v>254</v>
      </c>
      <c r="C19" s="593"/>
      <c r="D19" s="593"/>
      <c r="E19" s="593"/>
      <c r="F19" s="593"/>
      <c r="G19" s="593"/>
      <c r="H19" s="593"/>
      <c r="I19" s="593"/>
      <c r="J19" s="593"/>
      <c r="K19" s="593"/>
      <c r="L19" s="593"/>
      <c r="M19" s="593"/>
      <c r="N19" s="593"/>
      <c r="O19" s="593"/>
      <c r="P19" s="593"/>
      <c r="Q19" s="594"/>
      <c r="R19" s="595">
        <v>47</v>
      </c>
      <c r="S19" s="596"/>
      <c r="T19" s="596"/>
      <c r="U19" s="596"/>
      <c r="V19" s="596"/>
      <c r="W19" s="596"/>
      <c r="X19" s="596"/>
      <c r="Y19" s="597"/>
      <c r="Z19" s="598">
        <v>0</v>
      </c>
      <c r="AA19" s="598"/>
      <c r="AB19" s="598"/>
      <c r="AC19" s="598"/>
      <c r="AD19" s="599" t="s">
        <v>113</v>
      </c>
      <c r="AE19" s="599"/>
      <c r="AF19" s="599"/>
      <c r="AG19" s="599"/>
      <c r="AH19" s="599"/>
      <c r="AI19" s="599"/>
      <c r="AJ19" s="599"/>
      <c r="AK19" s="599"/>
      <c r="AL19" s="600" t="s">
        <v>113</v>
      </c>
      <c r="AM19" s="601"/>
      <c r="AN19" s="601"/>
      <c r="AO19" s="602"/>
      <c r="AP19" s="592" t="s">
        <v>255</v>
      </c>
      <c r="AQ19" s="593"/>
      <c r="AR19" s="593"/>
      <c r="AS19" s="593"/>
      <c r="AT19" s="593"/>
      <c r="AU19" s="593"/>
      <c r="AV19" s="593"/>
      <c r="AW19" s="593"/>
      <c r="AX19" s="593"/>
      <c r="AY19" s="593"/>
      <c r="AZ19" s="593"/>
      <c r="BA19" s="593"/>
      <c r="BB19" s="593"/>
      <c r="BC19" s="593"/>
      <c r="BD19" s="593"/>
      <c r="BE19" s="593"/>
      <c r="BF19" s="594"/>
      <c r="BG19" s="595">
        <v>571019</v>
      </c>
      <c r="BH19" s="596"/>
      <c r="BI19" s="596"/>
      <c r="BJ19" s="596"/>
      <c r="BK19" s="596"/>
      <c r="BL19" s="596"/>
      <c r="BM19" s="596"/>
      <c r="BN19" s="597"/>
      <c r="BO19" s="598">
        <v>6.9</v>
      </c>
      <c r="BP19" s="598"/>
      <c r="BQ19" s="598"/>
      <c r="BR19" s="598"/>
      <c r="BS19" s="604" t="s">
        <v>113</v>
      </c>
      <c r="BT19" s="596"/>
      <c r="BU19" s="596"/>
      <c r="BV19" s="596"/>
      <c r="BW19" s="596"/>
      <c r="BX19" s="596"/>
      <c r="BY19" s="596"/>
      <c r="BZ19" s="596"/>
      <c r="CA19" s="596"/>
      <c r="CB19" s="605"/>
      <c r="CD19" s="609" t="s">
        <v>256</v>
      </c>
      <c r="CE19" s="610"/>
      <c r="CF19" s="610"/>
      <c r="CG19" s="610"/>
      <c r="CH19" s="610"/>
      <c r="CI19" s="610"/>
      <c r="CJ19" s="610"/>
      <c r="CK19" s="610"/>
      <c r="CL19" s="610"/>
      <c r="CM19" s="610"/>
      <c r="CN19" s="610"/>
      <c r="CO19" s="610"/>
      <c r="CP19" s="610"/>
      <c r="CQ19" s="611"/>
      <c r="CR19" s="595" t="s">
        <v>113</v>
      </c>
      <c r="CS19" s="596"/>
      <c r="CT19" s="596"/>
      <c r="CU19" s="596"/>
      <c r="CV19" s="596"/>
      <c r="CW19" s="596"/>
      <c r="CX19" s="596"/>
      <c r="CY19" s="597"/>
      <c r="CZ19" s="598" t="s">
        <v>113</v>
      </c>
      <c r="DA19" s="598"/>
      <c r="DB19" s="598"/>
      <c r="DC19" s="598"/>
      <c r="DD19" s="604" t="s">
        <v>113</v>
      </c>
      <c r="DE19" s="596"/>
      <c r="DF19" s="596"/>
      <c r="DG19" s="596"/>
      <c r="DH19" s="596"/>
      <c r="DI19" s="596"/>
      <c r="DJ19" s="596"/>
      <c r="DK19" s="596"/>
      <c r="DL19" s="596"/>
      <c r="DM19" s="596"/>
      <c r="DN19" s="596"/>
      <c r="DO19" s="596"/>
      <c r="DP19" s="597"/>
      <c r="DQ19" s="604" t="s">
        <v>113</v>
      </c>
      <c r="DR19" s="596"/>
      <c r="DS19" s="596"/>
      <c r="DT19" s="596"/>
      <c r="DU19" s="596"/>
      <c r="DV19" s="596"/>
      <c r="DW19" s="596"/>
      <c r="DX19" s="596"/>
      <c r="DY19" s="596"/>
      <c r="DZ19" s="596"/>
      <c r="EA19" s="596"/>
      <c r="EB19" s="596"/>
      <c r="EC19" s="605"/>
    </row>
    <row r="20" spans="2:133" ht="11.25" customHeight="1">
      <c r="B20" s="592" t="s">
        <v>257</v>
      </c>
      <c r="C20" s="593"/>
      <c r="D20" s="593"/>
      <c r="E20" s="593"/>
      <c r="F20" s="593"/>
      <c r="G20" s="593"/>
      <c r="H20" s="593"/>
      <c r="I20" s="593"/>
      <c r="J20" s="593"/>
      <c r="K20" s="593"/>
      <c r="L20" s="593"/>
      <c r="M20" s="593"/>
      <c r="N20" s="593"/>
      <c r="O20" s="593"/>
      <c r="P20" s="593"/>
      <c r="Q20" s="594"/>
      <c r="R20" s="595">
        <v>13498018</v>
      </c>
      <c r="S20" s="596"/>
      <c r="T20" s="596"/>
      <c r="U20" s="596"/>
      <c r="V20" s="596"/>
      <c r="W20" s="596"/>
      <c r="X20" s="596"/>
      <c r="Y20" s="597"/>
      <c r="Z20" s="598">
        <v>46.4</v>
      </c>
      <c r="AA20" s="598"/>
      <c r="AB20" s="598"/>
      <c r="AC20" s="598"/>
      <c r="AD20" s="599">
        <v>12377985</v>
      </c>
      <c r="AE20" s="599"/>
      <c r="AF20" s="599"/>
      <c r="AG20" s="599"/>
      <c r="AH20" s="599"/>
      <c r="AI20" s="599"/>
      <c r="AJ20" s="599"/>
      <c r="AK20" s="599"/>
      <c r="AL20" s="600">
        <v>99.5</v>
      </c>
      <c r="AM20" s="601"/>
      <c r="AN20" s="601"/>
      <c r="AO20" s="602"/>
      <c r="AP20" s="592" t="s">
        <v>258</v>
      </c>
      <c r="AQ20" s="593"/>
      <c r="AR20" s="593"/>
      <c r="AS20" s="593"/>
      <c r="AT20" s="593"/>
      <c r="AU20" s="593"/>
      <c r="AV20" s="593"/>
      <c r="AW20" s="593"/>
      <c r="AX20" s="593"/>
      <c r="AY20" s="593"/>
      <c r="AZ20" s="593"/>
      <c r="BA20" s="593"/>
      <c r="BB20" s="593"/>
      <c r="BC20" s="593"/>
      <c r="BD20" s="593"/>
      <c r="BE20" s="593"/>
      <c r="BF20" s="594"/>
      <c r="BG20" s="595">
        <v>571019</v>
      </c>
      <c r="BH20" s="596"/>
      <c r="BI20" s="596"/>
      <c r="BJ20" s="596"/>
      <c r="BK20" s="596"/>
      <c r="BL20" s="596"/>
      <c r="BM20" s="596"/>
      <c r="BN20" s="597"/>
      <c r="BO20" s="598">
        <v>6.9</v>
      </c>
      <c r="BP20" s="598"/>
      <c r="BQ20" s="598"/>
      <c r="BR20" s="598"/>
      <c r="BS20" s="604" t="s">
        <v>113</v>
      </c>
      <c r="BT20" s="596"/>
      <c r="BU20" s="596"/>
      <c r="BV20" s="596"/>
      <c r="BW20" s="596"/>
      <c r="BX20" s="596"/>
      <c r="BY20" s="596"/>
      <c r="BZ20" s="596"/>
      <c r="CA20" s="596"/>
      <c r="CB20" s="605"/>
      <c r="CD20" s="609" t="s">
        <v>259</v>
      </c>
      <c r="CE20" s="610"/>
      <c r="CF20" s="610"/>
      <c r="CG20" s="610"/>
      <c r="CH20" s="610"/>
      <c r="CI20" s="610"/>
      <c r="CJ20" s="610"/>
      <c r="CK20" s="610"/>
      <c r="CL20" s="610"/>
      <c r="CM20" s="610"/>
      <c r="CN20" s="610"/>
      <c r="CO20" s="610"/>
      <c r="CP20" s="610"/>
      <c r="CQ20" s="611"/>
      <c r="CR20" s="595">
        <v>27090298</v>
      </c>
      <c r="CS20" s="596"/>
      <c r="CT20" s="596"/>
      <c r="CU20" s="596"/>
      <c r="CV20" s="596"/>
      <c r="CW20" s="596"/>
      <c r="CX20" s="596"/>
      <c r="CY20" s="597"/>
      <c r="CZ20" s="598">
        <v>100</v>
      </c>
      <c r="DA20" s="598"/>
      <c r="DB20" s="598"/>
      <c r="DC20" s="598"/>
      <c r="DD20" s="604">
        <v>4676771</v>
      </c>
      <c r="DE20" s="596"/>
      <c r="DF20" s="596"/>
      <c r="DG20" s="596"/>
      <c r="DH20" s="596"/>
      <c r="DI20" s="596"/>
      <c r="DJ20" s="596"/>
      <c r="DK20" s="596"/>
      <c r="DL20" s="596"/>
      <c r="DM20" s="596"/>
      <c r="DN20" s="596"/>
      <c r="DO20" s="596"/>
      <c r="DP20" s="597"/>
      <c r="DQ20" s="604">
        <v>17760043</v>
      </c>
      <c r="DR20" s="596"/>
      <c r="DS20" s="596"/>
      <c r="DT20" s="596"/>
      <c r="DU20" s="596"/>
      <c r="DV20" s="596"/>
      <c r="DW20" s="596"/>
      <c r="DX20" s="596"/>
      <c r="DY20" s="596"/>
      <c r="DZ20" s="596"/>
      <c r="EA20" s="596"/>
      <c r="EB20" s="596"/>
      <c r="EC20" s="605"/>
    </row>
    <row r="21" spans="2:133" ht="11.25" customHeight="1">
      <c r="B21" s="592" t="s">
        <v>260</v>
      </c>
      <c r="C21" s="593"/>
      <c r="D21" s="593"/>
      <c r="E21" s="593"/>
      <c r="F21" s="593"/>
      <c r="G21" s="593"/>
      <c r="H21" s="593"/>
      <c r="I21" s="593"/>
      <c r="J21" s="593"/>
      <c r="K21" s="593"/>
      <c r="L21" s="593"/>
      <c r="M21" s="593"/>
      <c r="N21" s="593"/>
      <c r="O21" s="593"/>
      <c r="P21" s="593"/>
      <c r="Q21" s="594"/>
      <c r="R21" s="595">
        <v>15135</v>
      </c>
      <c r="S21" s="596"/>
      <c r="T21" s="596"/>
      <c r="U21" s="596"/>
      <c r="V21" s="596"/>
      <c r="W21" s="596"/>
      <c r="X21" s="596"/>
      <c r="Y21" s="597"/>
      <c r="Z21" s="598">
        <v>0.1</v>
      </c>
      <c r="AA21" s="598"/>
      <c r="AB21" s="598"/>
      <c r="AC21" s="598"/>
      <c r="AD21" s="599">
        <v>15135</v>
      </c>
      <c r="AE21" s="599"/>
      <c r="AF21" s="599"/>
      <c r="AG21" s="599"/>
      <c r="AH21" s="599"/>
      <c r="AI21" s="599"/>
      <c r="AJ21" s="599"/>
      <c r="AK21" s="599"/>
      <c r="AL21" s="600">
        <v>0.1</v>
      </c>
      <c r="AM21" s="601"/>
      <c r="AN21" s="601"/>
      <c r="AO21" s="602"/>
      <c r="AP21" s="612" t="s">
        <v>261</v>
      </c>
      <c r="AQ21" s="613"/>
      <c r="AR21" s="613"/>
      <c r="AS21" s="613"/>
      <c r="AT21" s="613"/>
      <c r="AU21" s="613"/>
      <c r="AV21" s="613"/>
      <c r="AW21" s="613"/>
      <c r="AX21" s="613"/>
      <c r="AY21" s="613"/>
      <c r="AZ21" s="613"/>
      <c r="BA21" s="613"/>
      <c r="BB21" s="613"/>
      <c r="BC21" s="613"/>
      <c r="BD21" s="613"/>
      <c r="BE21" s="613"/>
      <c r="BF21" s="614"/>
      <c r="BG21" s="595">
        <v>47690</v>
      </c>
      <c r="BH21" s="596"/>
      <c r="BI21" s="596"/>
      <c r="BJ21" s="596"/>
      <c r="BK21" s="596"/>
      <c r="BL21" s="596"/>
      <c r="BM21" s="596"/>
      <c r="BN21" s="597"/>
      <c r="BO21" s="598">
        <v>0.6</v>
      </c>
      <c r="BP21" s="598"/>
      <c r="BQ21" s="598"/>
      <c r="BR21" s="598"/>
      <c r="BS21" s="604" t="s">
        <v>113</v>
      </c>
      <c r="BT21" s="596"/>
      <c r="BU21" s="596"/>
      <c r="BV21" s="596"/>
      <c r="BW21" s="596"/>
      <c r="BX21" s="596"/>
      <c r="BY21" s="596"/>
      <c r="BZ21" s="596"/>
      <c r="CA21" s="596"/>
      <c r="CB21" s="605"/>
      <c r="CD21" s="615"/>
      <c r="CE21" s="616"/>
      <c r="CF21" s="616"/>
      <c r="CG21" s="616"/>
      <c r="CH21" s="616"/>
      <c r="CI21" s="616"/>
      <c r="CJ21" s="616"/>
      <c r="CK21" s="616"/>
      <c r="CL21" s="616"/>
      <c r="CM21" s="616"/>
      <c r="CN21" s="616"/>
      <c r="CO21" s="616"/>
      <c r="CP21" s="616"/>
      <c r="CQ21" s="617"/>
      <c r="CR21" s="595"/>
      <c r="CS21" s="596"/>
      <c r="CT21" s="596"/>
      <c r="CU21" s="596"/>
      <c r="CV21" s="596"/>
      <c r="CW21" s="596"/>
      <c r="CX21" s="596"/>
      <c r="CY21" s="597"/>
      <c r="CZ21" s="598"/>
      <c r="DA21" s="598"/>
      <c r="DB21" s="598"/>
      <c r="DC21" s="598"/>
      <c r="DD21" s="604"/>
      <c r="DE21" s="596"/>
      <c r="DF21" s="596"/>
      <c r="DG21" s="596"/>
      <c r="DH21" s="596"/>
      <c r="DI21" s="596"/>
      <c r="DJ21" s="596"/>
      <c r="DK21" s="596"/>
      <c r="DL21" s="596"/>
      <c r="DM21" s="596"/>
      <c r="DN21" s="596"/>
      <c r="DO21" s="596"/>
      <c r="DP21" s="597"/>
      <c r="DQ21" s="604"/>
      <c r="DR21" s="596"/>
      <c r="DS21" s="596"/>
      <c r="DT21" s="596"/>
      <c r="DU21" s="596"/>
      <c r="DV21" s="596"/>
      <c r="DW21" s="596"/>
      <c r="DX21" s="596"/>
      <c r="DY21" s="596"/>
      <c r="DZ21" s="596"/>
      <c r="EA21" s="596"/>
      <c r="EB21" s="596"/>
      <c r="EC21" s="605"/>
    </row>
    <row r="22" spans="2:133" ht="11.25" customHeight="1">
      <c r="B22" s="592" t="s">
        <v>262</v>
      </c>
      <c r="C22" s="593"/>
      <c r="D22" s="593"/>
      <c r="E22" s="593"/>
      <c r="F22" s="593"/>
      <c r="G22" s="593"/>
      <c r="H22" s="593"/>
      <c r="I22" s="593"/>
      <c r="J22" s="593"/>
      <c r="K22" s="593"/>
      <c r="L22" s="593"/>
      <c r="M22" s="593"/>
      <c r="N22" s="593"/>
      <c r="O22" s="593"/>
      <c r="P22" s="593"/>
      <c r="Q22" s="594"/>
      <c r="R22" s="595">
        <v>231242</v>
      </c>
      <c r="S22" s="596"/>
      <c r="T22" s="596"/>
      <c r="U22" s="596"/>
      <c r="V22" s="596"/>
      <c r="W22" s="596"/>
      <c r="X22" s="596"/>
      <c r="Y22" s="597"/>
      <c r="Z22" s="598">
        <v>0.8</v>
      </c>
      <c r="AA22" s="598"/>
      <c r="AB22" s="598"/>
      <c r="AC22" s="598"/>
      <c r="AD22" s="599" t="s">
        <v>113</v>
      </c>
      <c r="AE22" s="599"/>
      <c r="AF22" s="599"/>
      <c r="AG22" s="599"/>
      <c r="AH22" s="599"/>
      <c r="AI22" s="599"/>
      <c r="AJ22" s="599"/>
      <c r="AK22" s="599"/>
      <c r="AL22" s="600" t="s">
        <v>113</v>
      </c>
      <c r="AM22" s="601"/>
      <c r="AN22" s="601"/>
      <c r="AO22" s="602"/>
      <c r="AP22" s="612" t="s">
        <v>263</v>
      </c>
      <c r="AQ22" s="613"/>
      <c r="AR22" s="613"/>
      <c r="AS22" s="613"/>
      <c r="AT22" s="613"/>
      <c r="AU22" s="613"/>
      <c r="AV22" s="613"/>
      <c r="AW22" s="613"/>
      <c r="AX22" s="613"/>
      <c r="AY22" s="613"/>
      <c r="AZ22" s="613"/>
      <c r="BA22" s="613"/>
      <c r="BB22" s="613"/>
      <c r="BC22" s="613"/>
      <c r="BD22" s="613"/>
      <c r="BE22" s="613"/>
      <c r="BF22" s="614"/>
      <c r="BG22" s="595" t="s">
        <v>113</v>
      </c>
      <c r="BH22" s="596"/>
      <c r="BI22" s="596"/>
      <c r="BJ22" s="596"/>
      <c r="BK22" s="596"/>
      <c r="BL22" s="596"/>
      <c r="BM22" s="596"/>
      <c r="BN22" s="597"/>
      <c r="BO22" s="598" t="s">
        <v>113</v>
      </c>
      <c r="BP22" s="598"/>
      <c r="BQ22" s="598"/>
      <c r="BR22" s="598"/>
      <c r="BS22" s="604" t="s">
        <v>113</v>
      </c>
      <c r="BT22" s="596"/>
      <c r="BU22" s="596"/>
      <c r="BV22" s="596"/>
      <c r="BW22" s="596"/>
      <c r="BX22" s="596"/>
      <c r="BY22" s="596"/>
      <c r="BZ22" s="596"/>
      <c r="CA22" s="596"/>
      <c r="CB22" s="605"/>
      <c r="CD22" s="577" t="s">
        <v>264</v>
      </c>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9"/>
    </row>
    <row r="23" spans="2:133" ht="11.25" customHeight="1">
      <c r="B23" s="592" t="s">
        <v>265</v>
      </c>
      <c r="C23" s="593"/>
      <c r="D23" s="593"/>
      <c r="E23" s="593"/>
      <c r="F23" s="593"/>
      <c r="G23" s="593"/>
      <c r="H23" s="593"/>
      <c r="I23" s="593"/>
      <c r="J23" s="593"/>
      <c r="K23" s="593"/>
      <c r="L23" s="593"/>
      <c r="M23" s="593"/>
      <c r="N23" s="593"/>
      <c r="O23" s="593"/>
      <c r="P23" s="593"/>
      <c r="Q23" s="594"/>
      <c r="R23" s="595">
        <v>198321</v>
      </c>
      <c r="S23" s="596"/>
      <c r="T23" s="596"/>
      <c r="U23" s="596"/>
      <c r="V23" s="596"/>
      <c r="W23" s="596"/>
      <c r="X23" s="596"/>
      <c r="Y23" s="597"/>
      <c r="Z23" s="598">
        <v>0.7</v>
      </c>
      <c r="AA23" s="598"/>
      <c r="AB23" s="598"/>
      <c r="AC23" s="598"/>
      <c r="AD23" s="599">
        <v>9231</v>
      </c>
      <c r="AE23" s="599"/>
      <c r="AF23" s="599"/>
      <c r="AG23" s="599"/>
      <c r="AH23" s="599"/>
      <c r="AI23" s="599"/>
      <c r="AJ23" s="599"/>
      <c r="AK23" s="599"/>
      <c r="AL23" s="600">
        <v>0.1</v>
      </c>
      <c r="AM23" s="601"/>
      <c r="AN23" s="601"/>
      <c r="AO23" s="602"/>
      <c r="AP23" s="612" t="s">
        <v>266</v>
      </c>
      <c r="AQ23" s="613"/>
      <c r="AR23" s="613"/>
      <c r="AS23" s="613"/>
      <c r="AT23" s="613"/>
      <c r="AU23" s="613"/>
      <c r="AV23" s="613"/>
      <c r="AW23" s="613"/>
      <c r="AX23" s="613"/>
      <c r="AY23" s="613"/>
      <c r="AZ23" s="613"/>
      <c r="BA23" s="613"/>
      <c r="BB23" s="613"/>
      <c r="BC23" s="613"/>
      <c r="BD23" s="613"/>
      <c r="BE23" s="613"/>
      <c r="BF23" s="614"/>
      <c r="BG23" s="595">
        <v>523329</v>
      </c>
      <c r="BH23" s="596"/>
      <c r="BI23" s="596"/>
      <c r="BJ23" s="596"/>
      <c r="BK23" s="596"/>
      <c r="BL23" s="596"/>
      <c r="BM23" s="596"/>
      <c r="BN23" s="597"/>
      <c r="BO23" s="598">
        <v>6.3</v>
      </c>
      <c r="BP23" s="598"/>
      <c r="BQ23" s="598"/>
      <c r="BR23" s="598"/>
      <c r="BS23" s="604" t="s">
        <v>113</v>
      </c>
      <c r="BT23" s="596"/>
      <c r="BU23" s="596"/>
      <c r="BV23" s="596"/>
      <c r="BW23" s="596"/>
      <c r="BX23" s="596"/>
      <c r="BY23" s="596"/>
      <c r="BZ23" s="596"/>
      <c r="CA23" s="596"/>
      <c r="CB23" s="605"/>
      <c r="CD23" s="577" t="s">
        <v>205</v>
      </c>
      <c r="CE23" s="578"/>
      <c r="CF23" s="578"/>
      <c r="CG23" s="578"/>
      <c r="CH23" s="578"/>
      <c r="CI23" s="578"/>
      <c r="CJ23" s="578"/>
      <c r="CK23" s="578"/>
      <c r="CL23" s="578"/>
      <c r="CM23" s="578"/>
      <c r="CN23" s="578"/>
      <c r="CO23" s="578"/>
      <c r="CP23" s="578"/>
      <c r="CQ23" s="579"/>
      <c r="CR23" s="577" t="s">
        <v>267</v>
      </c>
      <c r="CS23" s="578"/>
      <c r="CT23" s="578"/>
      <c r="CU23" s="578"/>
      <c r="CV23" s="578"/>
      <c r="CW23" s="578"/>
      <c r="CX23" s="578"/>
      <c r="CY23" s="579"/>
      <c r="CZ23" s="577" t="s">
        <v>268</v>
      </c>
      <c r="DA23" s="578"/>
      <c r="DB23" s="578"/>
      <c r="DC23" s="579"/>
      <c r="DD23" s="577" t="s">
        <v>269</v>
      </c>
      <c r="DE23" s="578"/>
      <c r="DF23" s="578"/>
      <c r="DG23" s="578"/>
      <c r="DH23" s="578"/>
      <c r="DI23" s="578"/>
      <c r="DJ23" s="578"/>
      <c r="DK23" s="579"/>
      <c r="DL23" s="618" t="s">
        <v>270</v>
      </c>
      <c r="DM23" s="619"/>
      <c r="DN23" s="619"/>
      <c r="DO23" s="619"/>
      <c r="DP23" s="619"/>
      <c r="DQ23" s="619"/>
      <c r="DR23" s="619"/>
      <c r="DS23" s="619"/>
      <c r="DT23" s="619"/>
      <c r="DU23" s="619"/>
      <c r="DV23" s="620"/>
      <c r="DW23" s="577" t="s">
        <v>271</v>
      </c>
      <c r="DX23" s="578"/>
      <c r="DY23" s="578"/>
      <c r="DZ23" s="578"/>
      <c r="EA23" s="578"/>
      <c r="EB23" s="578"/>
      <c r="EC23" s="579"/>
    </row>
    <row r="24" spans="2:133" ht="11.25" customHeight="1">
      <c r="B24" s="592" t="s">
        <v>272</v>
      </c>
      <c r="C24" s="593"/>
      <c r="D24" s="593"/>
      <c r="E24" s="593"/>
      <c r="F24" s="593"/>
      <c r="G24" s="593"/>
      <c r="H24" s="593"/>
      <c r="I24" s="593"/>
      <c r="J24" s="593"/>
      <c r="K24" s="593"/>
      <c r="L24" s="593"/>
      <c r="M24" s="593"/>
      <c r="N24" s="593"/>
      <c r="O24" s="593"/>
      <c r="P24" s="593"/>
      <c r="Q24" s="594"/>
      <c r="R24" s="595">
        <v>54351</v>
      </c>
      <c r="S24" s="596"/>
      <c r="T24" s="596"/>
      <c r="U24" s="596"/>
      <c r="V24" s="596"/>
      <c r="W24" s="596"/>
      <c r="X24" s="596"/>
      <c r="Y24" s="597"/>
      <c r="Z24" s="598">
        <v>0.2</v>
      </c>
      <c r="AA24" s="598"/>
      <c r="AB24" s="598"/>
      <c r="AC24" s="598"/>
      <c r="AD24" s="599">
        <v>78</v>
      </c>
      <c r="AE24" s="599"/>
      <c r="AF24" s="599"/>
      <c r="AG24" s="599"/>
      <c r="AH24" s="599"/>
      <c r="AI24" s="599"/>
      <c r="AJ24" s="599"/>
      <c r="AK24" s="599"/>
      <c r="AL24" s="600">
        <v>0</v>
      </c>
      <c r="AM24" s="601"/>
      <c r="AN24" s="601"/>
      <c r="AO24" s="602"/>
      <c r="AP24" s="612" t="s">
        <v>273</v>
      </c>
      <c r="AQ24" s="613"/>
      <c r="AR24" s="613"/>
      <c r="AS24" s="613"/>
      <c r="AT24" s="613"/>
      <c r="AU24" s="613"/>
      <c r="AV24" s="613"/>
      <c r="AW24" s="613"/>
      <c r="AX24" s="613"/>
      <c r="AY24" s="613"/>
      <c r="AZ24" s="613"/>
      <c r="BA24" s="613"/>
      <c r="BB24" s="613"/>
      <c r="BC24" s="613"/>
      <c r="BD24" s="613"/>
      <c r="BE24" s="613"/>
      <c r="BF24" s="614"/>
      <c r="BG24" s="595" t="s">
        <v>113</v>
      </c>
      <c r="BH24" s="596"/>
      <c r="BI24" s="596"/>
      <c r="BJ24" s="596"/>
      <c r="BK24" s="596"/>
      <c r="BL24" s="596"/>
      <c r="BM24" s="596"/>
      <c r="BN24" s="597"/>
      <c r="BO24" s="598" t="s">
        <v>113</v>
      </c>
      <c r="BP24" s="598"/>
      <c r="BQ24" s="598"/>
      <c r="BR24" s="598"/>
      <c r="BS24" s="604" t="s">
        <v>113</v>
      </c>
      <c r="BT24" s="596"/>
      <c r="BU24" s="596"/>
      <c r="BV24" s="596"/>
      <c r="BW24" s="596"/>
      <c r="BX24" s="596"/>
      <c r="BY24" s="596"/>
      <c r="BZ24" s="596"/>
      <c r="CA24" s="596"/>
      <c r="CB24" s="605"/>
      <c r="CD24" s="606" t="s">
        <v>274</v>
      </c>
      <c r="CE24" s="607"/>
      <c r="CF24" s="607"/>
      <c r="CG24" s="607"/>
      <c r="CH24" s="607"/>
      <c r="CI24" s="607"/>
      <c r="CJ24" s="607"/>
      <c r="CK24" s="607"/>
      <c r="CL24" s="607"/>
      <c r="CM24" s="607"/>
      <c r="CN24" s="607"/>
      <c r="CO24" s="607"/>
      <c r="CP24" s="607"/>
      <c r="CQ24" s="608"/>
      <c r="CR24" s="584">
        <v>9572435</v>
      </c>
      <c r="CS24" s="585"/>
      <c r="CT24" s="585"/>
      <c r="CU24" s="585"/>
      <c r="CV24" s="585"/>
      <c r="CW24" s="585"/>
      <c r="CX24" s="585"/>
      <c r="CY24" s="586"/>
      <c r="CZ24" s="622">
        <v>35.299999999999997</v>
      </c>
      <c r="DA24" s="623"/>
      <c r="DB24" s="623"/>
      <c r="DC24" s="624"/>
      <c r="DD24" s="621">
        <v>6237039</v>
      </c>
      <c r="DE24" s="585"/>
      <c r="DF24" s="585"/>
      <c r="DG24" s="585"/>
      <c r="DH24" s="585"/>
      <c r="DI24" s="585"/>
      <c r="DJ24" s="585"/>
      <c r="DK24" s="586"/>
      <c r="DL24" s="621">
        <v>6175458</v>
      </c>
      <c r="DM24" s="585"/>
      <c r="DN24" s="585"/>
      <c r="DO24" s="585"/>
      <c r="DP24" s="585"/>
      <c r="DQ24" s="585"/>
      <c r="DR24" s="585"/>
      <c r="DS24" s="585"/>
      <c r="DT24" s="585"/>
      <c r="DU24" s="585"/>
      <c r="DV24" s="586"/>
      <c r="DW24" s="589">
        <v>46.7</v>
      </c>
      <c r="DX24" s="590"/>
      <c r="DY24" s="590"/>
      <c r="DZ24" s="590"/>
      <c r="EA24" s="590"/>
      <c r="EB24" s="590"/>
      <c r="EC24" s="591"/>
    </row>
    <row r="25" spans="2:133" ht="11.25" customHeight="1">
      <c r="B25" s="592" t="s">
        <v>275</v>
      </c>
      <c r="C25" s="593"/>
      <c r="D25" s="593"/>
      <c r="E25" s="593"/>
      <c r="F25" s="593"/>
      <c r="G25" s="593"/>
      <c r="H25" s="593"/>
      <c r="I25" s="593"/>
      <c r="J25" s="593"/>
      <c r="K25" s="593"/>
      <c r="L25" s="593"/>
      <c r="M25" s="593"/>
      <c r="N25" s="593"/>
      <c r="O25" s="593"/>
      <c r="P25" s="593"/>
      <c r="Q25" s="594"/>
      <c r="R25" s="595">
        <v>3499674</v>
      </c>
      <c r="S25" s="596"/>
      <c r="T25" s="596"/>
      <c r="U25" s="596"/>
      <c r="V25" s="596"/>
      <c r="W25" s="596"/>
      <c r="X25" s="596"/>
      <c r="Y25" s="597"/>
      <c r="Z25" s="598">
        <v>12</v>
      </c>
      <c r="AA25" s="598"/>
      <c r="AB25" s="598"/>
      <c r="AC25" s="598"/>
      <c r="AD25" s="599" t="s">
        <v>113</v>
      </c>
      <c r="AE25" s="599"/>
      <c r="AF25" s="599"/>
      <c r="AG25" s="599"/>
      <c r="AH25" s="599"/>
      <c r="AI25" s="599"/>
      <c r="AJ25" s="599"/>
      <c r="AK25" s="599"/>
      <c r="AL25" s="600" t="s">
        <v>113</v>
      </c>
      <c r="AM25" s="601"/>
      <c r="AN25" s="601"/>
      <c r="AO25" s="602"/>
      <c r="AP25" s="612" t="s">
        <v>276</v>
      </c>
      <c r="AQ25" s="613"/>
      <c r="AR25" s="613"/>
      <c r="AS25" s="613"/>
      <c r="AT25" s="613"/>
      <c r="AU25" s="613"/>
      <c r="AV25" s="613"/>
      <c r="AW25" s="613"/>
      <c r="AX25" s="613"/>
      <c r="AY25" s="613"/>
      <c r="AZ25" s="613"/>
      <c r="BA25" s="613"/>
      <c r="BB25" s="613"/>
      <c r="BC25" s="613"/>
      <c r="BD25" s="613"/>
      <c r="BE25" s="613"/>
      <c r="BF25" s="614"/>
      <c r="BG25" s="595" t="s">
        <v>113</v>
      </c>
      <c r="BH25" s="596"/>
      <c r="BI25" s="596"/>
      <c r="BJ25" s="596"/>
      <c r="BK25" s="596"/>
      <c r="BL25" s="596"/>
      <c r="BM25" s="596"/>
      <c r="BN25" s="597"/>
      <c r="BO25" s="598" t="s">
        <v>113</v>
      </c>
      <c r="BP25" s="598"/>
      <c r="BQ25" s="598"/>
      <c r="BR25" s="598"/>
      <c r="BS25" s="604" t="s">
        <v>113</v>
      </c>
      <c r="BT25" s="596"/>
      <c r="BU25" s="596"/>
      <c r="BV25" s="596"/>
      <c r="BW25" s="596"/>
      <c r="BX25" s="596"/>
      <c r="BY25" s="596"/>
      <c r="BZ25" s="596"/>
      <c r="CA25" s="596"/>
      <c r="CB25" s="605"/>
      <c r="CD25" s="609" t="s">
        <v>277</v>
      </c>
      <c r="CE25" s="610"/>
      <c r="CF25" s="610"/>
      <c r="CG25" s="610"/>
      <c r="CH25" s="610"/>
      <c r="CI25" s="610"/>
      <c r="CJ25" s="610"/>
      <c r="CK25" s="610"/>
      <c r="CL25" s="610"/>
      <c r="CM25" s="610"/>
      <c r="CN25" s="610"/>
      <c r="CO25" s="610"/>
      <c r="CP25" s="610"/>
      <c r="CQ25" s="611"/>
      <c r="CR25" s="595">
        <v>3293090</v>
      </c>
      <c r="CS25" s="627"/>
      <c r="CT25" s="627"/>
      <c r="CU25" s="627"/>
      <c r="CV25" s="627"/>
      <c r="CW25" s="627"/>
      <c r="CX25" s="627"/>
      <c r="CY25" s="628"/>
      <c r="CZ25" s="629">
        <v>12.2</v>
      </c>
      <c r="DA25" s="630"/>
      <c r="DB25" s="630"/>
      <c r="DC25" s="631"/>
      <c r="DD25" s="604">
        <v>3023614</v>
      </c>
      <c r="DE25" s="627"/>
      <c r="DF25" s="627"/>
      <c r="DG25" s="627"/>
      <c r="DH25" s="627"/>
      <c r="DI25" s="627"/>
      <c r="DJ25" s="627"/>
      <c r="DK25" s="628"/>
      <c r="DL25" s="604">
        <v>2962466</v>
      </c>
      <c r="DM25" s="627"/>
      <c r="DN25" s="627"/>
      <c r="DO25" s="627"/>
      <c r="DP25" s="627"/>
      <c r="DQ25" s="627"/>
      <c r="DR25" s="627"/>
      <c r="DS25" s="627"/>
      <c r="DT25" s="627"/>
      <c r="DU25" s="627"/>
      <c r="DV25" s="628"/>
      <c r="DW25" s="600">
        <v>22.4</v>
      </c>
      <c r="DX25" s="625"/>
      <c r="DY25" s="625"/>
      <c r="DZ25" s="625"/>
      <c r="EA25" s="625"/>
      <c r="EB25" s="625"/>
      <c r="EC25" s="626"/>
    </row>
    <row r="26" spans="2:133" ht="11.25" customHeight="1">
      <c r="B26" s="632" t="s">
        <v>278</v>
      </c>
      <c r="C26" s="633"/>
      <c r="D26" s="633"/>
      <c r="E26" s="633"/>
      <c r="F26" s="633"/>
      <c r="G26" s="633"/>
      <c r="H26" s="633"/>
      <c r="I26" s="633"/>
      <c r="J26" s="633"/>
      <c r="K26" s="633"/>
      <c r="L26" s="633"/>
      <c r="M26" s="633"/>
      <c r="N26" s="633"/>
      <c r="O26" s="633"/>
      <c r="P26" s="633"/>
      <c r="Q26" s="634"/>
      <c r="R26" s="595" t="s">
        <v>113</v>
      </c>
      <c r="S26" s="596"/>
      <c r="T26" s="596"/>
      <c r="U26" s="596"/>
      <c r="V26" s="596"/>
      <c r="W26" s="596"/>
      <c r="X26" s="596"/>
      <c r="Y26" s="597"/>
      <c r="Z26" s="598" t="s">
        <v>113</v>
      </c>
      <c r="AA26" s="598"/>
      <c r="AB26" s="598"/>
      <c r="AC26" s="598"/>
      <c r="AD26" s="599" t="s">
        <v>113</v>
      </c>
      <c r="AE26" s="599"/>
      <c r="AF26" s="599"/>
      <c r="AG26" s="599"/>
      <c r="AH26" s="599"/>
      <c r="AI26" s="599"/>
      <c r="AJ26" s="599"/>
      <c r="AK26" s="599"/>
      <c r="AL26" s="600" t="s">
        <v>113</v>
      </c>
      <c r="AM26" s="601"/>
      <c r="AN26" s="601"/>
      <c r="AO26" s="602"/>
      <c r="AP26" s="612" t="s">
        <v>279</v>
      </c>
      <c r="AQ26" s="635"/>
      <c r="AR26" s="635"/>
      <c r="AS26" s="635"/>
      <c r="AT26" s="635"/>
      <c r="AU26" s="635"/>
      <c r="AV26" s="635"/>
      <c r="AW26" s="635"/>
      <c r="AX26" s="635"/>
      <c r="AY26" s="635"/>
      <c r="AZ26" s="635"/>
      <c r="BA26" s="635"/>
      <c r="BB26" s="635"/>
      <c r="BC26" s="635"/>
      <c r="BD26" s="635"/>
      <c r="BE26" s="635"/>
      <c r="BF26" s="614"/>
      <c r="BG26" s="595" t="s">
        <v>113</v>
      </c>
      <c r="BH26" s="596"/>
      <c r="BI26" s="596"/>
      <c r="BJ26" s="596"/>
      <c r="BK26" s="596"/>
      <c r="BL26" s="596"/>
      <c r="BM26" s="596"/>
      <c r="BN26" s="597"/>
      <c r="BO26" s="598" t="s">
        <v>113</v>
      </c>
      <c r="BP26" s="598"/>
      <c r="BQ26" s="598"/>
      <c r="BR26" s="598"/>
      <c r="BS26" s="604" t="s">
        <v>113</v>
      </c>
      <c r="BT26" s="596"/>
      <c r="BU26" s="596"/>
      <c r="BV26" s="596"/>
      <c r="BW26" s="596"/>
      <c r="BX26" s="596"/>
      <c r="BY26" s="596"/>
      <c r="BZ26" s="596"/>
      <c r="CA26" s="596"/>
      <c r="CB26" s="605"/>
      <c r="CD26" s="609" t="s">
        <v>280</v>
      </c>
      <c r="CE26" s="610"/>
      <c r="CF26" s="610"/>
      <c r="CG26" s="610"/>
      <c r="CH26" s="610"/>
      <c r="CI26" s="610"/>
      <c r="CJ26" s="610"/>
      <c r="CK26" s="610"/>
      <c r="CL26" s="610"/>
      <c r="CM26" s="610"/>
      <c r="CN26" s="610"/>
      <c r="CO26" s="610"/>
      <c r="CP26" s="610"/>
      <c r="CQ26" s="611"/>
      <c r="CR26" s="595">
        <v>2067512</v>
      </c>
      <c r="CS26" s="596"/>
      <c r="CT26" s="596"/>
      <c r="CU26" s="596"/>
      <c r="CV26" s="596"/>
      <c r="CW26" s="596"/>
      <c r="CX26" s="596"/>
      <c r="CY26" s="597"/>
      <c r="CZ26" s="629">
        <v>7.6</v>
      </c>
      <c r="DA26" s="630"/>
      <c r="DB26" s="630"/>
      <c r="DC26" s="631"/>
      <c r="DD26" s="604">
        <v>1928528</v>
      </c>
      <c r="DE26" s="596"/>
      <c r="DF26" s="596"/>
      <c r="DG26" s="596"/>
      <c r="DH26" s="596"/>
      <c r="DI26" s="596"/>
      <c r="DJ26" s="596"/>
      <c r="DK26" s="597"/>
      <c r="DL26" s="604" t="s">
        <v>217</v>
      </c>
      <c r="DM26" s="596"/>
      <c r="DN26" s="596"/>
      <c r="DO26" s="596"/>
      <c r="DP26" s="596"/>
      <c r="DQ26" s="596"/>
      <c r="DR26" s="596"/>
      <c r="DS26" s="596"/>
      <c r="DT26" s="596"/>
      <c r="DU26" s="596"/>
      <c r="DV26" s="597"/>
      <c r="DW26" s="600" t="s">
        <v>217</v>
      </c>
      <c r="DX26" s="625"/>
      <c r="DY26" s="625"/>
      <c r="DZ26" s="625"/>
      <c r="EA26" s="625"/>
      <c r="EB26" s="625"/>
      <c r="EC26" s="626"/>
    </row>
    <row r="27" spans="2:133" ht="11.25" customHeight="1">
      <c r="B27" s="592" t="s">
        <v>281</v>
      </c>
      <c r="C27" s="593"/>
      <c r="D27" s="593"/>
      <c r="E27" s="593"/>
      <c r="F27" s="593"/>
      <c r="G27" s="593"/>
      <c r="H27" s="593"/>
      <c r="I27" s="593"/>
      <c r="J27" s="593"/>
      <c r="K27" s="593"/>
      <c r="L27" s="593"/>
      <c r="M27" s="593"/>
      <c r="N27" s="593"/>
      <c r="O27" s="593"/>
      <c r="P27" s="593"/>
      <c r="Q27" s="594"/>
      <c r="R27" s="595">
        <v>1799467</v>
      </c>
      <c r="S27" s="596"/>
      <c r="T27" s="596"/>
      <c r="U27" s="596"/>
      <c r="V27" s="596"/>
      <c r="W27" s="596"/>
      <c r="X27" s="596"/>
      <c r="Y27" s="597"/>
      <c r="Z27" s="598">
        <v>6.2</v>
      </c>
      <c r="AA27" s="598"/>
      <c r="AB27" s="598"/>
      <c r="AC27" s="598"/>
      <c r="AD27" s="599" t="s">
        <v>113</v>
      </c>
      <c r="AE27" s="599"/>
      <c r="AF27" s="599"/>
      <c r="AG27" s="599"/>
      <c r="AH27" s="599"/>
      <c r="AI27" s="599"/>
      <c r="AJ27" s="599"/>
      <c r="AK27" s="599"/>
      <c r="AL27" s="600" t="s">
        <v>113</v>
      </c>
      <c r="AM27" s="601"/>
      <c r="AN27" s="601"/>
      <c r="AO27" s="602"/>
      <c r="AP27" s="592" t="s">
        <v>282</v>
      </c>
      <c r="AQ27" s="593"/>
      <c r="AR27" s="593"/>
      <c r="AS27" s="593"/>
      <c r="AT27" s="593"/>
      <c r="AU27" s="593"/>
      <c r="AV27" s="593"/>
      <c r="AW27" s="593"/>
      <c r="AX27" s="593"/>
      <c r="AY27" s="593"/>
      <c r="AZ27" s="593"/>
      <c r="BA27" s="593"/>
      <c r="BB27" s="593"/>
      <c r="BC27" s="593"/>
      <c r="BD27" s="593"/>
      <c r="BE27" s="593"/>
      <c r="BF27" s="594"/>
      <c r="BG27" s="595">
        <v>8251568</v>
      </c>
      <c r="BH27" s="596"/>
      <c r="BI27" s="596"/>
      <c r="BJ27" s="596"/>
      <c r="BK27" s="596"/>
      <c r="BL27" s="596"/>
      <c r="BM27" s="596"/>
      <c r="BN27" s="597"/>
      <c r="BO27" s="598">
        <v>100</v>
      </c>
      <c r="BP27" s="598"/>
      <c r="BQ27" s="598"/>
      <c r="BR27" s="598"/>
      <c r="BS27" s="604">
        <v>97561</v>
      </c>
      <c r="BT27" s="596"/>
      <c r="BU27" s="596"/>
      <c r="BV27" s="596"/>
      <c r="BW27" s="596"/>
      <c r="BX27" s="596"/>
      <c r="BY27" s="596"/>
      <c r="BZ27" s="596"/>
      <c r="CA27" s="596"/>
      <c r="CB27" s="605"/>
      <c r="CD27" s="609" t="s">
        <v>283</v>
      </c>
      <c r="CE27" s="610"/>
      <c r="CF27" s="610"/>
      <c r="CG27" s="610"/>
      <c r="CH27" s="610"/>
      <c r="CI27" s="610"/>
      <c r="CJ27" s="610"/>
      <c r="CK27" s="610"/>
      <c r="CL27" s="610"/>
      <c r="CM27" s="610"/>
      <c r="CN27" s="610"/>
      <c r="CO27" s="610"/>
      <c r="CP27" s="610"/>
      <c r="CQ27" s="611"/>
      <c r="CR27" s="595">
        <v>4104160</v>
      </c>
      <c r="CS27" s="627"/>
      <c r="CT27" s="627"/>
      <c r="CU27" s="627"/>
      <c r="CV27" s="627"/>
      <c r="CW27" s="627"/>
      <c r="CX27" s="627"/>
      <c r="CY27" s="628"/>
      <c r="CZ27" s="629">
        <v>15.1</v>
      </c>
      <c r="DA27" s="630"/>
      <c r="DB27" s="630"/>
      <c r="DC27" s="631"/>
      <c r="DD27" s="604">
        <v>1095548</v>
      </c>
      <c r="DE27" s="627"/>
      <c r="DF27" s="627"/>
      <c r="DG27" s="627"/>
      <c r="DH27" s="627"/>
      <c r="DI27" s="627"/>
      <c r="DJ27" s="627"/>
      <c r="DK27" s="628"/>
      <c r="DL27" s="604">
        <v>1095115</v>
      </c>
      <c r="DM27" s="627"/>
      <c r="DN27" s="627"/>
      <c r="DO27" s="627"/>
      <c r="DP27" s="627"/>
      <c r="DQ27" s="627"/>
      <c r="DR27" s="627"/>
      <c r="DS27" s="627"/>
      <c r="DT27" s="627"/>
      <c r="DU27" s="627"/>
      <c r="DV27" s="628"/>
      <c r="DW27" s="600">
        <v>8.3000000000000007</v>
      </c>
      <c r="DX27" s="625"/>
      <c r="DY27" s="625"/>
      <c r="DZ27" s="625"/>
      <c r="EA27" s="625"/>
      <c r="EB27" s="625"/>
      <c r="EC27" s="626"/>
    </row>
    <row r="28" spans="2:133" ht="11.25" customHeight="1">
      <c r="B28" s="592" t="s">
        <v>284</v>
      </c>
      <c r="C28" s="593"/>
      <c r="D28" s="593"/>
      <c r="E28" s="593"/>
      <c r="F28" s="593"/>
      <c r="G28" s="593"/>
      <c r="H28" s="593"/>
      <c r="I28" s="593"/>
      <c r="J28" s="593"/>
      <c r="K28" s="593"/>
      <c r="L28" s="593"/>
      <c r="M28" s="593"/>
      <c r="N28" s="593"/>
      <c r="O28" s="593"/>
      <c r="P28" s="593"/>
      <c r="Q28" s="594"/>
      <c r="R28" s="595">
        <v>71576</v>
      </c>
      <c r="S28" s="596"/>
      <c r="T28" s="596"/>
      <c r="U28" s="596"/>
      <c r="V28" s="596"/>
      <c r="W28" s="596"/>
      <c r="X28" s="596"/>
      <c r="Y28" s="597"/>
      <c r="Z28" s="598">
        <v>0.2</v>
      </c>
      <c r="AA28" s="598"/>
      <c r="AB28" s="598"/>
      <c r="AC28" s="598"/>
      <c r="AD28" s="599">
        <v>35419</v>
      </c>
      <c r="AE28" s="599"/>
      <c r="AF28" s="599"/>
      <c r="AG28" s="599"/>
      <c r="AH28" s="599"/>
      <c r="AI28" s="599"/>
      <c r="AJ28" s="599"/>
      <c r="AK28" s="599"/>
      <c r="AL28" s="600">
        <v>0.3</v>
      </c>
      <c r="AM28" s="601"/>
      <c r="AN28" s="601"/>
      <c r="AO28" s="602"/>
      <c r="AP28" s="638"/>
      <c r="AQ28" s="639"/>
      <c r="AR28" s="639"/>
      <c r="AS28" s="639"/>
      <c r="AT28" s="639"/>
      <c r="AU28" s="639"/>
      <c r="AV28" s="639"/>
      <c r="AW28" s="639"/>
      <c r="AX28" s="639"/>
      <c r="AY28" s="639"/>
      <c r="AZ28" s="639"/>
      <c r="BA28" s="639"/>
      <c r="BB28" s="639"/>
      <c r="BC28" s="639"/>
      <c r="BD28" s="639"/>
      <c r="BE28" s="639"/>
      <c r="BF28" s="640"/>
      <c r="BG28" s="595"/>
      <c r="BH28" s="596"/>
      <c r="BI28" s="596"/>
      <c r="BJ28" s="596"/>
      <c r="BK28" s="596"/>
      <c r="BL28" s="596"/>
      <c r="BM28" s="596"/>
      <c r="BN28" s="597"/>
      <c r="BO28" s="598"/>
      <c r="BP28" s="598"/>
      <c r="BQ28" s="598"/>
      <c r="BR28" s="598"/>
      <c r="BS28" s="599"/>
      <c r="BT28" s="599"/>
      <c r="BU28" s="599"/>
      <c r="BV28" s="599"/>
      <c r="BW28" s="599"/>
      <c r="BX28" s="599"/>
      <c r="BY28" s="599"/>
      <c r="BZ28" s="599"/>
      <c r="CA28" s="599"/>
      <c r="CB28" s="603"/>
      <c r="CD28" s="609" t="s">
        <v>285</v>
      </c>
      <c r="CE28" s="610"/>
      <c r="CF28" s="610"/>
      <c r="CG28" s="610"/>
      <c r="CH28" s="610"/>
      <c r="CI28" s="610"/>
      <c r="CJ28" s="610"/>
      <c r="CK28" s="610"/>
      <c r="CL28" s="610"/>
      <c r="CM28" s="610"/>
      <c r="CN28" s="610"/>
      <c r="CO28" s="610"/>
      <c r="CP28" s="610"/>
      <c r="CQ28" s="611"/>
      <c r="CR28" s="595">
        <v>2175185</v>
      </c>
      <c r="CS28" s="596"/>
      <c r="CT28" s="596"/>
      <c r="CU28" s="596"/>
      <c r="CV28" s="596"/>
      <c r="CW28" s="596"/>
      <c r="CX28" s="596"/>
      <c r="CY28" s="597"/>
      <c r="CZ28" s="629">
        <v>8</v>
      </c>
      <c r="DA28" s="630"/>
      <c r="DB28" s="630"/>
      <c r="DC28" s="631"/>
      <c r="DD28" s="604">
        <v>2117877</v>
      </c>
      <c r="DE28" s="596"/>
      <c r="DF28" s="596"/>
      <c r="DG28" s="596"/>
      <c r="DH28" s="596"/>
      <c r="DI28" s="596"/>
      <c r="DJ28" s="596"/>
      <c r="DK28" s="597"/>
      <c r="DL28" s="604">
        <v>2117877</v>
      </c>
      <c r="DM28" s="596"/>
      <c r="DN28" s="596"/>
      <c r="DO28" s="596"/>
      <c r="DP28" s="596"/>
      <c r="DQ28" s="596"/>
      <c r="DR28" s="596"/>
      <c r="DS28" s="596"/>
      <c r="DT28" s="596"/>
      <c r="DU28" s="596"/>
      <c r="DV28" s="597"/>
      <c r="DW28" s="600">
        <v>16</v>
      </c>
      <c r="DX28" s="625"/>
      <c r="DY28" s="625"/>
      <c r="DZ28" s="625"/>
      <c r="EA28" s="625"/>
      <c r="EB28" s="625"/>
      <c r="EC28" s="626"/>
    </row>
    <row r="29" spans="2:133" ht="11.25" customHeight="1">
      <c r="B29" s="592" t="s">
        <v>286</v>
      </c>
      <c r="C29" s="593"/>
      <c r="D29" s="593"/>
      <c r="E29" s="593"/>
      <c r="F29" s="593"/>
      <c r="G29" s="593"/>
      <c r="H29" s="593"/>
      <c r="I29" s="593"/>
      <c r="J29" s="593"/>
      <c r="K29" s="593"/>
      <c r="L29" s="593"/>
      <c r="M29" s="593"/>
      <c r="N29" s="593"/>
      <c r="O29" s="593"/>
      <c r="P29" s="593"/>
      <c r="Q29" s="594"/>
      <c r="R29" s="595">
        <v>3373656</v>
      </c>
      <c r="S29" s="596"/>
      <c r="T29" s="596"/>
      <c r="U29" s="596"/>
      <c r="V29" s="596"/>
      <c r="W29" s="596"/>
      <c r="X29" s="596"/>
      <c r="Y29" s="597"/>
      <c r="Z29" s="598">
        <v>11.6</v>
      </c>
      <c r="AA29" s="598"/>
      <c r="AB29" s="598"/>
      <c r="AC29" s="598"/>
      <c r="AD29" s="599" t="s">
        <v>113</v>
      </c>
      <c r="AE29" s="599"/>
      <c r="AF29" s="599"/>
      <c r="AG29" s="599"/>
      <c r="AH29" s="599"/>
      <c r="AI29" s="599"/>
      <c r="AJ29" s="599"/>
      <c r="AK29" s="599"/>
      <c r="AL29" s="600" t="s">
        <v>113</v>
      </c>
      <c r="AM29" s="601"/>
      <c r="AN29" s="601"/>
      <c r="AO29" s="602"/>
      <c r="AP29" s="574" t="s">
        <v>205</v>
      </c>
      <c r="AQ29" s="575"/>
      <c r="AR29" s="575"/>
      <c r="AS29" s="575"/>
      <c r="AT29" s="575"/>
      <c r="AU29" s="575"/>
      <c r="AV29" s="575"/>
      <c r="AW29" s="575"/>
      <c r="AX29" s="575"/>
      <c r="AY29" s="575"/>
      <c r="AZ29" s="575"/>
      <c r="BA29" s="575"/>
      <c r="BB29" s="575"/>
      <c r="BC29" s="575"/>
      <c r="BD29" s="575"/>
      <c r="BE29" s="575"/>
      <c r="BF29" s="576"/>
      <c r="BG29" s="574" t="s">
        <v>287</v>
      </c>
      <c r="BH29" s="636"/>
      <c r="BI29" s="636"/>
      <c r="BJ29" s="636"/>
      <c r="BK29" s="636"/>
      <c r="BL29" s="636"/>
      <c r="BM29" s="636"/>
      <c r="BN29" s="636"/>
      <c r="BO29" s="636"/>
      <c r="BP29" s="636"/>
      <c r="BQ29" s="637"/>
      <c r="BR29" s="574" t="s">
        <v>288</v>
      </c>
      <c r="BS29" s="636"/>
      <c r="BT29" s="636"/>
      <c r="BU29" s="636"/>
      <c r="BV29" s="636"/>
      <c r="BW29" s="636"/>
      <c r="BX29" s="636"/>
      <c r="BY29" s="636"/>
      <c r="BZ29" s="636"/>
      <c r="CA29" s="636"/>
      <c r="CB29" s="637"/>
      <c r="CD29" s="656" t="s">
        <v>289</v>
      </c>
      <c r="CE29" s="657"/>
      <c r="CF29" s="609" t="s">
        <v>59</v>
      </c>
      <c r="CG29" s="610"/>
      <c r="CH29" s="610"/>
      <c r="CI29" s="610"/>
      <c r="CJ29" s="610"/>
      <c r="CK29" s="610"/>
      <c r="CL29" s="610"/>
      <c r="CM29" s="610"/>
      <c r="CN29" s="610"/>
      <c r="CO29" s="610"/>
      <c r="CP29" s="610"/>
      <c r="CQ29" s="611"/>
      <c r="CR29" s="595">
        <v>2175146</v>
      </c>
      <c r="CS29" s="627"/>
      <c r="CT29" s="627"/>
      <c r="CU29" s="627"/>
      <c r="CV29" s="627"/>
      <c r="CW29" s="627"/>
      <c r="CX29" s="627"/>
      <c r="CY29" s="628"/>
      <c r="CZ29" s="629">
        <v>8</v>
      </c>
      <c r="DA29" s="630"/>
      <c r="DB29" s="630"/>
      <c r="DC29" s="631"/>
      <c r="DD29" s="604">
        <v>2117838</v>
      </c>
      <c r="DE29" s="627"/>
      <c r="DF29" s="627"/>
      <c r="DG29" s="627"/>
      <c r="DH29" s="627"/>
      <c r="DI29" s="627"/>
      <c r="DJ29" s="627"/>
      <c r="DK29" s="628"/>
      <c r="DL29" s="604">
        <v>2117838</v>
      </c>
      <c r="DM29" s="627"/>
      <c r="DN29" s="627"/>
      <c r="DO29" s="627"/>
      <c r="DP29" s="627"/>
      <c r="DQ29" s="627"/>
      <c r="DR29" s="627"/>
      <c r="DS29" s="627"/>
      <c r="DT29" s="627"/>
      <c r="DU29" s="627"/>
      <c r="DV29" s="628"/>
      <c r="DW29" s="600">
        <v>16</v>
      </c>
      <c r="DX29" s="625"/>
      <c r="DY29" s="625"/>
      <c r="DZ29" s="625"/>
      <c r="EA29" s="625"/>
      <c r="EB29" s="625"/>
      <c r="EC29" s="626"/>
    </row>
    <row r="30" spans="2:133" ht="11.25" customHeight="1">
      <c r="B30" s="592" t="s">
        <v>290</v>
      </c>
      <c r="C30" s="593"/>
      <c r="D30" s="593"/>
      <c r="E30" s="593"/>
      <c r="F30" s="593"/>
      <c r="G30" s="593"/>
      <c r="H30" s="593"/>
      <c r="I30" s="593"/>
      <c r="J30" s="593"/>
      <c r="K30" s="593"/>
      <c r="L30" s="593"/>
      <c r="M30" s="593"/>
      <c r="N30" s="593"/>
      <c r="O30" s="593"/>
      <c r="P30" s="593"/>
      <c r="Q30" s="594"/>
      <c r="R30" s="595">
        <v>976571</v>
      </c>
      <c r="S30" s="596"/>
      <c r="T30" s="596"/>
      <c r="U30" s="596"/>
      <c r="V30" s="596"/>
      <c r="W30" s="596"/>
      <c r="X30" s="596"/>
      <c r="Y30" s="597"/>
      <c r="Z30" s="598">
        <v>3.4</v>
      </c>
      <c r="AA30" s="598"/>
      <c r="AB30" s="598"/>
      <c r="AC30" s="598"/>
      <c r="AD30" s="599" t="s">
        <v>113</v>
      </c>
      <c r="AE30" s="599"/>
      <c r="AF30" s="599"/>
      <c r="AG30" s="599"/>
      <c r="AH30" s="599"/>
      <c r="AI30" s="599"/>
      <c r="AJ30" s="599"/>
      <c r="AK30" s="599"/>
      <c r="AL30" s="600" t="s">
        <v>113</v>
      </c>
      <c r="AM30" s="601"/>
      <c r="AN30" s="601"/>
      <c r="AO30" s="602"/>
      <c r="AP30" s="641" t="s">
        <v>291</v>
      </c>
      <c r="AQ30" s="642"/>
      <c r="AR30" s="642"/>
      <c r="AS30" s="642"/>
      <c r="AT30" s="647" t="s">
        <v>292</v>
      </c>
      <c r="AU30" s="184"/>
      <c r="AV30" s="184"/>
      <c r="AW30" s="184"/>
      <c r="AX30" s="581" t="s">
        <v>171</v>
      </c>
      <c r="AY30" s="582"/>
      <c r="AZ30" s="582"/>
      <c r="BA30" s="582"/>
      <c r="BB30" s="582"/>
      <c r="BC30" s="582"/>
      <c r="BD30" s="582"/>
      <c r="BE30" s="582"/>
      <c r="BF30" s="583"/>
      <c r="BG30" s="653">
        <v>98.8</v>
      </c>
      <c r="BH30" s="654"/>
      <c r="BI30" s="654"/>
      <c r="BJ30" s="654"/>
      <c r="BK30" s="654"/>
      <c r="BL30" s="654"/>
      <c r="BM30" s="590">
        <v>92.4</v>
      </c>
      <c r="BN30" s="654"/>
      <c r="BO30" s="654"/>
      <c r="BP30" s="654"/>
      <c r="BQ30" s="655"/>
      <c r="BR30" s="653">
        <v>98.8</v>
      </c>
      <c r="BS30" s="654"/>
      <c r="BT30" s="654"/>
      <c r="BU30" s="654"/>
      <c r="BV30" s="654"/>
      <c r="BW30" s="654"/>
      <c r="BX30" s="590">
        <v>92</v>
      </c>
      <c r="BY30" s="654"/>
      <c r="BZ30" s="654"/>
      <c r="CA30" s="654"/>
      <c r="CB30" s="655"/>
      <c r="CD30" s="658"/>
      <c r="CE30" s="659"/>
      <c r="CF30" s="609" t="s">
        <v>293</v>
      </c>
      <c r="CG30" s="610"/>
      <c r="CH30" s="610"/>
      <c r="CI30" s="610"/>
      <c r="CJ30" s="610"/>
      <c r="CK30" s="610"/>
      <c r="CL30" s="610"/>
      <c r="CM30" s="610"/>
      <c r="CN30" s="610"/>
      <c r="CO30" s="610"/>
      <c r="CP30" s="610"/>
      <c r="CQ30" s="611"/>
      <c r="CR30" s="595">
        <v>1982914</v>
      </c>
      <c r="CS30" s="596"/>
      <c r="CT30" s="596"/>
      <c r="CU30" s="596"/>
      <c r="CV30" s="596"/>
      <c r="CW30" s="596"/>
      <c r="CX30" s="596"/>
      <c r="CY30" s="597"/>
      <c r="CZ30" s="629">
        <v>7.3</v>
      </c>
      <c r="DA30" s="630"/>
      <c r="DB30" s="630"/>
      <c r="DC30" s="631"/>
      <c r="DD30" s="604">
        <v>1929090</v>
      </c>
      <c r="DE30" s="596"/>
      <c r="DF30" s="596"/>
      <c r="DG30" s="596"/>
      <c r="DH30" s="596"/>
      <c r="DI30" s="596"/>
      <c r="DJ30" s="596"/>
      <c r="DK30" s="597"/>
      <c r="DL30" s="604">
        <v>1929090</v>
      </c>
      <c r="DM30" s="596"/>
      <c r="DN30" s="596"/>
      <c r="DO30" s="596"/>
      <c r="DP30" s="596"/>
      <c r="DQ30" s="596"/>
      <c r="DR30" s="596"/>
      <c r="DS30" s="596"/>
      <c r="DT30" s="596"/>
      <c r="DU30" s="596"/>
      <c r="DV30" s="597"/>
      <c r="DW30" s="600">
        <v>14.6</v>
      </c>
      <c r="DX30" s="625"/>
      <c r="DY30" s="625"/>
      <c r="DZ30" s="625"/>
      <c r="EA30" s="625"/>
      <c r="EB30" s="625"/>
      <c r="EC30" s="626"/>
    </row>
    <row r="31" spans="2:133" ht="11.25" customHeight="1">
      <c r="B31" s="592" t="s">
        <v>294</v>
      </c>
      <c r="C31" s="593"/>
      <c r="D31" s="593"/>
      <c r="E31" s="593"/>
      <c r="F31" s="593"/>
      <c r="G31" s="593"/>
      <c r="H31" s="593"/>
      <c r="I31" s="593"/>
      <c r="J31" s="593"/>
      <c r="K31" s="593"/>
      <c r="L31" s="593"/>
      <c r="M31" s="593"/>
      <c r="N31" s="593"/>
      <c r="O31" s="593"/>
      <c r="P31" s="593"/>
      <c r="Q31" s="594"/>
      <c r="R31" s="595">
        <v>1776778</v>
      </c>
      <c r="S31" s="596"/>
      <c r="T31" s="596"/>
      <c r="U31" s="596"/>
      <c r="V31" s="596"/>
      <c r="W31" s="596"/>
      <c r="X31" s="596"/>
      <c r="Y31" s="597"/>
      <c r="Z31" s="598">
        <v>6.1</v>
      </c>
      <c r="AA31" s="598"/>
      <c r="AB31" s="598"/>
      <c r="AC31" s="598"/>
      <c r="AD31" s="599" t="s">
        <v>113</v>
      </c>
      <c r="AE31" s="599"/>
      <c r="AF31" s="599"/>
      <c r="AG31" s="599"/>
      <c r="AH31" s="599"/>
      <c r="AI31" s="599"/>
      <c r="AJ31" s="599"/>
      <c r="AK31" s="599"/>
      <c r="AL31" s="600" t="s">
        <v>113</v>
      </c>
      <c r="AM31" s="601"/>
      <c r="AN31" s="601"/>
      <c r="AO31" s="602"/>
      <c r="AP31" s="643"/>
      <c r="AQ31" s="644"/>
      <c r="AR31" s="644"/>
      <c r="AS31" s="644"/>
      <c r="AT31" s="648"/>
      <c r="AU31" s="183" t="s">
        <v>295</v>
      </c>
      <c r="AV31" s="183"/>
      <c r="AW31" s="183"/>
      <c r="AX31" s="592" t="s">
        <v>296</v>
      </c>
      <c r="AY31" s="593"/>
      <c r="AZ31" s="593"/>
      <c r="BA31" s="593"/>
      <c r="BB31" s="593"/>
      <c r="BC31" s="593"/>
      <c r="BD31" s="593"/>
      <c r="BE31" s="593"/>
      <c r="BF31" s="594"/>
      <c r="BG31" s="650">
        <v>99.1</v>
      </c>
      <c r="BH31" s="627"/>
      <c r="BI31" s="627"/>
      <c r="BJ31" s="627"/>
      <c r="BK31" s="627"/>
      <c r="BL31" s="627"/>
      <c r="BM31" s="601">
        <v>95.4</v>
      </c>
      <c r="BN31" s="651"/>
      <c r="BO31" s="651"/>
      <c r="BP31" s="651"/>
      <c r="BQ31" s="652"/>
      <c r="BR31" s="650">
        <v>99</v>
      </c>
      <c r="BS31" s="627"/>
      <c r="BT31" s="627"/>
      <c r="BU31" s="627"/>
      <c r="BV31" s="627"/>
      <c r="BW31" s="627"/>
      <c r="BX31" s="601">
        <v>94.8</v>
      </c>
      <c r="BY31" s="651"/>
      <c r="BZ31" s="651"/>
      <c r="CA31" s="651"/>
      <c r="CB31" s="652"/>
      <c r="CD31" s="658"/>
      <c r="CE31" s="659"/>
      <c r="CF31" s="609" t="s">
        <v>297</v>
      </c>
      <c r="CG31" s="610"/>
      <c r="CH31" s="610"/>
      <c r="CI31" s="610"/>
      <c r="CJ31" s="610"/>
      <c r="CK31" s="610"/>
      <c r="CL31" s="610"/>
      <c r="CM31" s="610"/>
      <c r="CN31" s="610"/>
      <c r="CO31" s="610"/>
      <c r="CP31" s="610"/>
      <c r="CQ31" s="611"/>
      <c r="CR31" s="595">
        <v>192232</v>
      </c>
      <c r="CS31" s="627"/>
      <c r="CT31" s="627"/>
      <c r="CU31" s="627"/>
      <c r="CV31" s="627"/>
      <c r="CW31" s="627"/>
      <c r="CX31" s="627"/>
      <c r="CY31" s="628"/>
      <c r="CZ31" s="629">
        <v>0.7</v>
      </c>
      <c r="DA31" s="630"/>
      <c r="DB31" s="630"/>
      <c r="DC31" s="631"/>
      <c r="DD31" s="604">
        <v>188748</v>
      </c>
      <c r="DE31" s="627"/>
      <c r="DF31" s="627"/>
      <c r="DG31" s="627"/>
      <c r="DH31" s="627"/>
      <c r="DI31" s="627"/>
      <c r="DJ31" s="627"/>
      <c r="DK31" s="628"/>
      <c r="DL31" s="604">
        <v>188748</v>
      </c>
      <c r="DM31" s="627"/>
      <c r="DN31" s="627"/>
      <c r="DO31" s="627"/>
      <c r="DP31" s="627"/>
      <c r="DQ31" s="627"/>
      <c r="DR31" s="627"/>
      <c r="DS31" s="627"/>
      <c r="DT31" s="627"/>
      <c r="DU31" s="627"/>
      <c r="DV31" s="628"/>
      <c r="DW31" s="600">
        <v>1.4</v>
      </c>
      <c r="DX31" s="625"/>
      <c r="DY31" s="625"/>
      <c r="DZ31" s="625"/>
      <c r="EA31" s="625"/>
      <c r="EB31" s="625"/>
      <c r="EC31" s="626"/>
    </row>
    <row r="32" spans="2:133" ht="11.25" customHeight="1">
      <c r="B32" s="592" t="s">
        <v>298</v>
      </c>
      <c r="C32" s="593"/>
      <c r="D32" s="593"/>
      <c r="E32" s="593"/>
      <c r="F32" s="593"/>
      <c r="G32" s="593"/>
      <c r="H32" s="593"/>
      <c r="I32" s="593"/>
      <c r="J32" s="593"/>
      <c r="K32" s="593"/>
      <c r="L32" s="593"/>
      <c r="M32" s="593"/>
      <c r="N32" s="593"/>
      <c r="O32" s="593"/>
      <c r="P32" s="593"/>
      <c r="Q32" s="594"/>
      <c r="R32" s="595">
        <v>1428219</v>
      </c>
      <c r="S32" s="596"/>
      <c r="T32" s="596"/>
      <c r="U32" s="596"/>
      <c r="V32" s="596"/>
      <c r="W32" s="596"/>
      <c r="X32" s="596"/>
      <c r="Y32" s="597"/>
      <c r="Z32" s="598">
        <v>4.9000000000000004</v>
      </c>
      <c r="AA32" s="598"/>
      <c r="AB32" s="598"/>
      <c r="AC32" s="598"/>
      <c r="AD32" s="599">
        <v>7802</v>
      </c>
      <c r="AE32" s="599"/>
      <c r="AF32" s="599"/>
      <c r="AG32" s="599"/>
      <c r="AH32" s="599"/>
      <c r="AI32" s="599"/>
      <c r="AJ32" s="599"/>
      <c r="AK32" s="599"/>
      <c r="AL32" s="600">
        <v>0.1</v>
      </c>
      <c r="AM32" s="601"/>
      <c r="AN32" s="601"/>
      <c r="AO32" s="602"/>
      <c r="AP32" s="645"/>
      <c r="AQ32" s="646"/>
      <c r="AR32" s="646"/>
      <c r="AS32" s="646"/>
      <c r="AT32" s="649"/>
      <c r="AU32" s="185"/>
      <c r="AV32" s="185"/>
      <c r="AW32" s="185"/>
      <c r="AX32" s="638" t="s">
        <v>299</v>
      </c>
      <c r="AY32" s="639"/>
      <c r="AZ32" s="639"/>
      <c r="BA32" s="639"/>
      <c r="BB32" s="639"/>
      <c r="BC32" s="639"/>
      <c r="BD32" s="639"/>
      <c r="BE32" s="639"/>
      <c r="BF32" s="640"/>
      <c r="BG32" s="662">
        <v>98.4</v>
      </c>
      <c r="BH32" s="663"/>
      <c r="BI32" s="663"/>
      <c r="BJ32" s="663"/>
      <c r="BK32" s="663"/>
      <c r="BL32" s="663"/>
      <c r="BM32" s="664">
        <v>89.3</v>
      </c>
      <c r="BN32" s="663"/>
      <c r="BO32" s="663"/>
      <c r="BP32" s="663"/>
      <c r="BQ32" s="665"/>
      <c r="BR32" s="662">
        <v>98.5</v>
      </c>
      <c r="BS32" s="663"/>
      <c r="BT32" s="663"/>
      <c r="BU32" s="663"/>
      <c r="BV32" s="663"/>
      <c r="BW32" s="663"/>
      <c r="BX32" s="664">
        <v>88.8</v>
      </c>
      <c r="BY32" s="663"/>
      <c r="BZ32" s="663"/>
      <c r="CA32" s="663"/>
      <c r="CB32" s="665"/>
      <c r="CD32" s="660"/>
      <c r="CE32" s="661"/>
      <c r="CF32" s="609" t="s">
        <v>300</v>
      </c>
      <c r="CG32" s="610"/>
      <c r="CH32" s="610"/>
      <c r="CI32" s="610"/>
      <c r="CJ32" s="610"/>
      <c r="CK32" s="610"/>
      <c r="CL32" s="610"/>
      <c r="CM32" s="610"/>
      <c r="CN32" s="610"/>
      <c r="CO32" s="610"/>
      <c r="CP32" s="610"/>
      <c r="CQ32" s="611"/>
      <c r="CR32" s="595">
        <v>39</v>
      </c>
      <c r="CS32" s="596"/>
      <c r="CT32" s="596"/>
      <c r="CU32" s="596"/>
      <c r="CV32" s="596"/>
      <c r="CW32" s="596"/>
      <c r="CX32" s="596"/>
      <c r="CY32" s="597"/>
      <c r="CZ32" s="629">
        <v>0</v>
      </c>
      <c r="DA32" s="630"/>
      <c r="DB32" s="630"/>
      <c r="DC32" s="631"/>
      <c r="DD32" s="604">
        <v>39</v>
      </c>
      <c r="DE32" s="596"/>
      <c r="DF32" s="596"/>
      <c r="DG32" s="596"/>
      <c r="DH32" s="596"/>
      <c r="DI32" s="596"/>
      <c r="DJ32" s="596"/>
      <c r="DK32" s="597"/>
      <c r="DL32" s="604">
        <v>39</v>
      </c>
      <c r="DM32" s="596"/>
      <c r="DN32" s="596"/>
      <c r="DO32" s="596"/>
      <c r="DP32" s="596"/>
      <c r="DQ32" s="596"/>
      <c r="DR32" s="596"/>
      <c r="DS32" s="596"/>
      <c r="DT32" s="596"/>
      <c r="DU32" s="596"/>
      <c r="DV32" s="597"/>
      <c r="DW32" s="600">
        <v>0</v>
      </c>
      <c r="DX32" s="625"/>
      <c r="DY32" s="625"/>
      <c r="DZ32" s="625"/>
      <c r="EA32" s="625"/>
      <c r="EB32" s="625"/>
      <c r="EC32" s="626"/>
    </row>
    <row r="33" spans="2:133" ht="11.25" customHeight="1">
      <c r="B33" s="592" t="s">
        <v>301</v>
      </c>
      <c r="C33" s="593"/>
      <c r="D33" s="593"/>
      <c r="E33" s="593"/>
      <c r="F33" s="593"/>
      <c r="G33" s="593"/>
      <c r="H33" s="593"/>
      <c r="I33" s="593"/>
      <c r="J33" s="593"/>
      <c r="K33" s="593"/>
      <c r="L33" s="593"/>
      <c r="M33" s="593"/>
      <c r="N33" s="593"/>
      <c r="O33" s="593"/>
      <c r="P33" s="593"/>
      <c r="Q33" s="594"/>
      <c r="R33" s="595">
        <v>2161000</v>
      </c>
      <c r="S33" s="596"/>
      <c r="T33" s="596"/>
      <c r="U33" s="596"/>
      <c r="V33" s="596"/>
      <c r="W33" s="596"/>
      <c r="X33" s="596"/>
      <c r="Y33" s="597"/>
      <c r="Z33" s="598">
        <v>7.4</v>
      </c>
      <c r="AA33" s="598"/>
      <c r="AB33" s="598"/>
      <c r="AC33" s="598"/>
      <c r="AD33" s="599" t="s">
        <v>113</v>
      </c>
      <c r="AE33" s="599"/>
      <c r="AF33" s="599"/>
      <c r="AG33" s="599"/>
      <c r="AH33" s="599"/>
      <c r="AI33" s="599"/>
      <c r="AJ33" s="599"/>
      <c r="AK33" s="599"/>
      <c r="AL33" s="600" t="s">
        <v>113</v>
      </c>
      <c r="AM33" s="601"/>
      <c r="AN33" s="601"/>
      <c r="AO33" s="60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09" t="s">
        <v>302</v>
      </c>
      <c r="CE33" s="610"/>
      <c r="CF33" s="610"/>
      <c r="CG33" s="610"/>
      <c r="CH33" s="610"/>
      <c r="CI33" s="610"/>
      <c r="CJ33" s="610"/>
      <c r="CK33" s="610"/>
      <c r="CL33" s="610"/>
      <c r="CM33" s="610"/>
      <c r="CN33" s="610"/>
      <c r="CO33" s="610"/>
      <c r="CP33" s="610"/>
      <c r="CQ33" s="611"/>
      <c r="CR33" s="595">
        <v>12841092</v>
      </c>
      <c r="CS33" s="627"/>
      <c r="CT33" s="627"/>
      <c r="CU33" s="627"/>
      <c r="CV33" s="627"/>
      <c r="CW33" s="627"/>
      <c r="CX33" s="627"/>
      <c r="CY33" s="628"/>
      <c r="CZ33" s="629">
        <v>47.4</v>
      </c>
      <c r="DA33" s="630"/>
      <c r="DB33" s="630"/>
      <c r="DC33" s="631"/>
      <c r="DD33" s="604">
        <v>9946572</v>
      </c>
      <c r="DE33" s="627"/>
      <c r="DF33" s="627"/>
      <c r="DG33" s="627"/>
      <c r="DH33" s="627"/>
      <c r="DI33" s="627"/>
      <c r="DJ33" s="627"/>
      <c r="DK33" s="628"/>
      <c r="DL33" s="604">
        <v>5447867</v>
      </c>
      <c r="DM33" s="627"/>
      <c r="DN33" s="627"/>
      <c r="DO33" s="627"/>
      <c r="DP33" s="627"/>
      <c r="DQ33" s="627"/>
      <c r="DR33" s="627"/>
      <c r="DS33" s="627"/>
      <c r="DT33" s="627"/>
      <c r="DU33" s="627"/>
      <c r="DV33" s="628"/>
      <c r="DW33" s="600">
        <v>41.2</v>
      </c>
      <c r="DX33" s="625"/>
      <c r="DY33" s="625"/>
      <c r="DZ33" s="625"/>
      <c r="EA33" s="625"/>
      <c r="EB33" s="625"/>
      <c r="EC33" s="626"/>
    </row>
    <row r="34" spans="2:133" ht="11.25" customHeight="1">
      <c r="B34" s="592" t="s">
        <v>303</v>
      </c>
      <c r="C34" s="593"/>
      <c r="D34" s="593"/>
      <c r="E34" s="593"/>
      <c r="F34" s="593"/>
      <c r="G34" s="593"/>
      <c r="H34" s="593"/>
      <c r="I34" s="593"/>
      <c r="J34" s="593"/>
      <c r="K34" s="593"/>
      <c r="L34" s="593"/>
      <c r="M34" s="593"/>
      <c r="N34" s="593"/>
      <c r="O34" s="593"/>
      <c r="P34" s="593"/>
      <c r="Q34" s="594"/>
      <c r="R34" s="595" t="s">
        <v>113</v>
      </c>
      <c r="S34" s="596"/>
      <c r="T34" s="596"/>
      <c r="U34" s="596"/>
      <c r="V34" s="596"/>
      <c r="W34" s="596"/>
      <c r="X34" s="596"/>
      <c r="Y34" s="597"/>
      <c r="Z34" s="598" t="s">
        <v>113</v>
      </c>
      <c r="AA34" s="598"/>
      <c r="AB34" s="598"/>
      <c r="AC34" s="598"/>
      <c r="AD34" s="599" t="s">
        <v>113</v>
      </c>
      <c r="AE34" s="599"/>
      <c r="AF34" s="599"/>
      <c r="AG34" s="599"/>
      <c r="AH34" s="599"/>
      <c r="AI34" s="599"/>
      <c r="AJ34" s="599"/>
      <c r="AK34" s="599"/>
      <c r="AL34" s="600" t="s">
        <v>113</v>
      </c>
      <c r="AM34" s="601"/>
      <c r="AN34" s="601"/>
      <c r="AO34" s="602"/>
      <c r="AP34" s="188"/>
      <c r="AQ34" s="574" t="s">
        <v>304</v>
      </c>
      <c r="AR34" s="575"/>
      <c r="AS34" s="575"/>
      <c r="AT34" s="575"/>
      <c r="AU34" s="575"/>
      <c r="AV34" s="575"/>
      <c r="AW34" s="575"/>
      <c r="AX34" s="575"/>
      <c r="AY34" s="575"/>
      <c r="AZ34" s="575"/>
      <c r="BA34" s="575"/>
      <c r="BB34" s="575"/>
      <c r="BC34" s="575"/>
      <c r="BD34" s="575"/>
      <c r="BE34" s="575"/>
      <c r="BF34" s="576"/>
      <c r="BG34" s="574" t="s">
        <v>305</v>
      </c>
      <c r="BH34" s="575"/>
      <c r="BI34" s="575"/>
      <c r="BJ34" s="575"/>
      <c r="BK34" s="575"/>
      <c r="BL34" s="575"/>
      <c r="BM34" s="575"/>
      <c r="BN34" s="575"/>
      <c r="BO34" s="575"/>
      <c r="BP34" s="575"/>
      <c r="BQ34" s="575"/>
      <c r="BR34" s="575"/>
      <c r="BS34" s="575"/>
      <c r="BT34" s="575"/>
      <c r="BU34" s="575"/>
      <c r="BV34" s="575"/>
      <c r="BW34" s="575"/>
      <c r="BX34" s="575"/>
      <c r="BY34" s="575"/>
      <c r="BZ34" s="575"/>
      <c r="CA34" s="575"/>
      <c r="CB34" s="576"/>
      <c r="CD34" s="609" t="s">
        <v>306</v>
      </c>
      <c r="CE34" s="610"/>
      <c r="CF34" s="610"/>
      <c r="CG34" s="610"/>
      <c r="CH34" s="610"/>
      <c r="CI34" s="610"/>
      <c r="CJ34" s="610"/>
      <c r="CK34" s="610"/>
      <c r="CL34" s="610"/>
      <c r="CM34" s="610"/>
      <c r="CN34" s="610"/>
      <c r="CO34" s="610"/>
      <c r="CP34" s="610"/>
      <c r="CQ34" s="611"/>
      <c r="CR34" s="595">
        <v>3410167</v>
      </c>
      <c r="CS34" s="596"/>
      <c r="CT34" s="596"/>
      <c r="CU34" s="596"/>
      <c r="CV34" s="596"/>
      <c r="CW34" s="596"/>
      <c r="CX34" s="596"/>
      <c r="CY34" s="597"/>
      <c r="CZ34" s="629">
        <v>12.6</v>
      </c>
      <c r="DA34" s="630"/>
      <c r="DB34" s="630"/>
      <c r="DC34" s="631"/>
      <c r="DD34" s="604">
        <v>2690865</v>
      </c>
      <c r="DE34" s="596"/>
      <c r="DF34" s="596"/>
      <c r="DG34" s="596"/>
      <c r="DH34" s="596"/>
      <c r="DI34" s="596"/>
      <c r="DJ34" s="596"/>
      <c r="DK34" s="597"/>
      <c r="DL34" s="604">
        <v>1906515</v>
      </c>
      <c r="DM34" s="596"/>
      <c r="DN34" s="596"/>
      <c r="DO34" s="596"/>
      <c r="DP34" s="596"/>
      <c r="DQ34" s="596"/>
      <c r="DR34" s="596"/>
      <c r="DS34" s="596"/>
      <c r="DT34" s="596"/>
      <c r="DU34" s="596"/>
      <c r="DV34" s="597"/>
      <c r="DW34" s="600">
        <v>14.4</v>
      </c>
      <c r="DX34" s="625"/>
      <c r="DY34" s="625"/>
      <c r="DZ34" s="625"/>
      <c r="EA34" s="625"/>
      <c r="EB34" s="625"/>
      <c r="EC34" s="626"/>
    </row>
    <row r="35" spans="2:133" ht="11.25" customHeight="1">
      <c r="B35" s="592" t="s">
        <v>307</v>
      </c>
      <c r="C35" s="593"/>
      <c r="D35" s="593"/>
      <c r="E35" s="593"/>
      <c r="F35" s="593"/>
      <c r="G35" s="593"/>
      <c r="H35" s="593"/>
      <c r="I35" s="593"/>
      <c r="J35" s="593"/>
      <c r="K35" s="593"/>
      <c r="L35" s="593"/>
      <c r="M35" s="593"/>
      <c r="N35" s="593"/>
      <c r="O35" s="593"/>
      <c r="P35" s="593"/>
      <c r="Q35" s="594"/>
      <c r="R35" s="595">
        <v>765700</v>
      </c>
      <c r="S35" s="596"/>
      <c r="T35" s="596"/>
      <c r="U35" s="596"/>
      <c r="V35" s="596"/>
      <c r="W35" s="596"/>
      <c r="X35" s="596"/>
      <c r="Y35" s="597"/>
      <c r="Z35" s="598">
        <v>2.6</v>
      </c>
      <c r="AA35" s="598"/>
      <c r="AB35" s="598"/>
      <c r="AC35" s="598"/>
      <c r="AD35" s="599" t="s">
        <v>113</v>
      </c>
      <c r="AE35" s="599"/>
      <c r="AF35" s="599"/>
      <c r="AG35" s="599"/>
      <c r="AH35" s="599"/>
      <c r="AI35" s="599"/>
      <c r="AJ35" s="599"/>
      <c r="AK35" s="599"/>
      <c r="AL35" s="600" t="s">
        <v>113</v>
      </c>
      <c r="AM35" s="601"/>
      <c r="AN35" s="601"/>
      <c r="AO35" s="602"/>
      <c r="AP35" s="188"/>
      <c r="AQ35" s="606" t="s">
        <v>308</v>
      </c>
      <c r="AR35" s="607"/>
      <c r="AS35" s="607"/>
      <c r="AT35" s="607"/>
      <c r="AU35" s="607"/>
      <c r="AV35" s="607"/>
      <c r="AW35" s="607"/>
      <c r="AX35" s="607"/>
      <c r="AY35" s="608"/>
      <c r="AZ35" s="584">
        <v>3442347</v>
      </c>
      <c r="BA35" s="585"/>
      <c r="BB35" s="585"/>
      <c r="BC35" s="585"/>
      <c r="BD35" s="585"/>
      <c r="BE35" s="585"/>
      <c r="BF35" s="666"/>
      <c r="BG35" s="606" t="s">
        <v>309</v>
      </c>
      <c r="BH35" s="607"/>
      <c r="BI35" s="607"/>
      <c r="BJ35" s="607"/>
      <c r="BK35" s="607"/>
      <c r="BL35" s="607"/>
      <c r="BM35" s="607"/>
      <c r="BN35" s="607"/>
      <c r="BO35" s="607"/>
      <c r="BP35" s="607"/>
      <c r="BQ35" s="607"/>
      <c r="BR35" s="607"/>
      <c r="BS35" s="607"/>
      <c r="BT35" s="607"/>
      <c r="BU35" s="608"/>
      <c r="BV35" s="584">
        <v>263905</v>
      </c>
      <c r="BW35" s="585"/>
      <c r="BX35" s="585"/>
      <c r="BY35" s="585"/>
      <c r="BZ35" s="585"/>
      <c r="CA35" s="585"/>
      <c r="CB35" s="666"/>
      <c r="CD35" s="609" t="s">
        <v>310</v>
      </c>
      <c r="CE35" s="610"/>
      <c r="CF35" s="610"/>
      <c r="CG35" s="610"/>
      <c r="CH35" s="610"/>
      <c r="CI35" s="610"/>
      <c r="CJ35" s="610"/>
      <c r="CK35" s="610"/>
      <c r="CL35" s="610"/>
      <c r="CM35" s="610"/>
      <c r="CN35" s="610"/>
      <c r="CO35" s="610"/>
      <c r="CP35" s="610"/>
      <c r="CQ35" s="611"/>
      <c r="CR35" s="595">
        <v>554602</v>
      </c>
      <c r="CS35" s="627"/>
      <c r="CT35" s="627"/>
      <c r="CU35" s="627"/>
      <c r="CV35" s="627"/>
      <c r="CW35" s="627"/>
      <c r="CX35" s="627"/>
      <c r="CY35" s="628"/>
      <c r="CZ35" s="629">
        <v>2</v>
      </c>
      <c r="DA35" s="630"/>
      <c r="DB35" s="630"/>
      <c r="DC35" s="631"/>
      <c r="DD35" s="604">
        <v>501179</v>
      </c>
      <c r="DE35" s="627"/>
      <c r="DF35" s="627"/>
      <c r="DG35" s="627"/>
      <c r="DH35" s="627"/>
      <c r="DI35" s="627"/>
      <c r="DJ35" s="627"/>
      <c r="DK35" s="628"/>
      <c r="DL35" s="604">
        <v>279784</v>
      </c>
      <c r="DM35" s="627"/>
      <c r="DN35" s="627"/>
      <c r="DO35" s="627"/>
      <c r="DP35" s="627"/>
      <c r="DQ35" s="627"/>
      <c r="DR35" s="627"/>
      <c r="DS35" s="627"/>
      <c r="DT35" s="627"/>
      <c r="DU35" s="627"/>
      <c r="DV35" s="628"/>
      <c r="DW35" s="600">
        <v>2.1</v>
      </c>
      <c r="DX35" s="625"/>
      <c r="DY35" s="625"/>
      <c r="DZ35" s="625"/>
      <c r="EA35" s="625"/>
      <c r="EB35" s="625"/>
      <c r="EC35" s="626"/>
    </row>
    <row r="36" spans="2:133" ht="11.25" customHeight="1">
      <c r="B36" s="638" t="s">
        <v>311</v>
      </c>
      <c r="C36" s="639"/>
      <c r="D36" s="639"/>
      <c r="E36" s="639"/>
      <c r="F36" s="639"/>
      <c r="G36" s="639"/>
      <c r="H36" s="639"/>
      <c r="I36" s="639"/>
      <c r="J36" s="639"/>
      <c r="K36" s="639"/>
      <c r="L36" s="639"/>
      <c r="M36" s="639"/>
      <c r="N36" s="639"/>
      <c r="O36" s="639"/>
      <c r="P36" s="639"/>
      <c r="Q36" s="640"/>
      <c r="R36" s="667">
        <v>29084008</v>
      </c>
      <c r="S36" s="668"/>
      <c r="T36" s="668"/>
      <c r="U36" s="668"/>
      <c r="V36" s="668"/>
      <c r="W36" s="668"/>
      <c r="X36" s="668"/>
      <c r="Y36" s="669"/>
      <c r="Z36" s="670">
        <v>100</v>
      </c>
      <c r="AA36" s="670"/>
      <c r="AB36" s="670"/>
      <c r="AC36" s="670"/>
      <c r="AD36" s="671">
        <v>12445650</v>
      </c>
      <c r="AE36" s="671"/>
      <c r="AF36" s="671"/>
      <c r="AG36" s="671"/>
      <c r="AH36" s="671"/>
      <c r="AI36" s="671"/>
      <c r="AJ36" s="671"/>
      <c r="AK36" s="671"/>
      <c r="AL36" s="672">
        <v>100</v>
      </c>
      <c r="AM36" s="664"/>
      <c r="AN36" s="664"/>
      <c r="AO36" s="673"/>
      <c r="AQ36" s="674" t="s">
        <v>312</v>
      </c>
      <c r="AR36" s="675"/>
      <c r="AS36" s="675"/>
      <c r="AT36" s="675"/>
      <c r="AU36" s="675"/>
      <c r="AV36" s="675"/>
      <c r="AW36" s="675"/>
      <c r="AX36" s="675"/>
      <c r="AY36" s="676"/>
      <c r="AZ36" s="595">
        <v>651003</v>
      </c>
      <c r="BA36" s="596"/>
      <c r="BB36" s="596"/>
      <c r="BC36" s="596"/>
      <c r="BD36" s="627"/>
      <c r="BE36" s="627"/>
      <c r="BF36" s="652"/>
      <c r="BG36" s="609" t="s">
        <v>313</v>
      </c>
      <c r="BH36" s="610"/>
      <c r="BI36" s="610"/>
      <c r="BJ36" s="610"/>
      <c r="BK36" s="610"/>
      <c r="BL36" s="610"/>
      <c r="BM36" s="610"/>
      <c r="BN36" s="610"/>
      <c r="BO36" s="610"/>
      <c r="BP36" s="610"/>
      <c r="BQ36" s="610"/>
      <c r="BR36" s="610"/>
      <c r="BS36" s="610"/>
      <c r="BT36" s="610"/>
      <c r="BU36" s="611"/>
      <c r="BV36" s="595">
        <v>166439</v>
      </c>
      <c r="BW36" s="596"/>
      <c r="BX36" s="596"/>
      <c r="BY36" s="596"/>
      <c r="BZ36" s="596"/>
      <c r="CA36" s="596"/>
      <c r="CB36" s="605"/>
      <c r="CD36" s="609" t="s">
        <v>314</v>
      </c>
      <c r="CE36" s="610"/>
      <c r="CF36" s="610"/>
      <c r="CG36" s="610"/>
      <c r="CH36" s="610"/>
      <c r="CI36" s="610"/>
      <c r="CJ36" s="610"/>
      <c r="CK36" s="610"/>
      <c r="CL36" s="610"/>
      <c r="CM36" s="610"/>
      <c r="CN36" s="610"/>
      <c r="CO36" s="610"/>
      <c r="CP36" s="610"/>
      <c r="CQ36" s="611"/>
      <c r="CR36" s="595">
        <v>4359922</v>
      </c>
      <c r="CS36" s="596"/>
      <c r="CT36" s="596"/>
      <c r="CU36" s="596"/>
      <c r="CV36" s="596"/>
      <c r="CW36" s="596"/>
      <c r="CX36" s="596"/>
      <c r="CY36" s="597"/>
      <c r="CZ36" s="629">
        <v>16.100000000000001</v>
      </c>
      <c r="DA36" s="630"/>
      <c r="DB36" s="630"/>
      <c r="DC36" s="631"/>
      <c r="DD36" s="604">
        <v>3863661</v>
      </c>
      <c r="DE36" s="596"/>
      <c r="DF36" s="596"/>
      <c r="DG36" s="596"/>
      <c r="DH36" s="596"/>
      <c r="DI36" s="596"/>
      <c r="DJ36" s="596"/>
      <c r="DK36" s="597"/>
      <c r="DL36" s="604">
        <v>1469019</v>
      </c>
      <c r="DM36" s="596"/>
      <c r="DN36" s="596"/>
      <c r="DO36" s="596"/>
      <c r="DP36" s="596"/>
      <c r="DQ36" s="596"/>
      <c r="DR36" s="596"/>
      <c r="DS36" s="596"/>
      <c r="DT36" s="596"/>
      <c r="DU36" s="596"/>
      <c r="DV36" s="597"/>
      <c r="DW36" s="600">
        <v>11.1</v>
      </c>
      <c r="DX36" s="625"/>
      <c r="DY36" s="625"/>
      <c r="DZ36" s="625"/>
      <c r="EA36" s="625"/>
      <c r="EB36" s="625"/>
      <c r="EC36" s="626"/>
    </row>
    <row r="37" spans="2:133" ht="11.25" customHeight="1">
      <c r="AQ37" s="674" t="s">
        <v>315</v>
      </c>
      <c r="AR37" s="675"/>
      <c r="AS37" s="675"/>
      <c r="AT37" s="675"/>
      <c r="AU37" s="675"/>
      <c r="AV37" s="675"/>
      <c r="AW37" s="675"/>
      <c r="AX37" s="675"/>
      <c r="AY37" s="676"/>
      <c r="AZ37" s="595">
        <v>616456</v>
      </c>
      <c r="BA37" s="596"/>
      <c r="BB37" s="596"/>
      <c r="BC37" s="596"/>
      <c r="BD37" s="627"/>
      <c r="BE37" s="627"/>
      <c r="BF37" s="652"/>
      <c r="BG37" s="609" t="s">
        <v>316</v>
      </c>
      <c r="BH37" s="610"/>
      <c r="BI37" s="610"/>
      <c r="BJ37" s="610"/>
      <c r="BK37" s="610"/>
      <c r="BL37" s="610"/>
      <c r="BM37" s="610"/>
      <c r="BN37" s="610"/>
      <c r="BO37" s="610"/>
      <c r="BP37" s="610"/>
      <c r="BQ37" s="610"/>
      <c r="BR37" s="610"/>
      <c r="BS37" s="610"/>
      <c r="BT37" s="610"/>
      <c r="BU37" s="611"/>
      <c r="BV37" s="595">
        <v>7983</v>
      </c>
      <c r="BW37" s="596"/>
      <c r="BX37" s="596"/>
      <c r="BY37" s="596"/>
      <c r="BZ37" s="596"/>
      <c r="CA37" s="596"/>
      <c r="CB37" s="605"/>
      <c r="CD37" s="609" t="s">
        <v>317</v>
      </c>
      <c r="CE37" s="610"/>
      <c r="CF37" s="610"/>
      <c r="CG37" s="610"/>
      <c r="CH37" s="610"/>
      <c r="CI37" s="610"/>
      <c r="CJ37" s="610"/>
      <c r="CK37" s="610"/>
      <c r="CL37" s="610"/>
      <c r="CM37" s="610"/>
      <c r="CN37" s="610"/>
      <c r="CO37" s="610"/>
      <c r="CP37" s="610"/>
      <c r="CQ37" s="611"/>
      <c r="CR37" s="595">
        <v>336623</v>
      </c>
      <c r="CS37" s="627"/>
      <c r="CT37" s="627"/>
      <c r="CU37" s="627"/>
      <c r="CV37" s="627"/>
      <c r="CW37" s="627"/>
      <c r="CX37" s="627"/>
      <c r="CY37" s="628"/>
      <c r="CZ37" s="629">
        <v>1.2</v>
      </c>
      <c r="DA37" s="630"/>
      <c r="DB37" s="630"/>
      <c r="DC37" s="631"/>
      <c r="DD37" s="604">
        <v>336623</v>
      </c>
      <c r="DE37" s="627"/>
      <c r="DF37" s="627"/>
      <c r="DG37" s="627"/>
      <c r="DH37" s="627"/>
      <c r="DI37" s="627"/>
      <c r="DJ37" s="627"/>
      <c r="DK37" s="628"/>
      <c r="DL37" s="604">
        <v>336623</v>
      </c>
      <c r="DM37" s="627"/>
      <c r="DN37" s="627"/>
      <c r="DO37" s="627"/>
      <c r="DP37" s="627"/>
      <c r="DQ37" s="627"/>
      <c r="DR37" s="627"/>
      <c r="DS37" s="627"/>
      <c r="DT37" s="627"/>
      <c r="DU37" s="627"/>
      <c r="DV37" s="628"/>
      <c r="DW37" s="600">
        <v>2.5</v>
      </c>
      <c r="DX37" s="625"/>
      <c r="DY37" s="625"/>
      <c r="DZ37" s="625"/>
      <c r="EA37" s="625"/>
      <c r="EB37" s="625"/>
      <c r="EC37" s="626"/>
    </row>
    <row r="38" spans="2:133" ht="11.25" customHeight="1">
      <c r="AQ38" s="674" t="s">
        <v>318</v>
      </c>
      <c r="AR38" s="675"/>
      <c r="AS38" s="675"/>
      <c r="AT38" s="675"/>
      <c r="AU38" s="675"/>
      <c r="AV38" s="675"/>
      <c r="AW38" s="675"/>
      <c r="AX38" s="675"/>
      <c r="AY38" s="676"/>
      <c r="AZ38" s="595">
        <v>26391</v>
      </c>
      <c r="BA38" s="596"/>
      <c r="BB38" s="596"/>
      <c r="BC38" s="596"/>
      <c r="BD38" s="627"/>
      <c r="BE38" s="627"/>
      <c r="BF38" s="652"/>
      <c r="BG38" s="609" t="s">
        <v>319</v>
      </c>
      <c r="BH38" s="610"/>
      <c r="BI38" s="610"/>
      <c r="BJ38" s="610"/>
      <c r="BK38" s="610"/>
      <c r="BL38" s="610"/>
      <c r="BM38" s="610"/>
      <c r="BN38" s="610"/>
      <c r="BO38" s="610"/>
      <c r="BP38" s="610"/>
      <c r="BQ38" s="610"/>
      <c r="BR38" s="610"/>
      <c r="BS38" s="610"/>
      <c r="BT38" s="610"/>
      <c r="BU38" s="611"/>
      <c r="BV38" s="595">
        <v>13901</v>
      </c>
      <c r="BW38" s="596"/>
      <c r="BX38" s="596"/>
      <c r="BY38" s="596"/>
      <c r="BZ38" s="596"/>
      <c r="CA38" s="596"/>
      <c r="CB38" s="605"/>
      <c r="CD38" s="609" t="s">
        <v>320</v>
      </c>
      <c r="CE38" s="610"/>
      <c r="CF38" s="610"/>
      <c r="CG38" s="610"/>
      <c r="CH38" s="610"/>
      <c r="CI38" s="610"/>
      <c r="CJ38" s="610"/>
      <c r="CK38" s="610"/>
      <c r="CL38" s="610"/>
      <c r="CM38" s="610"/>
      <c r="CN38" s="610"/>
      <c r="CO38" s="610"/>
      <c r="CP38" s="610"/>
      <c r="CQ38" s="611"/>
      <c r="CR38" s="595">
        <v>2148497</v>
      </c>
      <c r="CS38" s="596"/>
      <c r="CT38" s="596"/>
      <c r="CU38" s="596"/>
      <c r="CV38" s="596"/>
      <c r="CW38" s="596"/>
      <c r="CX38" s="596"/>
      <c r="CY38" s="597"/>
      <c r="CZ38" s="629">
        <v>7.9</v>
      </c>
      <c r="DA38" s="630"/>
      <c r="DB38" s="630"/>
      <c r="DC38" s="631"/>
      <c r="DD38" s="604">
        <v>1715508</v>
      </c>
      <c r="DE38" s="596"/>
      <c r="DF38" s="596"/>
      <c r="DG38" s="596"/>
      <c r="DH38" s="596"/>
      <c r="DI38" s="596"/>
      <c r="DJ38" s="596"/>
      <c r="DK38" s="597"/>
      <c r="DL38" s="604">
        <v>1553630</v>
      </c>
      <c r="DM38" s="596"/>
      <c r="DN38" s="596"/>
      <c r="DO38" s="596"/>
      <c r="DP38" s="596"/>
      <c r="DQ38" s="596"/>
      <c r="DR38" s="596"/>
      <c r="DS38" s="596"/>
      <c r="DT38" s="596"/>
      <c r="DU38" s="596"/>
      <c r="DV38" s="597"/>
      <c r="DW38" s="600">
        <v>11.8</v>
      </c>
      <c r="DX38" s="625"/>
      <c r="DY38" s="625"/>
      <c r="DZ38" s="625"/>
      <c r="EA38" s="625"/>
      <c r="EB38" s="625"/>
      <c r="EC38" s="626"/>
    </row>
    <row r="39" spans="2:133" ht="11.25" customHeight="1">
      <c r="AQ39" s="674" t="s">
        <v>321</v>
      </c>
      <c r="AR39" s="675"/>
      <c r="AS39" s="675"/>
      <c r="AT39" s="675"/>
      <c r="AU39" s="675"/>
      <c r="AV39" s="675"/>
      <c r="AW39" s="675"/>
      <c r="AX39" s="675"/>
      <c r="AY39" s="676"/>
      <c r="AZ39" s="595">
        <v>26198</v>
      </c>
      <c r="BA39" s="596"/>
      <c r="BB39" s="596"/>
      <c r="BC39" s="596"/>
      <c r="BD39" s="627"/>
      <c r="BE39" s="627"/>
      <c r="BF39" s="652"/>
      <c r="BG39" s="680" t="s">
        <v>322</v>
      </c>
      <c r="BH39" s="681"/>
      <c r="BI39" s="681"/>
      <c r="BJ39" s="681"/>
      <c r="BK39" s="681"/>
      <c r="BL39" s="189"/>
      <c r="BM39" s="610" t="s">
        <v>323</v>
      </c>
      <c r="BN39" s="610"/>
      <c r="BO39" s="610"/>
      <c r="BP39" s="610"/>
      <c r="BQ39" s="610"/>
      <c r="BR39" s="610"/>
      <c r="BS39" s="610"/>
      <c r="BT39" s="610"/>
      <c r="BU39" s="611"/>
      <c r="BV39" s="595">
        <v>106</v>
      </c>
      <c r="BW39" s="596"/>
      <c r="BX39" s="596"/>
      <c r="BY39" s="596"/>
      <c r="BZ39" s="596"/>
      <c r="CA39" s="596"/>
      <c r="CB39" s="605"/>
      <c r="CD39" s="609" t="s">
        <v>324</v>
      </c>
      <c r="CE39" s="610"/>
      <c r="CF39" s="610"/>
      <c r="CG39" s="610"/>
      <c r="CH39" s="610"/>
      <c r="CI39" s="610"/>
      <c r="CJ39" s="610"/>
      <c r="CK39" s="610"/>
      <c r="CL39" s="610"/>
      <c r="CM39" s="610"/>
      <c r="CN39" s="610"/>
      <c r="CO39" s="610"/>
      <c r="CP39" s="610"/>
      <c r="CQ39" s="611"/>
      <c r="CR39" s="595">
        <v>947212</v>
      </c>
      <c r="CS39" s="627"/>
      <c r="CT39" s="627"/>
      <c r="CU39" s="627"/>
      <c r="CV39" s="627"/>
      <c r="CW39" s="627"/>
      <c r="CX39" s="627"/>
      <c r="CY39" s="628"/>
      <c r="CZ39" s="629">
        <v>3.5</v>
      </c>
      <c r="DA39" s="630"/>
      <c r="DB39" s="630"/>
      <c r="DC39" s="631"/>
      <c r="DD39" s="604">
        <v>932227</v>
      </c>
      <c r="DE39" s="627"/>
      <c r="DF39" s="627"/>
      <c r="DG39" s="627"/>
      <c r="DH39" s="627"/>
      <c r="DI39" s="627"/>
      <c r="DJ39" s="627"/>
      <c r="DK39" s="628"/>
      <c r="DL39" s="604" t="s">
        <v>325</v>
      </c>
      <c r="DM39" s="627"/>
      <c r="DN39" s="627"/>
      <c r="DO39" s="627"/>
      <c r="DP39" s="627"/>
      <c r="DQ39" s="627"/>
      <c r="DR39" s="627"/>
      <c r="DS39" s="627"/>
      <c r="DT39" s="627"/>
      <c r="DU39" s="627"/>
      <c r="DV39" s="628"/>
      <c r="DW39" s="600" t="s">
        <v>325</v>
      </c>
      <c r="DX39" s="625"/>
      <c r="DY39" s="625"/>
      <c r="DZ39" s="625"/>
      <c r="EA39" s="625"/>
      <c r="EB39" s="625"/>
      <c r="EC39" s="62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74" t="s">
        <v>326</v>
      </c>
      <c r="AR40" s="675"/>
      <c r="AS40" s="675"/>
      <c r="AT40" s="675"/>
      <c r="AU40" s="675"/>
      <c r="AV40" s="675"/>
      <c r="AW40" s="675"/>
      <c r="AX40" s="675"/>
      <c r="AY40" s="676"/>
      <c r="AZ40" s="595">
        <v>548832</v>
      </c>
      <c r="BA40" s="596"/>
      <c r="BB40" s="596"/>
      <c r="BC40" s="596"/>
      <c r="BD40" s="627"/>
      <c r="BE40" s="627"/>
      <c r="BF40" s="652"/>
      <c r="BG40" s="680"/>
      <c r="BH40" s="681"/>
      <c r="BI40" s="681"/>
      <c r="BJ40" s="681"/>
      <c r="BK40" s="681"/>
      <c r="BL40" s="189"/>
      <c r="BM40" s="610" t="s">
        <v>327</v>
      </c>
      <c r="BN40" s="610"/>
      <c r="BO40" s="610"/>
      <c r="BP40" s="610"/>
      <c r="BQ40" s="610"/>
      <c r="BR40" s="610"/>
      <c r="BS40" s="610"/>
      <c r="BT40" s="610"/>
      <c r="BU40" s="611"/>
      <c r="BV40" s="595">
        <v>114</v>
      </c>
      <c r="BW40" s="596"/>
      <c r="BX40" s="596"/>
      <c r="BY40" s="596"/>
      <c r="BZ40" s="596"/>
      <c r="CA40" s="596"/>
      <c r="CB40" s="605"/>
      <c r="CD40" s="609" t="s">
        <v>328</v>
      </c>
      <c r="CE40" s="610"/>
      <c r="CF40" s="610"/>
      <c r="CG40" s="610"/>
      <c r="CH40" s="610"/>
      <c r="CI40" s="610"/>
      <c r="CJ40" s="610"/>
      <c r="CK40" s="610"/>
      <c r="CL40" s="610"/>
      <c r="CM40" s="610"/>
      <c r="CN40" s="610"/>
      <c r="CO40" s="610"/>
      <c r="CP40" s="610"/>
      <c r="CQ40" s="611"/>
      <c r="CR40" s="595">
        <v>1420692</v>
      </c>
      <c r="CS40" s="596"/>
      <c r="CT40" s="596"/>
      <c r="CU40" s="596"/>
      <c r="CV40" s="596"/>
      <c r="CW40" s="596"/>
      <c r="CX40" s="596"/>
      <c r="CY40" s="597"/>
      <c r="CZ40" s="629">
        <v>5.2</v>
      </c>
      <c r="DA40" s="630"/>
      <c r="DB40" s="630"/>
      <c r="DC40" s="631"/>
      <c r="DD40" s="604">
        <v>243132</v>
      </c>
      <c r="DE40" s="596"/>
      <c r="DF40" s="596"/>
      <c r="DG40" s="596"/>
      <c r="DH40" s="596"/>
      <c r="DI40" s="596"/>
      <c r="DJ40" s="596"/>
      <c r="DK40" s="597"/>
      <c r="DL40" s="604">
        <v>238919</v>
      </c>
      <c r="DM40" s="596"/>
      <c r="DN40" s="596"/>
      <c r="DO40" s="596"/>
      <c r="DP40" s="596"/>
      <c r="DQ40" s="596"/>
      <c r="DR40" s="596"/>
      <c r="DS40" s="596"/>
      <c r="DT40" s="596"/>
      <c r="DU40" s="596"/>
      <c r="DV40" s="597"/>
      <c r="DW40" s="600">
        <v>1.8</v>
      </c>
      <c r="DX40" s="625"/>
      <c r="DY40" s="625"/>
      <c r="DZ40" s="625"/>
      <c r="EA40" s="625"/>
      <c r="EB40" s="625"/>
      <c r="EC40" s="62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15" t="s">
        <v>329</v>
      </c>
      <c r="AR41" s="616"/>
      <c r="AS41" s="616"/>
      <c r="AT41" s="616"/>
      <c r="AU41" s="616"/>
      <c r="AV41" s="616"/>
      <c r="AW41" s="616"/>
      <c r="AX41" s="616"/>
      <c r="AY41" s="617"/>
      <c r="AZ41" s="667">
        <v>1573467</v>
      </c>
      <c r="BA41" s="668"/>
      <c r="BB41" s="668"/>
      <c r="BC41" s="668"/>
      <c r="BD41" s="663"/>
      <c r="BE41" s="663"/>
      <c r="BF41" s="665"/>
      <c r="BG41" s="682"/>
      <c r="BH41" s="683"/>
      <c r="BI41" s="683"/>
      <c r="BJ41" s="683"/>
      <c r="BK41" s="683"/>
      <c r="BL41" s="191"/>
      <c r="BM41" s="616" t="s">
        <v>330</v>
      </c>
      <c r="BN41" s="616"/>
      <c r="BO41" s="616"/>
      <c r="BP41" s="616"/>
      <c r="BQ41" s="616"/>
      <c r="BR41" s="616"/>
      <c r="BS41" s="616"/>
      <c r="BT41" s="616"/>
      <c r="BU41" s="617"/>
      <c r="BV41" s="667">
        <v>332</v>
      </c>
      <c r="BW41" s="668"/>
      <c r="BX41" s="668"/>
      <c r="BY41" s="668"/>
      <c r="BZ41" s="668"/>
      <c r="CA41" s="668"/>
      <c r="CB41" s="677"/>
      <c r="CD41" s="609" t="s">
        <v>331</v>
      </c>
      <c r="CE41" s="610"/>
      <c r="CF41" s="610"/>
      <c r="CG41" s="610"/>
      <c r="CH41" s="610"/>
      <c r="CI41" s="610"/>
      <c r="CJ41" s="610"/>
      <c r="CK41" s="610"/>
      <c r="CL41" s="610"/>
      <c r="CM41" s="610"/>
      <c r="CN41" s="610"/>
      <c r="CO41" s="610"/>
      <c r="CP41" s="610"/>
      <c r="CQ41" s="611"/>
      <c r="CR41" s="595" t="s">
        <v>332</v>
      </c>
      <c r="CS41" s="627"/>
      <c r="CT41" s="627"/>
      <c r="CU41" s="627"/>
      <c r="CV41" s="627"/>
      <c r="CW41" s="627"/>
      <c r="CX41" s="627"/>
      <c r="CY41" s="628"/>
      <c r="CZ41" s="629" t="s">
        <v>332</v>
      </c>
      <c r="DA41" s="630"/>
      <c r="DB41" s="630"/>
      <c r="DC41" s="631"/>
      <c r="DD41" s="604" t="s">
        <v>332</v>
      </c>
      <c r="DE41" s="627"/>
      <c r="DF41" s="627"/>
      <c r="DG41" s="627"/>
      <c r="DH41" s="627"/>
      <c r="DI41" s="627"/>
      <c r="DJ41" s="627"/>
      <c r="DK41" s="628"/>
      <c r="DL41" s="684"/>
      <c r="DM41" s="685"/>
      <c r="DN41" s="685"/>
      <c r="DO41" s="685"/>
      <c r="DP41" s="685"/>
      <c r="DQ41" s="685"/>
      <c r="DR41" s="685"/>
      <c r="DS41" s="685"/>
      <c r="DT41" s="685"/>
      <c r="DU41" s="685"/>
      <c r="DV41" s="686"/>
      <c r="DW41" s="687"/>
      <c r="DX41" s="688"/>
      <c r="DY41" s="688"/>
      <c r="DZ41" s="688"/>
      <c r="EA41" s="688"/>
      <c r="EB41" s="688"/>
      <c r="EC41" s="689"/>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92" t="s">
        <v>334</v>
      </c>
      <c r="CE42" s="593"/>
      <c r="CF42" s="593"/>
      <c r="CG42" s="593"/>
      <c r="CH42" s="593"/>
      <c r="CI42" s="593"/>
      <c r="CJ42" s="593"/>
      <c r="CK42" s="593"/>
      <c r="CL42" s="593"/>
      <c r="CM42" s="593"/>
      <c r="CN42" s="593"/>
      <c r="CO42" s="593"/>
      <c r="CP42" s="593"/>
      <c r="CQ42" s="594"/>
      <c r="CR42" s="595">
        <v>4676771</v>
      </c>
      <c r="CS42" s="596"/>
      <c r="CT42" s="596"/>
      <c r="CU42" s="596"/>
      <c r="CV42" s="596"/>
      <c r="CW42" s="596"/>
      <c r="CX42" s="596"/>
      <c r="CY42" s="597"/>
      <c r="CZ42" s="629">
        <v>17.3</v>
      </c>
      <c r="DA42" s="678"/>
      <c r="DB42" s="678"/>
      <c r="DC42" s="679"/>
      <c r="DD42" s="604">
        <v>1576432</v>
      </c>
      <c r="DE42" s="596"/>
      <c r="DF42" s="596"/>
      <c r="DG42" s="596"/>
      <c r="DH42" s="596"/>
      <c r="DI42" s="596"/>
      <c r="DJ42" s="596"/>
      <c r="DK42" s="597"/>
      <c r="DL42" s="684"/>
      <c r="DM42" s="685"/>
      <c r="DN42" s="685"/>
      <c r="DO42" s="685"/>
      <c r="DP42" s="685"/>
      <c r="DQ42" s="685"/>
      <c r="DR42" s="685"/>
      <c r="DS42" s="685"/>
      <c r="DT42" s="685"/>
      <c r="DU42" s="685"/>
      <c r="DV42" s="686"/>
      <c r="DW42" s="687"/>
      <c r="DX42" s="688"/>
      <c r="DY42" s="688"/>
      <c r="DZ42" s="688"/>
      <c r="EA42" s="688"/>
      <c r="EB42" s="688"/>
      <c r="EC42" s="689"/>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92" t="s">
        <v>336</v>
      </c>
      <c r="CE43" s="593"/>
      <c r="CF43" s="593"/>
      <c r="CG43" s="593"/>
      <c r="CH43" s="593"/>
      <c r="CI43" s="593"/>
      <c r="CJ43" s="593"/>
      <c r="CK43" s="593"/>
      <c r="CL43" s="593"/>
      <c r="CM43" s="593"/>
      <c r="CN43" s="593"/>
      <c r="CO43" s="593"/>
      <c r="CP43" s="593"/>
      <c r="CQ43" s="594"/>
      <c r="CR43" s="595">
        <v>129067</v>
      </c>
      <c r="CS43" s="627"/>
      <c r="CT43" s="627"/>
      <c r="CU43" s="627"/>
      <c r="CV43" s="627"/>
      <c r="CW43" s="627"/>
      <c r="CX43" s="627"/>
      <c r="CY43" s="628"/>
      <c r="CZ43" s="629">
        <v>0.5</v>
      </c>
      <c r="DA43" s="630"/>
      <c r="DB43" s="630"/>
      <c r="DC43" s="631"/>
      <c r="DD43" s="604">
        <v>129067</v>
      </c>
      <c r="DE43" s="627"/>
      <c r="DF43" s="627"/>
      <c r="DG43" s="627"/>
      <c r="DH43" s="627"/>
      <c r="DI43" s="627"/>
      <c r="DJ43" s="627"/>
      <c r="DK43" s="628"/>
      <c r="DL43" s="684"/>
      <c r="DM43" s="685"/>
      <c r="DN43" s="685"/>
      <c r="DO43" s="685"/>
      <c r="DP43" s="685"/>
      <c r="DQ43" s="685"/>
      <c r="DR43" s="685"/>
      <c r="DS43" s="685"/>
      <c r="DT43" s="685"/>
      <c r="DU43" s="685"/>
      <c r="DV43" s="686"/>
      <c r="DW43" s="687"/>
      <c r="DX43" s="688"/>
      <c r="DY43" s="688"/>
      <c r="DZ43" s="688"/>
      <c r="EA43" s="688"/>
      <c r="EB43" s="688"/>
      <c r="EC43" s="689"/>
    </row>
    <row r="44" spans="2:133" ht="11.25" customHeight="1">
      <c r="B44" s="194" t="s">
        <v>337</v>
      </c>
      <c r="CD44" s="701" t="s">
        <v>289</v>
      </c>
      <c r="CE44" s="702"/>
      <c r="CF44" s="592" t="s">
        <v>338</v>
      </c>
      <c r="CG44" s="593"/>
      <c r="CH44" s="593"/>
      <c r="CI44" s="593"/>
      <c r="CJ44" s="593"/>
      <c r="CK44" s="593"/>
      <c r="CL44" s="593"/>
      <c r="CM44" s="593"/>
      <c r="CN44" s="593"/>
      <c r="CO44" s="593"/>
      <c r="CP44" s="593"/>
      <c r="CQ44" s="594"/>
      <c r="CR44" s="595">
        <v>4676771</v>
      </c>
      <c r="CS44" s="596"/>
      <c r="CT44" s="596"/>
      <c r="CU44" s="596"/>
      <c r="CV44" s="596"/>
      <c r="CW44" s="596"/>
      <c r="CX44" s="596"/>
      <c r="CY44" s="597"/>
      <c r="CZ44" s="629">
        <v>17.3</v>
      </c>
      <c r="DA44" s="678"/>
      <c r="DB44" s="678"/>
      <c r="DC44" s="679"/>
      <c r="DD44" s="604">
        <v>1576432</v>
      </c>
      <c r="DE44" s="596"/>
      <c r="DF44" s="596"/>
      <c r="DG44" s="596"/>
      <c r="DH44" s="596"/>
      <c r="DI44" s="596"/>
      <c r="DJ44" s="596"/>
      <c r="DK44" s="597"/>
      <c r="DL44" s="684"/>
      <c r="DM44" s="685"/>
      <c r="DN44" s="685"/>
      <c r="DO44" s="685"/>
      <c r="DP44" s="685"/>
      <c r="DQ44" s="685"/>
      <c r="DR44" s="685"/>
      <c r="DS44" s="685"/>
      <c r="DT44" s="685"/>
      <c r="DU44" s="685"/>
      <c r="DV44" s="686"/>
      <c r="DW44" s="687"/>
      <c r="DX44" s="688"/>
      <c r="DY44" s="688"/>
      <c r="DZ44" s="688"/>
      <c r="EA44" s="688"/>
      <c r="EB44" s="688"/>
      <c r="EC44" s="689"/>
    </row>
    <row r="45" spans="2:133" ht="11.25" customHeight="1">
      <c r="CD45" s="703"/>
      <c r="CE45" s="704"/>
      <c r="CF45" s="592" t="s">
        <v>339</v>
      </c>
      <c r="CG45" s="593"/>
      <c r="CH45" s="593"/>
      <c r="CI45" s="593"/>
      <c r="CJ45" s="593"/>
      <c r="CK45" s="593"/>
      <c r="CL45" s="593"/>
      <c r="CM45" s="593"/>
      <c r="CN45" s="593"/>
      <c r="CO45" s="593"/>
      <c r="CP45" s="593"/>
      <c r="CQ45" s="594"/>
      <c r="CR45" s="595">
        <v>2748860</v>
      </c>
      <c r="CS45" s="627"/>
      <c r="CT45" s="627"/>
      <c r="CU45" s="627"/>
      <c r="CV45" s="627"/>
      <c r="CW45" s="627"/>
      <c r="CX45" s="627"/>
      <c r="CY45" s="628"/>
      <c r="CZ45" s="629">
        <v>10.1</v>
      </c>
      <c r="DA45" s="630"/>
      <c r="DB45" s="630"/>
      <c r="DC45" s="631"/>
      <c r="DD45" s="604">
        <v>279439</v>
      </c>
      <c r="DE45" s="627"/>
      <c r="DF45" s="627"/>
      <c r="DG45" s="627"/>
      <c r="DH45" s="627"/>
      <c r="DI45" s="627"/>
      <c r="DJ45" s="627"/>
      <c r="DK45" s="628"/>
      <c r="DL45" s="684"/>
      <c r="DM45" s="685"/>
      <c r="DN45" s="685"/>
      <c r="DO45" s="685"/>
      <c r="DP45" s="685"/>
      <c r="DQ45" s="685"/>
      <c r="DR45" s="685"/>
      <c r="DS45" s="685"/>
      <c r="DT45" s="685"/>
      <c r="DU45" s="685"/>
      <c r="DV45" s="686"/>
      <c r="DW45" s="687"/>
      <c r="DX45" s="688"/>
      <c r="DY45" s="688"/>
      <c r="DZ45" s="688"/>
      <c r="EA45" s="688"/>
      <c r="EB45" s="688"/>
      <c r="EC45" s="689"/>
    </row>
    <row r="46" spans="2:133" ht="11.25" customHeight="1">
      <c r="CD46" s="703"/>
      <c r="CE46" s="704"/>
      <c r="CF46" s="592" t="s">
        <v>340</v>
      </c>
      <c r="CG46" s="593"/>
      <c r="CH46" s="593"/>
      <c r="CI46" s="593"/>
      <c r="CJ46" s="593"/>
      <c r="CK46" s="593"/>
      <c r="CL46" s="593"/>
      <c r="CM46" s="593"/>
      <c r="CN46" s="593"/>
      <c r="CO46" s="593"/>
      <c r="CP46" s="593"/>
      <c r="CQ46" s="594"/>
      <c r="CR46" s="595">
        <v>1830525</v>
      </c>
      <c r="CS46" s="596"/>
      <c r="CT46" s="596"/>
      <c r="CU46" s="596"/>
      <c r="CV46" s="596"/>
      <c r="CW46" s="596"/>
      <c r="CX46" s="596"/>
      <c r="CY46" s="597"/>
      <c r="CZ46" s="629">
        <v>6.8</v>
      </c>
      <c r="DA46" s="678"/>
      <c r="DB46" s="678"/>
      <c r="DC46" s="679"/>
      <c r="DD46" s="604">
        <v>1277007</v>
      </c>
      <c r="DE46" s="596"/>
      <c r="DF46" s="596"/>
      <c r="DG46" s="596"/>
      <c r="DH46" s="596"/>
      <c r="DI46" s="596"/>
      <c r="DJ46" s="596"/>
      <c r="DK46" s="597"/>
      <c r="DL46" s="684"/>
      <c r="DM46" s="685"/>
      <c r="DN46" s="685"/>
      <c r="DO46" s="685"/>
      <c r="DP46" s="685"/>
      <c r="DQ46" s="685"/>
      <c r="DR46" s="685"/>
      <c r="DS46" s="685"/>
      <c r="DT46" s="685"/>
      <c r="DU46" s="685"/>
      <c r="DV46" s="686"/>
      <c r="DW46" s="687"/>
      <c r="DX46" s="688"/>
      <c r="DY46" s="688"/>
      <c r="DZ46" s="688"/>
      <c r="EA46" s="688"/>
      <c r="EB46" s="688"/>
      <c r="EC46" s="689"/>
    </row>
    <row r="47" spans="2:133" ht="11.25" customHeight="1">
      <c r="CD47" s="703"/>
      <c r="CE47" s="704"/>
      <c r="CF47" s="592" t="s">
        <v>341</v>
      </c>
      <c r="CG47" s="593"/>
      <c r="CH47" s="593"/>
      <c r="CI47" s="593"/>
      <c r="CJ47" s="593"/>
      <c r="CK47" s="593"/>
      <c r="CL47" s="593"/>
      <c r="CM47" s="593"/>
      <c r="CN47" s="593"/>
      <c r="CO47" s="593"/>
      <c r="CP47" s="593"/>
      <c r="CQ47" s="594"/>
      <c r="CR47" s="595" t="s">
        <v>113</v>
      </c>
      <c r="CS47" s="627"/>
      <c r="CT47" s="627"/>
      <c r="CU47" s="627"/>
      <c r="CV47" s="627"/>
      <c r="CW47" s="627"/>
      <c r="CX47" s="627"/>
      <c r="CY47" s="628"/>
      <c r="CZ47" s="629" t="s">
        <v>113</v>
      </c>
      <c r="DA47" s="630"/>
      <c r="DB47" s="630"/>
      <c r="DC47" s="631"/>
      <c r="DD47" s="604" t="s">
        <v>113</v>
      </c>
      <c r="DE47" s="627"/>
      <c r="DF47" s="627"/>
      <c r="DG47" s="627"/>
      <c r="DH47" s="627"/>
      <c r="DI47" s="627"/>
      <c r="DJ47" s="627"/>
      <c r="DK47" s="628"/>
      <c r="DL47" s="684"/>
      <c r="DM47" s="685"/>
      <c r="DN47" s="685"/>
      <c r="DO47" s="685"/>
      <c r="DP47" s="685"/>
      <c r="DQ47" s="685"/>
      <c r="DR47" s="685"/>
      <c r="DS47" s="685"/>
      <c r="DT47" s="685"/>
      <c r="DU47" s="685"/>
      <c r="DV47" s="686"/>
      <c r="DW47" s="687"/>
      <c r="DX47" s="688"/>
      <c r="DY47" s="688"/>
      <c r="DZ47" s="688"/>
      <c r="EA47" s="688"/>
      <c r="EB47" s="688"/>
      <c r="EC47" s="689"/>
    </row>
    <row r="48" spans="2:133">
      <c r="CD48" s="705"/>
      <c r="CE48" s="706"/>
      <c r="CF48" s="592" t="s">
        <v>342</v>
      </c>
      <c r="CG48" s="593"/>
      <c r="CH48" s="593"/>
      <c r="CI48" s="593"/>
      <c r="CJ48" s="593"/>
      <c r="CK48" s="593"/>
      <c r="CL48" s="593"/>
      <c r="CM48" s="593"/>
      <c r="CN48" s="593"/>
      <c r="CO48" s="593"/>
      <c r="CP48" s="593"/>
      <c r="CQ48" s="594"/>
      <c r="CR48" s="595" t="s">
        <v>113</v>
      </c>
      <c r="CS48" s="596"/>
      <c r="CT48" s="596"/>
      <c r="CU48" s="596"/>
      <c r="CV48" s="596"/>
      <c r="CW48" s="596"/>
      <c r="CX48" s="596"/>
      <c r="CY48" s="597"/>
      <c r="CZ48" s="629" t="s">
        <v>113</v>
      </c>
      <c r="DA48" s="678"/>
      <c r="DB48" s="678"/>
      <c r="DC48" s="679"/>
      <c r="DD48" s="604" t="s">
        <v>113</v>
      </c>
      <c r="DE48" s="596"/>
      <c r="DF48" s="596"/>
      <c r="DG48" s="596"/>
      <c r="DH48" s="596"/>
      <c r="DI48" s="596"/>
      <c r="DJ48" s="596"/>
      <c r="DK48" s="597"/>
      <c r="DL48" s="684"/>
      <c r="DM48" s="685"/>
      <c r="DN48" s="685"/>
      <c r="DO48" s="685"/>
      <c r="DP48" s="685"/>
      <c r="DQ48" s="685"/>
      <c r="DR48" s="685"/>
      <c r="DS48" s="685"/>
      <c r="DT48" s="685"/>
      <c r="DU48" s="685"/>
      <c r="DV48" s="686"/>
      <c r="DW48" s="687"/>
      <c r="DX48" s="688"/>
      <c r="DY48" s="688"/>
      <c r="DZ48" s="688"/>
      <c r="EA48" s="688"/>
      <c r="EB48" s="688"/>
      <c r="EC48" s="689"/>
    </row>
    <row r="49" spans="82:133" ht="11.25" customHeight="1">
      <c r="CD49" s="638" t="s">
        <v>343</v>
      </c>
      <c r="CE49" s="639"/>
      <c r="CF49" s="639"/>
      <c r="CG49" s="639"/>
      <c r="CH49" s="639"/>
      <c r="CI49" s="639"/>
      <c r="CJ49" s="639"/>
      <c r="CK49" s="639"/>
      <c r="CL49" s="639"/>
      <c r="CM49" s="639"/>
      <c r="CN49" s="639"/>
      <c r="CO49" s="639"/>
      <c r="CP49" s="639"/>
      <c r="CQ49" s="640"/>
      <c r="CR49" s="667">
        <v>27090298</v>
      </c>
      <c r="CS49" s="663"/>
      <c r="CT49" s="663"/>
      <c r="CU49" s="663"/>
      <c r="CV49" s="663"/>
      <c r="CW49" s="663"/>
      <c r="CX49" s="663"/>
      <c r="CY49" s="690"/>
      <c r="CZ49" s="691">
        <v>100</v>
      </c>
      <c r="DA49" s="692"/>
      <c r="DB49" s="692"/>
      <c r="DC49" s="693"/>
      <c r="DD49" s="694">
        <v>17760043</v>
      </c>
      <c r="DE49" s="663"/>
      <c r="DF49" s="663"/>
      <c r="DG49" s="663"/>
      <c r="DH49" s="663"/>
      <c r="DI49" s="663"/>
      <c r="DJ49" s="663"/>
      <c r="DK49" s="690"/>
      <c r="DL49" s="695"/>
      <c r="DM49" s="696"/>
      <c r="DN49" s="696"/>
      <c r="DO49" s="696"/>
      <c r="DP49" s="696"/>
      <c r="DQ49" s="696"/>
      <c r="DR49" s="696"/>
      <c r="DS49" s="696"/>
      <c r="DT49" s="696"/>
      <c r="DU49" s="696"/>
      <c r="DV49" s="697"/>
      <c r="DW49" s="698"/>
      <c r="DX49" s="699"/>
      <c r="DY49" s="699"/>
      <c r="DZ49" s="699"/>
      <c r="EA49" s="699"/>
      <c r="EB49" s="699"/>
      <c r="EC49" s="70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election activeCell="BQ104" sqref="BQ104:DZ104"/>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36" t="s">
        <v>345</v>
      </c>
      <c r="DK2" s="737"/>
      <c r="DL2" s="737"/>
      <c r="DM2" s="737"/>
      <c r="DN2" s="737"/>
      <c r="DO2" s="738"/>
      <c r="DP2" s="202"/>
      <c r="DQ2" s="736" t="s">
        <v>346</v>
      </c>
      <c r="DR2" s="737"/>
      <c r="DS2" s="737"/>
      <c r="DT2" s="737"/>
      <c r="DU2" s="737"/>
      <c r="DV2" s="737"/>
      <c r="DW2" s="737"/>
      <c r="DX2" s="737"/>
      <c r="DY2" s="737"/>
      <c r="DZ2" s="73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39" t="s">
        <v>347</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30" t="s">
        <v>349</v>
      </c>
      <c r="B5" s="731"/>
      <c r="C5" s="731"/>
      <c r="D5" s="731"/>
      <c r="E5" s="731"/>
      <c r="F5" s="731"/>
      <c r="G5" s="731"/>
      <c r="H5" s="731"/>
      <c r="I5" s="731"/>
      <c r="J5" s="731"/>
      <c r="K5" s="731"/>
      <c r="L5" s="731"/>
      <c r="M5" s="731"/>
      <c r="N5" s="731"/>
      <c r="O5" s="731"/>
      <c r="P5" s="732"/>
      <c r="Q5" s="707" t="s">
        <v>350</v>
      </c>
      <c r="R5" s="708"/>
      <c r="S5" s="708"/>
      <c r="T5" s="708"/>
      <c r="U5" s="709"/>
      <c r="V5" s="707" t="s">
        <v>351</v>
      </c>
      <c r="W5" s="708"/>
      <c r="X5" s="708"/>
      <c r="Y5" s="708"/>
      <c r="Z5" s="709"/>
      <c r="AA5" s="707" t="s">
        <v>352</v>
      </c>
      <c r="AB5" s="708"/>
      <c r="AC5" s="708"/>
      <c r="AD5" s="708"/>
      <c r="AE5" s="708"/>
      <c r="AF5" s="740" t="s">
        <v>353</v>
      </c>
      <c r="AG5" s="708"/>
      <c r="AH5" s="708"/>
      <c r="AI5" s="708"/>
      <c r="AJ5" s="719"/>
      <c r="AK5" s="708" t="s">
        <v>354</v>
      </c>
      <c r="AL5" s="708"/>
      <c r="AM5" s="708"/>
      <c r="AN5" s="708"/>
      <c r="AO5" s="709"/>
      <c r="AP5" s="707" t="s">
        <v>355</v>
      </c>
      <c r="AQ5" s="708"/>
      <c r="AR5" s="708"/>
      <c r="AS5" s="708"/>
      <c r="AT5" s="709"/>
      <c r="AU5" s="707" t="s">
        <v>356</v>
      </c>
      <c r="AV5" s="708"/>
      <c r="AW5" s="708"/>
      <c r="AX5" s="708"/>
      <c r="AY5" s="719"/>
      <c r="AZ5" s="209"/>
      <c r="BA5" s="209"/>
      <c r="BB5" s="209"/>
      <c r="BC5" s="209"/>
      <c r="BD5" s="209"/>
      <c r="BE5" s="210"/>
      <c r="BF5" s="210"/>
      <c r="BG5" s="210"/>
      <c r="BH5" s="210"/>
      <c r="BI5" s="210"/>
      <c r="BJ5" s="210"/>
      <c r="BK5" s="210"/>
      <c r="BL5" s="210"/>
      <c r="BM5" s="210"/>
      <c r="BN5" s="210"/>
      <c r="BO5" s="210"/>
      <c r="BP5" s="210"/>
      <c r="BQ5" s="730" t="s">
        <v>357</v>
      </c>
      <c r="BR5" s="731"/>
      <c r="BS5" s="731"/>
      <c r="BT5" s="731"/>
      <c r="BU5" s="731"/>
      <c r="BV5" s="731"/>
      <c r="BW5" s="731"/>
      <c r="BX5" s="731"/>
      <c r="BY5" s="731"/>
      <c r="BZ5" s="731"/>
      <c r="CA5" s="731"/>
      <c r="CB5" s="731"/>
      <c r="CC5" s="731"/>
      <c r="CD5" s="731"/>
      <c r="CE5" s="731"/>
      <c r="CF5" s="731"/>
      <c r="CG5" s="732"/>
      <c r="CH5" s="707" t="s">
        <v>358</v>
      </c>
      <c r="CI5" s="708"/>
      <c r="CJ5" s="708"/>
      <c r="CK5" s="708"/>
      <c r="CL5" s="709"/>
      <c r="CM5" s="707" t="s">
        <v>359</v>
      </c>
      <c r="CN5" s="708"/>
      <c r="CO5" s="708"/>
      <c r="CP5" s="708"/>
      <c r="CQ5" s="709"/>
      <c r="CR5" s="707" t="s">
        <v>360</v>
      </c>
      <c r="CS5" s="708"/>
      <c r="CT5" s="708"/>
      <c r="CU5" s="708"/>
      <c r="CV5" s="709"/>
      <c r="CW5" s="707" t="s">
        <v>361</v>
      </c>
      <c r="CX5" s="708"/>
      <c r="CY5" s="708"/>
      <c r="CZ5" s="708"/>
      <c r="DA5" s="709"/>
      <c r="DB5" s="707" t="s">
        <v>362</v>
      </c>
      <c r="DC5" s="708"/>
      <c r="DD5" s="708"/>
      <c r="DE5" s="708"/>
      <c r="DF5" s="709"/>
      <c r="DG5" s="713" t="s">
        <v>363</v>
      </c>
      <c r="DH5" s="714"/>
      <c r="DI5" s="714"/>
      <c r="DJ5" s="714"/>
      <c r="DK5" s="715"/>
      <c r="DL5" s="713" t="s">
        <v>364</v>
      </c>
      <c r="DM5" s="714"/>
      <c r="DN5" s="714"/>
      <c r="DO5" s="714"/>
      <c r="DP5" s="715"/>
      <c r="DQ5" s="707" t="s">
        <v>365</v>
      </c>
      <c r="DR5" s="708"/>
      <c r="DS5" s="708"/>
      <c r="DT5" s="708"/>
      <c r="DU5" s="709"/>
      <c r="DV5" s="707" t="s">
        <v>356</v>
      </c>
      <c r="DW5" s="708"/>
      <c r="DX5" s="708"/>
      <c r="DY5" s="708"/>
      <c r="DZ5" s="719"/>
      <c r="EA5" s="207"/>
    </row>
    <row r="6" spans="1:131" s="208" customFormat="1" ht="26.25" customHeight="1" thickBot="1">
      <c r="A6" s="733"/>
      <c r="B6" s="734"/>
      <c r="C6" s="734"/>
      <c r="D6" s="734"/>
      <c r="E6" s="734"/>
      <c r="F6" s="734"/>
      <c r="G6" s="734"/>
      <c r="H6" s="734"/>
      <c r="I6" s="734"/>
      <c r="J6" s="734"/>
      <c r="K6" s="734"/>
      <c r="L6" s="734"/>
      <c r="M6" s="734"/>
      <c r="N6" s="734"/>
      <c r="O6" s="734"/>
      <c r="P6" s="735"/>
      <c r="Q6" s="710"/>
      <c r="R6" s="711"/>
      <c r="S6" s="711"/>
      <c r="T6" s="711"/>
      <c r="U6" s="712"/>
      <c r="V6" s="710"/>
      <c r="W6" s="711"/>
      <c r="X6" s="711"/>
      <c r="Y6" s="711"/>
      <c r="Z6" s="712"/>
      <c r="AA6" s="710"/>
      <c r="AB6" s="711"/>
      <c r="AC6" s="711"/>
      <c r="AD6" s="711"/>
      <c r="AE6" s="711"/>
      <c r="AF6" s="741"/>
      <c r="AG6" s="711"/>
      <c r="AH6" s="711"/>
      <c r="AI6" s="711"/>
      <c r="AJ6" s="720"/>
      <c r="AK6" s="711"/>
      <c r="AL6" s="711"/>
      <c r="AM6" s="711"/>
      <c r="AN6" s="711"/>
      <c r="AO6" s="712"/>
      <c r="AP6" s="710"/>
      <c r="AQ6" s="711"/>
      <c r="AR6" s="711"/>
      <c r="AS6" s="711"/>
      <c r="AT6" s="712"/>
      <c r="AU6" s="710"/>
      <c r="AV6" s="711"/>
      <c r="AW6" s="711"/>
      <c r="AX6" s="711"/>
      <c r="AY6" s="720"/>
      <c r="AZ6" s="205"/>
      <c r="BA6" s="205"/>
      <c r="BB6" s="205"/>
      <c r="BC6" s="205"/>
      <c r="BD6" s="205"/>
      <c r="BE6" s="206"/>
      <c r="BF6" s="206"/>
      <c r="BG6" s="206"/>
      <c r="BH6" s="206"/>
      <c r="BI6" s="206"/>
      <c r="BJ6" s="206"/>
      <c r="BK6" s="206"/>
      <c r="BL6" s="206"/>
      <c r="BM6" s="206"/>
      <c r="BN6" s="206"/>
      <c r="BO6" s="206"/>
      <c r="BP6" s="206"/>
      <c r="BQ6" s="733"/>
      <c r="BR6" s="734"/>
      <c r="BS6" s="734"/>
      <c r="BT6" s="734"/>
      <c r="BU6" s="734"/>
      <c r="BV6" s="734"/>
      <c r="BW6" s="734"/>
      <c r="BX6" s="734"/>
      <c r="BY6" s="734"/>
      <c r="BZ6" s="734"/>
      <c r="CA6" s="734"/>
      <c r="CB6" s="734"/>
      <c r="CC6" s="734"/>
      <c r="CD6" s="734"/>
      <c r="CE6" s="734"/>
      <c r="CF6" s="734"/>
      <c r="CG6" s="735"/>
      <c r="CH6" s="710"/>
      <c r="CI6" s="711"/>
      <c r="CJ6" s="711"/>
      <c r="CK6" s="711"/>
      <c r="CL6" s="712"/>
      <c r="CM6" s="710"/>
      <c r="CN6" s="711"/>
      <c r="CO6" s="711"/>
      <c r="CP6" s="711"/>
      <c r="CQ6" s="712"/>
      <c r="CR6" s="710"/>
      <c r="CS6" s="711"/>
      <c r="CT6" s="711"/>
      <c r="CU6" s="711"/>
      <c r="CV6" s="712"/>
      <c r="CW6" s="710"/>
      <c r="CX6" s="711"/>
      <c r="CY6" s="711"/>
      <c r="CZ6" s="711"/>
      <c r="DA6" s="712"/>
      <c r="DB6" s="710"/>
      <c r="DC6" s="711"/>
      <c r="DD6" s="711"/>
      <c r="DE6" s="711"/>
      <c r="DF6" s="712"/>
      <c r="DG6" s="716"/>
      <c r="DH6" s="717"/>
      <c r="DI6" s="717"/>
      <c r="DJ6" s="717"/>
      <c r="DK6" s="718"/>
      <c r="DL6" s="716"/>
      <c r="DM6" s="717"/>
      <c r="DN6" s="717"/>
      <c r="DO6" s="717"/>
      <c r="DP6" s="718"/>
      <c r="DQ6" s="710"/>
      <c r="DR6" s="711"/>
      <c r="DS6" s="711"/>
      <c r="DT6" s="711"/>
      <c r="DU6" s="712"/>
      <c r="DV6" s="710"/>
      <c r="DW6" s="711"/>
      <c r="DX6" s="711"/>
      <c r="DY6" s="711"/>
      <c r="DZ6" s="720"/>
      <c r="EA6" s="207"/>
    </row>
    <row r="7" spans="1:131" s="208" customFormat="1" ht="26.25" customHeight="1" thickTop="1">
      <c r="A7" s="211">
        <v>1</v>
      </c>
      <c r="B7" s="721" t="s">
        <v>366</v>
      </c>
      <c r="C7" s="722"/>
      <c r="D7" s="722"/>
      <c r="E7" s="722"/>
      <c r="F7" s="722"/>
      <c r="G7" s="722"/>
      <c r="H7" s="722"/>
      <c r="I7" s="722"/>
      <c r="J7" s="722"/>
      <c r="K7" s="722"/>
      <c r="L7" s="722"/>
      <c r="M7" s="722"/>
      <c r="N7" s="722"/>
      <c r="O7" s="722"/>
      <c r="P7" s="723"/>
      <c r="Q7" s="724">
        <v>29083</v>
      </c>
      <c r="R7" s="725"/>
      <c r="S7" s="725"/>
      <c r="T7" s="725"/>
      <c r="U7" s="725"/>
      <c r="V7" s="725">
        <v>27096</v>
      </c>
      <c r="W7" s="725"/>
      <c r="X7" s="725"/>
      <c r="Y7" s="725"/>
      <c r="Z7" s="725"/>
      <c r="AA7" s="725">
        <f>Q7-V7</f>
        <v>1987</v>
      </c>
      <c r="AB7" s="725"/>
      <c r="AC7" s="725"/>
      <c r="AD7" s="725"/>
      <c r="AE7" s="726"/>
      <c r="AF7" s="727">
        <v>1661</v>
      </c>
      <c r="AG7" s="728"/>
      <c r="AH7" s="728"/>
      <c r="AI7" s="728"/>
      <c r="AJ7" s="729"/>
      <c r="AK7" s="764">
        <v>977</v>
      </c>
      <c r="AL7" s="765"/>
      <c r="AM7" s="765"/>
      <c r="AN7" s="765"/>
      <c r="AO7" s="765"/>
      <c r="AP7" s="765">
        <v>23891</v>
      </c>
      <c r="AQ7" s="765"/>
      <c r="AR7" s="765"/>
      <c r="AS7" s="765"/>
      <c r="AT7" s="765"/>
      <c r="AU7" s="766"/>
      <c r="AV7" s="766"/>
      <c r="AW7" s="766"/>
      <c r="AX7" s="766"/>
      <c r="AY7" s="767"/>
      <c r="AZ7" s="205"/>
      <c r="BA7" s="205"/>
      <c r="BB7" s="205"/>
      <c r="BC7" s="205"/>
      <c r="BD7" s="205"/>
      <c r="BE7" s="206"/>
      <c r="BF7" s="206"/>
      <c r="BG7" s="206"/>
      <c r="BH7" s="206"/>
      <c r="BI7" s="206"/>
      <c r="BJ7" s="206"/>
      <c r="BK7" s="206"/>
      <c r="BL7" s="206"/>
      <c r="BM7" s="206"/>
      <c r="BN7" s="206"/>
      <c r="BO7" s="206"/>
      <c r="BP7" s="206"/>
      <c r="BQ7" s="212">
        <v>1</v>
      </c>
      <c r="BR7" s="213" t="s">
        <v>553</v>
      </c>
      <c r="BS7" s="768" t="s">
        <v>549</v>
      </c>
      <c r="BT7" s="769"/>
      <c r="BU7" s="769"/>
      <c r="BV7" s="769"/>
      <c r="BW7" s="769"/>
      <c r="BX7" s="769"/>
      <c r="BY7" s="769"/>
      <c r="BZ7" s="769"/>
      <c r="CA7" s="769"/>
      <c r="CB7" s="769"/>
      <c r="CC7" s="769"/>
      <c r="CD7" s="769"/>
      <c r="CE7" s="769"/>
      <c r="CF7" s="769"/>
      <c r="CG7" s="770"/>
      <c r="CH7" s="761">
        <v>25</v>
      </c>
      <c r="CI7" s="762"/>
      <c r="CJ7" s="762"/>
      <c r="CK7" s="762"/>
      <c r="CL7" s="763"/>
      <c r="CM7" s="761">
        <v>91</v>
      </c>
      <c r="CN7" s="762"/>
      <c r="CO7" s="762"/>
      <c r="CP7" s="762"/>
      <c r="CQ7" s="763"/>
      <c r="CR7" s="761">
        <v>45</v>
      </c>
      <c r="CS7" s="762"/>
      <c r="CT7" s="762"/>
      <c r="CU7" s="762"/>
      <c r="CV7" s="763"/>
      <c r="CW7" s="761" t="s">
        <v>541</v>
      </c>
      <c r="CX7" s="762"/>
      <c r="CY7" s="762"/>
      <c r="CZ7" s="762"/>
      <c r="DA7" s="763"/>
      <c r="DB7" s="761" t="s">
        <v>541</v>
      </c>
      <c r="DC7" s="762"/>
      <c r="DD7" s="762"/>
      <c r="DE7" s="762"/>
      <c r="DF7" s="763"/>
      <c r="DG7" s="761" t="s">
        <v>541</v>
      </c>
      <c r="DH7" s="762"/>
      <c r="DI7" s="762"/>
      <c r="DJ7" s="762"/>
      <c r="DK7" s="763"/>
      <c r="DL7" s="761">
        <v>112</v>
      </c>
      <c r="DM7" s="762"/>
      <c r="DN7" s="762"/>
      <c r="DO7" s="762"/>
      <c r="DP7" s="763"/>
      <c r="DQ7" s="761">
        <v>34</v>
      </c>
      <c r="DR7" s="762"/>
      <c r="DS7" s="762"/>
      <c r="DT7" s="762"/>
      <c r="DU7" s="763"/>
      <c r="DV7" s="742"/>
      <c r="DW7" s="743"/>
      <c r="DX7" s="743"/>
      <c r="DY7" s="743"/>
      <c r="DZ7" s="744"/>
      <c r="EA7" s="207"/>
    </row>
    <row r="8" spans="1:131" s="208" customFormat="1" ht="26.25" customHeight="1">
      <c r="A8" s="214">
        <v>2</v>
      </c>
      <c r="B8" s="745" t="s">
        <v>367</v>
      </c>
      <c r="C8" s="746"/>
      <c r="D8" s="746"/>
      <c r="E8" s="746"/>
      <c r="F8" s="746"/>
      <c r="G8" s="746"/>
      <c r="H8" s="746"/>
      <c r="I8" s="746"/>
      <c r="J8" s="746"/>
      <c r="K8" s="746"/>
      <c r="L8" s="746"/>
      <c r="M8" s="746"/>
      <c r="N8" s="746"/>
      <c r="O8" s="746"/>
      <c r="P8" s="747"/>
      <c r="Q8" s="748">
        <v>3</v>
      </c>
      <c r="R8" s="749"/>
      <c r="S8" s="749"/>
      <c r="T8" s="749"/>
      <c r="U8" s="749"/>
      <c r="V8" s="749">
        <v>0</v>
      </c>
      <c r="W8" s="749"/>
      <c r="X8" s="749"/>
      <c r="Y8" s="749"/>
      <c r="Z8" s="749"/>
      <c r="AA8" s="749">
        <v>3</v>
      </c>
      <c r="AB8" s="749"/>
      <c r="AC8" s="749"/>
      <c r="AD8" s="749"/>
      <c r="AE8" s="750"/>
      <c r="AF8" s="751">
        <v>3</v>
      </c>
      <c r="AG8" s="752"/>
      <c r="AH8" s="752"/>
      <c r="AI8" s="752"/>
      <c r="AJ8" s="753"/>
      <c r="AK8" s="754" t="s">
        <v>536</v>
      </c>
      <c r="AL8" s="755"/>
      <c r="AM8" s="755"/>
      <c r="AN8" s="755"/>
      <c r="AO8" s="755"/>
      <c r="AP8" s="755" t="s">
        <v>537</v>
      </c>
      <c r="AQ8" s="755"/>
      <c r="AR8" s="755"/>
      <c r="AS8" s="755"/>
      <c r="AT8" s="755"/>
      <c r="AU8" s="756"/>
      <c r="AV8" s="756"/>
      <c r="AW8" s="756"/>
      <c r="AX8" s="756"/>
      <c r="AY8" s="757"/>
      <c r="AZ8" s="205"/>
      <c r="BA8" s="205"/>
      <c r="BB8" s="205"/>
      <c r="BC8" s="205"/>
      <c r="BD8" s="205"/>
      <c r="BE8" s="206"/>
      <c r="BF8" s="206"/>
      <c r="BG8" s="206"/>
      <c r="BH8" s="206"/>
      <c r="BI8" s="206"/>
      <c r="BJ8" s="206"/>
      <c r="BK8" s="206"/>
      <c r="BL8" s="206"/>
      <c r="BM8" s="206"/>
      <c r="BN8" s="206"/>
      <c r="BO8" s="206"/>
      <c r="BP8" s="206"/>
      <c r="BQ8" s="215">
        <v>2</v>
      </c>
      <c r="BR8" s="216"/>
      <c r="BS8" s="758" t="s">
        <v>550</v>
      </c>
      <c r="BT8" s="759"/>
      <c r="BU8" s="759"/>
      <c r="BV8" s="759"/>
      <c r="BW8" s="759"/>
      <c r="BX8" s="759"/>
      <c r="BY8" s="759"/>
      <c r="BZ8" s="759"/>
      <c r="CA8" s="759"/>
      <c r="CB8" s="759"/>
      <c r="CC8" s="759"/>
      <c r="CD8" s="759"/>
      <c r="CE8" s="759"/>
      <c r="CF8" s="759"/>
      <c r="CG8" s="760"/>
      <c r="CH8" s="771">
        <v>4</v>
      </c>
      <c r="CI8" s="772"/>
      <c r="CJ8" s="772"/>
      <c r="CK8" s="772"/>
      <c r="CL8" s="773"/>
      <c r="CM8" s="771">
        <v>99</v>
      </c>
      <c r="CN8" s="772"/>
      <c r="CO8" s="772"/>
      <c r="CP8" s="772"/>
      <c r="CQ8" s="773"/>
      <c r="CR8" s="771">
        <v>5</v>
      </c>
      <c r="CS8" s="772"/>
      <c r="CT8" s="772"/>
      <c r="CU8" s="772"/>
      <c r="CV8" s="773"/>
      <c r="CW8" s="771">
        <v>58</v>
      </c>
      <c r="CX8" s="772"/>
      <c r="CY8" s="772"/>
      <c r="CZ8" s="772"/>
      <c r="DA8" s="773"/>
      <c r="DB8" s="771" t="s">
        <v>541</v>
      </c>
      <c r="DC8" s="772"/>
      <c r="DD8" s="772"/>
      <c r="DE8" s="772"/>
      <c r="DF8" s="773"/>
      <c r="DG8" s="771" t="s">
        <v>541</v>
      </c>
      <c r="DH8" s="772"/>
      <c r="DI8" s="772"/>
      <c r="DJ8" s="772"/>
      <c r="DK8" s="773"/>
      <c r="DL8" s="771" t="s">
        <v>541</v>
      </c>
      <c r="DM8" s="772"/>
      <c r="DN8" s="772"/>
      <c r="DO8" s="772"/>
      <c r="DP8" s="773"/>
      <c r="DQ8" s="771" t="s">
        <v>541</v>
      </c>
      <c r="DR8" s="772"/>
      <c r="DS8" s="772"/>
      <c r="DT8" s="772"/>
      <c r="DU8" s="773"/>
      <c r="DV8" s="774"/>
      <c r="DW8" s="775"/>
      <c r="DX8" s="775"/>
      <c r="DY8" s="775"/>
      <c r="DZ8" s="776"/>
      <c r="EA8" s="207"/>
    </row>
    <row r="9" spans="1:131" s="208" customFormat="1" ht="26.25" customHeight="1">
      <c r="A9" s="214">
        <v>3</v>
      </c>
      <c r="B9" s="745" t="s">
        <v>368</v>
      </c>
      <c r="C9" s="746"/>
      <c r="D9" s="746"/>
      <c r="E9" s="746"/>
      <c r="F9" s="746"/>
      <c r="G9" s="746"/>
      <c r="H9" s="746"/>
      <c r="I9" s="746"/>
      <c r="J9" s="746"/>
      <c r="K9" s="746"/>
      <c r="L9" s="746"/>
      <c r="M9" s="746"/>
      <c r="N9" s="746"/>
      <c r="O9" s="746"/>
      <c r="P9" s="747"/>
      <c r="Q9" s="748">
        <v>7</v>
      </c>
      <c r="R9" s="749"/>
      <c r="S9" s="749"/>
      <c r="T9" s="749"/>
      <c r="U9" s="749"/>
      <c r="V9" s="749">
        <v>3</v>
      </c>
      <c r="W9" s="749"/>
      <c r="X9" s="749"/>
      <c r="Y9" s="749"/>
      <c r="Z9" s="749"/>
      <c r="AA9" s="749">
        <v>4</v>
      </c>
      <c r="AB9" s="749"/>
      <c r="AC9" s="749"/>
      <c r="AD9" s="749"/>
      <c r="AE9" s="750"/>
      <c r="AF9" s="751">
        <v>4</v>
      </c>
      <c r="AG9" s="752"/>
      <c r="AH9" s="752"/>
      <c r="AI9" s="752"/>
      <c r="AJ9" s="753"/>
      <c r="AK9" s="754" t="s">
        <v>537</v>
      </c>
      <c r="AL9" s="755"/>
      <c r="AM9" s="755"/>
      <c r="AN9" s="755"/>
      <c r="AO9" s="755"/>
      <c r="AP9" s="755" t="s">
        <v>538</v>
      </c>
      <c r="AQ9" s="755"/>
      <c r="AR9" s="755"/>
      <c r="AS9" s="755"/>
      <c r="AT9" s="755"/>
      <c r="AU9" s="756"/>
      <c r="AV9" s="756"/>
      <c r="AW9" s="756"/>
      <c r="AX9" s="756"/>
      <c r="AY9" s="757"/>
      <c r="AZ9" s="205"/>
      <c r="BA9" s="205"/>
      <c r="BB9" s="205"/>
      <c r="BC9" s="205"/>
      <c r="BD9" s="205"/>
      <c r="BE9" s="206"/>
      <c r="BF9" s="206"/>
      <c r="BG9" s="206"/>
      <c r="BH9" s="206"/>
      <c r="BI9" s="206"/>
      <c r="BJ9" s="206"/>
      <c r="BK9" s="206"/>
      <c r="BL9" s="206"/>
      <c r="BM9" s="206"/>
      <c r="BN9" s="206"/>
      <c r="BO9" s="206"/>
      <c r="BP9" s="206"/>
      <c r="BQ9" s="215">
        <v>3</v>
      </c>
      <c r="BR9" s="216"/>
      <c r="BS9" s="758" t="s">
        <v>551</v>
      </c>
      <c r="BT9" s="759"/>
      <c r="BU9" s="759"/>
      <c r="BV9" s="759"/>
      <c r="BW9" s="759"/>
      <c r="BX9" s="759"/>
      <c r="BY9" s="759"/>
      <c r="BZ9" s="759"/>
      <c r="CA9" s="759"/>
      <c r="CB9" s="759"/>
      <c r="CC9" s="759"/>
      <c r="CD9" s="759"/>
      <c r="CE9" s="759"/>
      <c r="CF9" s="759"/>
      <c r="CG9" s="760"/>
      <c r="CH9" s="771">
        <v>-1</v>
      </c>
      <c r="CI9" s="772"/>
      <c r="CJ9" s="772"/>
      <c r="CK9" s="772"/>
      <c r="CL9" s="773"/>
      <c r="CM9" s="771">
        <v>50</v>
      </c>
      <c r="CN9" s="772"/>
      <c r="CO9" s="772"/>
      <c r="CP9" s="772"/>
      <c r="CQ9" s="773"/>
      <c r="CR9" s="771">
        <v>50</v>
      </c>
      <c r="CS9" s="772"/>
      <c r="CT9" s="772"/>
      <c r="CU9" s="772"/>
      <c r="CV9" s="773"/>
      <c r="CW9" s="771" t="s">
        <v>541</v>
      </c>
      <c r="CX9" s="772"/>
      <c r="CY9" s="772"/>
      <c r="CZ9" s="772"/>
      <c r="DA9" s="773"/>
      <c r="DB9" s="771" t="s">
        <v>541</v>
      </c>
      <c r="DC9" s="772"/>
      <c r="DD9" s="772"/>
      <c r="DE9" s="772"/>
      <c r="DF9" s="773"/>
      <c r="DG9" s="771" t="s">
        <v>541</v>
      </c>
      <c r="DH9" s="772"/>
      <c r="DI9" s="772"/>
      <c r="DJ9" s="772"/>
      <c r="DK9" s="773"/>
      <c r="DL9" s="771" t="s">
        <v>540</v>
      </c>
      <c r="DM9" s="772"/>
      <c r="DN9" s="772"/>
      <c r="DO9" s="772"/>
      <c r="DP9" s="773"/>
      <c r="DQ9" s="771" t="s">
        <v>540</v>
      </c>
      <c r="DR9" s="772"/>
      <c r="DS9" s="772"/>
      <c r="DT9" s="772"/>
      <c r="DU9" s="773"/>
      <c r="DV9" s="774"/>
      <c r="DW9" s="775"/>
      <c r="DX9" s="775"/>
      <c r="DY9" s="775"/>
      <c r="DZ9" s="776"/>
      <c r="EA9" s="207"/>
    </row>
    <row r="10" spans="1:131" s="208" customFormat="1" ht="26.25" customHeight="1">
      <c r="A10" s="214">
        <v>4</v>
      </c>
      <c r="B10" s="745"/>
      <c r="C10" s="746"/>
      <c r="D10" s="746"/>
      <c r="E10" s="746"/>
      <c r="F10" s="746"/>
      <c r="G10" s="746"/>
      <c r="H10" s="746"/>
      <c r="I10" s="746"/>
      <c r="J10" s="746"/>
      <c r="K10" s="746"/>
      <c r="L10" s="746"/>
      <c r="M10" s="746"/>
      <c r="N10" s="746"/>
      <c r="O10" s="746"/>
      <c r="P10" s="747"/>
      <c r="Q10" s="748"/>
      <c r="R10" s="749"/>
      <c r="S10" s="749"/>
      <c r="T10" s="749"/>
      <c r="U10" s="749"/>
      <c r="V10" s="749"/>
      <c r="W10" s="749"/>
      <c r="X10" s="749"/>
      <c r="Y10" s="749"/>
      <c r="Z10" s="749"/>
      <c r="AA10" s="749"/>
      <c r="AB10" s="749"/>
      <c r="AC10" s="749"/>
      <c r="AD10" s="749"/>
      <c r="AE10" s="750"/>
      <c r="AF10" s="751"/>
      <c r="AG10" s="752"/>
      <c r="AH10" s="752"/>
      <c r="AI10" s="752"/>
      <c r="AJ10" s="753"/>
      <c r="AK10" s="754"/>
      <c r="AL10" s="755"/>
      <c r="AM10" s="755"/>
      <c r="AN10" s="755"/>
      <c r="AO10" s="755"/>
      <c r="AP10" s="755"/>
      <c r="AQ10" s="755"/>
      <c r="AR10" s="755"/>
      <c r="AS10" s="755"/>
      <c r="AT10" s="755"/>
      <c r="AU10" s="756"/>
      <c r="AV10" s="756"/>
      <c r="AW10" s="756"/>
      <c r="AX10" s="756"/>
      <c r="AY10" s="757"/>
      <c r="AZ10" s="205"/>
      <c r="BA10" s="205"/>
      <c r="BB10" s="205"/>
      <c r="BC10" s="205"/>
      <c r="BD10" s="205"/>
      <c r="BE10" s="206"/>
      <c r="BF10" s="206"/>
      <c r="BG10" s="206"/>
      <c r="BH10" s="206"/>
      <c r="BI10" s="206"/>
      <c r="BJ10" s="206"/>
      <c r="BK10" s="206"/>
      <c r="BL10" s="206"/>
      <c r="BM10" s="206"/>
      <c r="BN10" s="206"/>
      <c r="BO10" s="206"/>
      <c r="BP10" s="206"/>
      <c r="BQ10" s="215">
        <v>4</v>
      </c>
      <c r="BR10" s="216"/>
      <c r="BS10" s="758" t="s">
        <v>552</v>
      </c>
      <c r="BT10" s="759"/>
      <c r="BU10" s="759"/>
      <c r="BV10" s="759"/>
      <c r="BW10" s="759"/>
      <c r="BX10" s="759"/>
      <c r="BY10" s="759"/>
      <c r="BZ10" s="759"/>
      <c r="CA10" s="759"/>
      <c r="CB10" s="759"/>
      <c r="CC10" s="759"/>
      <c r="CD10" s="759"/>
      <c r="CE10" s="759"/>
      <c r="CF10" s="759"/>
      <c r="CG10" s="760"/>
      <c r="CH10" s="771">
        <v>5</v>
      </c>
      <c r="CI10" s="772"/>
      <c r="CJ10" s="772"/>
      <c r="CK10" s="772"/>
      <c r="CL10" s="773"/>
      <c r="CM10" s="771">
        <v>696</v>
      </c>
      <c r="CN10" s="772"/>
      <c r="CO10" s="772"/>
      <c r="CP10" s="772"/>
      <c r="CQ10" s="773"/>
      <c r="CR10" s="771">
        <v>5</v>
      </c>
      <c r="CS10" s="772"/>
      <c r="CT10" s="772"/>
      <c r="CU10" s="772"/>
      <c r="CV10" s="773"/>
      <c r="CW10" s="771" t="s">
        <v>540</v>
      </c>
      <c r="CX10" s="772"/>
      <c r="CY10" s="772"/>
      <c r="CZ10" s="772"/>
      <c r="DA10" s="773"/>
      <c r="DB10" s="771" t="s">
        <v>540</v>
      </c>
      <c r="DC10" s="772"/>
      <c r="DD10" s="772"/>
      <c r="DE10" s="772"/>
      <c r="DF10" s="773"/>
      <c r="DG10" s="771" t="s">
        <v>541</v>
      </c>
      <c r="DH10" s="772"/>
      <c r="DI10" s="772"/>
      <c r="DJ10" s="772"/>
      <c r="DK10" s="773"/>
      <c r="DL10" s="771" t="s">
        <v>541</v>
      </c>
      <c r="DM10" s="772"/>
      <c r="DN10" s="772"/>
      <c r="DO10" s="772"/>
      <c r="DP10" s="773"/>
      <c r="DQ10" s="771" t="s">
        <v>541</v>
      </c>
      <c r="DR10" s="772"/>
      <c r="DS10" s="772"/>
      <c r="DT10" s="772"/>
      <c r="DU10" s="773"/>
      <c r="DV10" s="774"/>
      <c r="DW10" s="775"/>
      <c r="DX10" s="775"/>
      <c r="DY10" s="775"/>
      <c r="DZ10" s="776"/>
      <c r="EA10" s="207"/>
    </row>
    <row r="11" spans="1:131" s="208" customFormat="1" ht="26.25" customHeight="1">
      <c r="A11" s="214">
        <v>5</v>
      </c>
      <c r="B11" s="745"/>
      <c r="C11" s="746"/>
      <c r="D11" s="746"/>
      <c r="E11" s="746"/>
      <c r="F11" s="746"/>
      <c r="G11" s="746"/>
      <c r="H11" s="746"/>
      <c r="I11" s="746"/>
      <c r="J11" s="746"/>
      <c r="K11" s="746"/>
      <c r="L11" s="746"/>
      <c r="M11" s="746"/>
      <c r="N11" s="746"/>
      <c r="O11" s="746"/>
      <c r="P11" s="747"/>
      <c r="Q11" s="748"/>
      <c r="R11" s="749"/>
      <c r="S11" s="749"/>
      <c r="T11" s="749"/>
      <c r="U11" s="749"/>
      <c r="V11" s="749"/>
      <c r="W11" s="749"/>
      <c r="X11" s="749"/>
      <c r="Y11" s="749"/>
      <c r="Z11" s="749"/>
      <c r="AA11" s="749"/>
      <c r="AB11" s="749"/>
      <c r="AC11" s="749"/>
      <c r="AD11" s="749"/>
      <c r="AE11" s="750"/>
      <c r="AF11" s="751"/>
      <c r="AG11" s="752"/>
      <c r="AH11" s="752"/>
      <c r="AI11" s="752"/>
      <c r="AJ11" s="753"/>
      <c r="AK11" s="754"/>
      <c r="AL11" s="755"/>
      <c r="AM11" s="755"/>
      <c r="AN11" s="755"/>
      <c r="AO11" s="755"/>
      <c r="AP11" s="755"/>
      <c r="AQ11" s="755"/>
      <c r="AR11" s="755"/>
      <c r="AS11" s="755"/>
      <c r="AT11" s="755"/>
      <c r="AU11" s="756"/>
      <c r="AV11" s="756"/>
      <c r="AW11" s="756"/>
      <c r="AX11" s="756"/>
      <c r="AY11" s="757"/>
      <c r="AZ11" s="205"/>
      <c r="BA11" s="205"/>
      <c r="BB11" s="205"/>
      <c r="BC11" s="205"/>
      <c r="BD11" s="205"/>
      <c r="BE11" s="206"/>
      <c r="BF11" s="206"/>
      <c r="BG11" s="206"/>
      <c r="BH11" s="206"/>
      <c r="BI11" s="206"/>
      <c r="BJ11" s="206"/>
      <c r="BK11" s="206"/>
      <c r="BL11" s="206"/>
      <c r="BM11" s="206"/>
      <c r="BN11" s="206"/>
      <c r="BO11" s="206"/>
      <c r="BP11" s="206"/>
      <c r="BQ11" s="215">
        <v>5</v>
      </c>
      <c r="BR11" s="216"/>
      <c r="BS11" s="758"/>
      <c r="BT11" s="759"/>
      <c r="BU11" s="759"/>
      <c r="BV11" s="759"/>
      <c r="BW11" s="759"/>
      <c r="BX11" s="759"/>
      <c r="BY11" s="759"/>
      <c r="BZ11" s="759"/>
      <c r="CA11" s="759"/>
      <c r="CB11" s="759"/>
      <c r="CC11" s="759"/>
      <c r="CD11" s="759"/>
      <c r="CE11" s="759"/>
      <c r="CF11" s="759"/>
      <c r="CG11" s="760"/>
      <c r="CH11" s="771"/>
      <c r="CI11" s="772"/>
      <c r="CJ11" s="772"/>
      <c r="CK11" s="772"/>
      <c r="CL11" s="773"/>
      <c r="CM11" s="771"/>
      <c r="CN11" s="772"/>
      <c r="CO11" s="772"/>
      <c r="CP11" s="772"/>
      <c r="CQ11" s="773"/>
      <c r="CR11" s="771"/>
      <c r="CS11" s="772"/>
      <c r="CT11" s="772"/>
      <c r="CU11" s="772"/>
      <c r="CV11" s="773"/>
      <c r="CW11" s="771"/>
      <c r="CX11" s="772"/>
      <c r="CY11" s="772"/>
      <c r="CZ11" s="772"/>
      <c r="DA11" s="773"/>
      <c r="DB11" s="771"/>
      <c r="DC11" s="772"/>
      <c r="DD11" s="772"/>
      <c r="DE11" s="772"/>
      <c r="DF11" s="773"/>
      <c r="DG11" s="771"/>
      <c r="DH11" s="772"/>
      <c r="DI11" s="772"/>
      <c r="DJ11" s="772"/>
      <c r="DK11" s="773"/>
      <c r="DL11" s="771"/>
      <c r="DM11" s="772"/>
      <c r="DN11" s="772"/>
      <c r="DO11" s="772"/>
      <c r="DP11" s="773"/>
      <c r="DQ11" s="771"/>
      <c r="DR11" s="772"/>
      <c r="DS11" s="772"/>
      <c r="DT11" s="772"/>
      <c r="DU11" s="773"/>
      <c r="DV11" s="774"/>
      <c r="DW11" s="775"/>
      <c r="DX11" s="775"/>
      <c r="DY11" s="775"/>
      <c r="DZ11" s="776"/>
      <c r="EA11" s="207"/>
    </row>
    <row r="12" spans="1:131" s="208" customFormat="1" ht="26.25" customHeight="1">
      <c r="A12" s="214">
        <v>6</v>
      </c>
      <c r="B12" s="745"/>
      <c r="C12" s="746"/>
      <c r="D12" s="746"/>
      <c r="E12" s="746"/>
      <c r="F12" s="746"/>
      <c r="G12" s="746"/>
      <c r="H12" s="746"/>
      <c r="I12" s="746"/>
      <c r="J12" s="746"/>
      <c r="K12" s="746"/>
      <c r="L12" s="746"/>
      <c r="M12" s="746"/>
      <c r="N12" s="746"/>
      <c r="O12" s="746"/>
      <c r="P12" s="747"/>
      <c r="Q12" s="748"/>
      <c r="R12" s="749"/>
      <c r="S12" s="749"/>
      <c r="T12" s="749"/>
      <c r="U12" s="749"/>
      <c r="V12" s="749"/>
      <c r="W12" s="749"/>
      <c r="X12" s="749"/>
      <c r="Y12" s="749"/>
      <c r="Z12" s="749"/>
      <c r="AA12" s="749"/>
      <c r="AB12" s="749"/>
      <c r="AC12" s="749"/>
      <c r="AD12" s="749"/>
      <c r="AE12" s="750"/>
      <c r="AF12" s="751"/>
      <c r="AG12" s="752"/>
      <c r="AH12" s="752"/>
      <c r="AI12" s="752"/>
      <c r="AJ12" s="753"/>
      <c r="AK12" s="754"/>
      <c r="AL12" s="755"/>
      <c r="AM12" s="755"/>
      <c r="AN12" s="755"/>
      <c r="AO12" s="755"/>
      <c r="AP12" s="755"/>
      <c r="AQ12" s="755"/>
      <c r="AR12" s="755"/>
      <c r="AS12" s="755"/>
      <c r="AT12" s="755"/>
      <c r="AU12" s="756"/>
      <c r="AV12" s="756"/>
      <c r="AW12" s="756"/>
      <c r="AX12" s="756"/>
      <c r="AY12" s="757"/>
      <c r="AZ12" s="205"/>
      <c r="BA12" s="205"/>
      <c r="BB12" s="205"/>
      <c r="BC12" s="205"/>
      <c r="BD12" s="205"/>
      <c r="BE12" s="206"/>
      <c r="BF12" s="206"/>
      <c r="BG12" s="206"/>
      <c r="BH12" s="206"/>
      <c r="BI12" s="206"/>
      <c r="BJ12" s="206"/>
      <c r="BK12" s="206"/>
      <c r="BL12" s="206"/>
      <c r="BM12" s="206"/>
      <c r="BN12" s="206"/>
      <c r="BO12" s="206"/>
      <c r="BP12" s="206"/>
      <c r="BQ12" s="215">
        <v>6</v>
      </c>
      <c r="BR12" s="216"/>
      <c r="BS12" s="758"/>
      <c r="BT12" s="759"/>
      <c r="BU12" s="759"/>
      <c r="BV12" s="759"/>
      <c r="BW12" s="759"/>
      <c r="BX12" s="759"/>
      <c r="BY12" s="759"/>
      <c r="BZ12" s="759"/>
      <c r="CA12" s="759"/>
      <c r="CB12" s="759"/>
      <c r="CC12" s="759"/>
      <c r="CD12" s="759"/>
      <c r="CE12" s="759"/>
      <c r="CF12" s="759"/>
      <c r="CG12" s="760"/>
      <c r="CH12" s="771"/>
      <c r="CI12" s="772"/>
      <c r="CJ12" s="772"/>
      <c r="CK12" s="772"/>
      <c r="CL12" s="773"/>
      <c r="CM12" s="771"/>
      <c r="CN12" s="772"/>
      <c r="CO12" s="772"/>
      <c r="CP12" s="772"/>
      <c r="CQ12" s="773"/>
      <c r="CR12" s="771"/>
      <c r="CS12" s="772"/>
      <c r="CT12" s="772"/>
      <c r="CU12" s="772"/>
      <c r="CV12" s="773"/>
      <c r="CW12" s="771"/>
      <c r="CX12" s="772"/>
      <c r="CY12" s="772"/>
      <c r="CZ12" s="772"/>
      <c r="DA12" s="773"/>
      <c r="DB12" s="771"/>
      <c r="DC12" s="772"/>
      <c r="DD12" s="772"/>
      <c r="DE12" s="772"/>
      <c r="DF12" s="773"/>
      <c r="DG12" s="771"/>
      <c r="DH12" s="772"/>
      <c r="DI12" s="772"/>
      <c r="DJ12" s="772"/>
      <c r="DK12" s="773"/>
      <c r="DL12" s="771"/>
      <c r="DM12" s="772"/>
      <c r="DN12" s="772"/>
      <c r="DO12" s="772"/>
      <c r="DP12" s="773"/>
      <c r="DQ12" s="771"/>
      <c r="DR12" s="772"/>
      <c r="DS12" s="772"/>
      <c r="DT12" s="772"/>
      <c r="DU12" s="773"/>
      <c r="DV12" s="774"/>
      <c r="DW12" s="775"/>
      <c r="DX12" s="775"/>
      <c r="DY12" s="775"/>
      <c r="DZ12" s="776"/>
      <c r="EA12" s="207"/>
    </row>
    <row r="13" spans="1:131" s="208" customFormat="1" ht="26.25" customHeight="1">
      <c r="A13" s="214">
        <v>7</v>
      </c>
      <c r="B13" s="745"/>
      <c r="C13" s="746"/>
      <c r="D13" s="746"/>
      <c r="E13" s="746"/>
      <c r="F13" s="746"/>
      <c r="G13" s="746"/>
      <c r="H13" s="746"/>
      <c r="I13" s="746"/>
      <c r="J13" s="746"/>
      <c r="K13" s="746"/>
      <c r="L13" s="746"/>
      <c r="M13" s="746"/>
      <c r="N13" s="746"/>
      <c r="O13" s="746"/>
      <c r="P13" s="747"/>
      <c r="Q13" s="748"/>
      <c r="R13" s="749"/>
      <c r="S13" s="749"/>
      <c r="T13" s="749"/>
      <c r="U13" s="749"/>
      <c r="V13" s="749"/>
      <c r="W13" s="749"/>
      <c r="X13" s="749"/>
      <c r="Y13" s="749"/>
      <c r="Z13" s="749"/>
      <c r="AA13" s="749"/>
      <c r="AB13" s="749"/>
      <c r="AC13" s="749"/>
      <c r="AD13" s="749"/>
      <c r="AE13" s="750"/>
      <c r="AF13" s="751"/>
      <c r="AG13" s="752"/>
      <c r="AH13" s="752"/>
      <c r="AI13" s="752"/>
      <c r="AJ13" s="753"/>
      <c r="AK13" s="754"/>
      <c r="AL13" s="755"/>
      <c r="AM13" s="755"/>
      <c r="AN13" s="755"/>
      <c r="AO13" s="755"/>
      <c r="AP13" s="755"/>
      <c r="AQ13" s="755"/>
      <c r="AR13" s="755"/>
      <c r="AS13" s="755"/>
      <c r="AT13" s="755"/>
      <c r="AU13" s="756"/>
      <c r="AV13" s="756"/>
      <c r="AW13" s="756"/>
      <c r="AX13" s="756"/>
      <c r="AY13" s="757"/>
      <c r="AZ13" s="205"/>
      <c r="BA13" s="205"/>
      <c r="BB13" s="205"/>
      <c r="BC13" s="205"/>
      <c r="BD13" s="205"/>
      <c r="BE13" s="206"/>
      <c r="BF13" s="206"/>
      <c r="BG13" s="206"/>
      <c r="BH13" s="206"/>
      <c r="BI13" s="206"/>
      <c r="BJ13" s="206"/>
      <c r="BK13" s="206"/>
      <c r="BL13" s="206"/>
      <c r="BM13" s="206"/>
      <c r="BN13" s="206"/>
      <c r="BO13" s="206"/>
      <c r="BP13" s="206"/>
      <c r="BQ13" s="215">
        <v>7</v>
      </c>
      <c r="BR13" s="216"/>
      <c r="BS13" s="758"/>
      <c r="BT13" s="759"/>
      <c r="BU13" s="759"/>
      <c r="BV13" s="759"/>
      <c r="BW13" s="759"/>
      <c r="BX13" s="759"/>
      <c r="BY13" s="759"/>
      <c r="BZ13" s="759"/>
      <c r="CA13" s="759"/>
      <c r="CB13" s="759"/>
      <c r="CC13" s="759"/>
      <c r="CD13" s="759"/>
      <c r="CE13" s="759"/>
      <c r="CF13" s="759"/>
      <c r="CG13" s="760"/>
      <c r="CH13" s="771"/>
      <c r="CI13" s="772"/>
      <c r="CJ13" s="772"/>
      <c r="CK13" s="772"/>
      <c r="CL13" s="773"/>
      <c r="CM13" s="771"/>
      <c r="CN13" s="772"/>
      <c r="CO13" s="772"/>
      <c r="CP13" s="772"/>
      <c r="CQ13" s="773"/>
      <c r="CR13" s="771"/>
      <c r="CS13" s="772"/>
      <c r="CT13" s="772"/>
      <c r="CU13" s="772"/>
      <c r="CV13" s="773"/>
      <c r="CW13" s="771"/>
      <c r="CX13" s="772"/>
      <c r="CY13" s="772"/>
      <c r="CZ13" s="772"/>
      <c r="DA13" s="773"/>
      <c r="DB13" s="771"/>
      <c r="DC13" s="772"/>
      <c r="DD13" s="772"/>
      <c r="DE13" s="772"/>
      <c r="DF13" s="773"/>
      <c r="DG13" s="771"/>
      <c r="DH13" s="772"/>
      <c r="DI13" s="772"/>
      <c r="DJ13" s="772"/>
      <c r="DK13" s="773"/>
      <c r="DL13" s="771"/>
      <c r="DM13" s="772"/>
      <c r="DN13" s="772"/>
      <c r="DO13" s="772"/>
      <c r="DP13" s="773"/>
      <c r="DQ13" s="771"/>
      <c r="DR13" s="772"/>
      <c r="DS13" s="772"/>
      <c r="DT13" s="772"/>
      <c r="DU13" s="773"/>
      <c r="DV13" s="774"/>
      <c r="DW13" s="775"/>
      <c r="DX13" s="775"/>
      <c r="DY13" s="775"/>
      <c r="DZ13" s="776"/>
      <c r="EA13" s="207"/>
    </row>
    <row r="14" spans="1:131" s="208" customFormat="1" ht="26.25" customHeight="1">
      <c r="A14" s="214">
        <v>8</v>
      </c>
      <c r="B14" s="745"/>
      <c r="C14" s="746"/>
      <c r="D14" s="746"/>
      <c r="E14" s="746"/>
      <c r="F14" s="746"/>
      <c r="G14" s="746"/>
      <c r="H14" s="746"/>
      <c r="I14" s="746"/>
      <c r="J14" s="746"/>
      <c r="K14" s="746"/>
      <c r="L14" s="746"/>
      <c r="M14" s="746"/>
      <c r="N14" s="746"/>
      <c r="O14" s="746"/>
      <c r="P14" s="747"/>
      <c r="Q14" s="748"/>
      <c r="R14" s="749"/>
      <c r="S14" s="749"/>
      <c r="T14" s="749"/>
      <c r="U14" s="749"/>
      <c r="V14" s="749"/>
      <c r="W14" s="749"/>
      <c r="X14" s="749"/>
      <c r="Y14" s="749"/>
      <c r="Z14" s="749"/>
      <c r="AA14" s="749"/>
      <c r="AB14" s="749"/>
      <c r="AC14" s="749"/>
      <c r="AD14" s="749"/>
      <c r="AE14" s="750"/>
      <c r="AF14" s="751"/>
      <c r="AG14" s="752"/>
      <c r="AH14" s="752"/>
      <c r="AI14" s="752"/>
      <c r="AJ14" s="753"/>
      <c r="AK14" s="754"/>
      <c r="AL14" s="755"/>
      <c r="AM14" s="755"/>
      <c r="AN14" s="755"/>
      <c r="AO14" s="755"/>
      <c r="AP14" s="755"/>
      <c r="AQ14" s="755"/>
      <c r="AR14" s="755"/>
      <c r="AS14" s="755"/>
      <c r="AT14" s="755"/>
      <c r="AU14" s="756"/>
      <c r="AV14" s="756"/>
      <c r="AW14" s="756"/>
      <c r="AX14" s="756"/>
      <c r="AY14" s="757"/>
      <c r="AZ14" s="205"/>
      <c r="BA14" s="205"/>
      <c r="BB14" s="205"/>
      <c r="BC14" s="205"/>
      <c r="BD14" s="205"/>
      <c r="BE14" s="206"/>
      <c r="BF14" s="206"/>
      <c r="BG14" s="206"/>
      <c r="BH14" s="206"/>
      <c r="BI14" s="206"/>
      <c r="BJ14" s="206"/>
      <c r="BK14" s="206"/>
      <c r="BL14" s="206"/>
      <c r="BM14" s="206"/>
      <c r="BN14" s="206"/>
      <c r="BO14" s="206"/>
      <c r="BP14" s="206"/>
      <c r="BQ14" s="215">
        <v>8</v>
      </c>
      <c r="BR14" s="216"/>
      <c r="BS14" s="758"/>
      <c r="BT14" s="759"/>
      <c r="BU14" s="759"/>
      <c r="BV14" s="759"/>
      <c r="BW14" s="759"/>
      <c r="BX14" s="759"/>
      <c r="BY14" s="759"/>
      <c r="BZ14" s="759"/>
      <c r="CA14" s="759"/>
      <c r="CB14" s="759"/>
      <c r="CC14" s="759"/>
      <c r="CD14" s="759"/>
      <c r="CE14" s="759"/>
      <c r="CF14" s="759"/>
      <c r="CG14" s="760"/>
      <c r="CH14" s="771"/>
      <c r="CI14" s="772"/>
      <c r="CJ14" s="772"/>
      <c r="CK14" s="772"/>
      <c r="CL14" s="773"/>
      <c r="CM14" s="771"/>
      <c r="CN14" s="772"/>
      <c r="CO14" s="772"/>
      <c r="CP14" s="772"/>
      <c r="CQ14" s="773"/>
      <c r="CR14" s="771"/>
      <c r="CS14" s="772"/>
      <c r="CT14" s="772"/>
      <c r="CU14" s="772"/>
      <c r="CV14" s="773"/>
      <c r="CW14" s="771"/>
      <c r="CX14" s="772"/>
      <c r="CY14" s="772"/>
      <c r="CZ14" s="772"/>
      <c r="DA14" s="773"/>
      <c r="DB14" s="771"/>
      <c r="DC14" s="772"/>
      <c r="DD14" s="772"/>
      <c r="DE14" s="772"/>
      <c r="DF14" s="773"/>
      <c r="DG14" s="771"/>
      <c r="DH14" s="772"/>
      <c r="DI14" s="772"/>
      <c r="DJ14" s="772"/>
      <c r="DK14" s="773"/>
      <c r="DL14" s="771"/>
      <c r="DM14" s="772"/>
      <c r="DN14" s="772"/>
      <c r="DO14" s="772"/>
      <c r="DP14" s="773"/>
      <c r="DQ14" s="771"/>
      <c r="DR14" s="772"/>
      <c r="DS14" s="772"/>
      <c r="DT14" s="772"/>
      <c r="DU14" s="773"/>
      <c r="DV14" s="774"/>
      <c r="DW14" s="775"/>
      <c r="DX14" s="775"/>
      <c r="DY14" s="775"/>
      <c r="DZ14" s="776"/>
      <c r="EA14" s="207"/>
    </row>
    <row r="15" spans="1:131" s="208" customFormat="1" ht="26.25" customHeight="1">
      <c r="A15" s="214">
        <v>9</v>
      </c>
      <c r="B15" s="745"/>
      <c r="C15" s="746"/>
      <c r="D15" s="746"/>
      <c r="E15" s="746"/>
      <c r="F15" s="746"/>
      <c r="G15" s="746"/>
      <c r="H15" s="746"/>
      <c r="I15" s="746"/>
      <c r="J15" s="746"/>
      <c r="K15" s="746"/>
      <c r="L15" s="746"/>
      <c r="M15" s="746"/>
      <c r="N15" s="746"/>
      <c r="O15" s="746"/>
      <c r="P15" s="747"/>
      <c r="Q15" s="748"/>
      <c r="R15" s="749"/>
      <c r="S15" s="749"/>
      <c r="T15" s="749"/>
      <c r="U15" s="749"/>
      <c r="V15" s="749"/>
      <c r="W15" s="749"/>
      <c r="X15" s="749"/>
      <c r="Y15" s="749"/>
      <c r="Z15" s="749"/>
      <c r="AA15" s="749"/>
      <c r="AB15" s="749"/>
      <c r="AC15" s="749"/>
      <c r="AD15" s="749"/>
      <c r="AE15" s="750"/>
      <c r="AF15" s="751"/>
      <c r="AG15" s="752"/>
      <c r="AH15" s="752"/>
      <c r="AI15" s="752"/>
      <c r="AJ15" s="753"/>
      <c r="AK15" s="754"/>
      <c r="AL15" s="755"/>
      <c r="AM15" s="755"/>
      <c r="AN15" s="755"/>
      <c r="AO15" s="755"/>
      <c r="AP15" s="755"/>
      <c r="AQ15" s="755"/>
      <c r="AR15" s="755"/>
      <c r="AS15" s="755"/>
      <c r="AT15" s="755"/>
      <c r="AU15" s="756"/>
      <c r="AV15" s="756"/>
      <c r="AW15" s="756"/>
      <c r="AX15" s="756"/>
      <c r="AY15" s="757"/>
      <c r="AZ15" s="205"/>
      <c r="BA15" s="205"/>
      <c r="BB15" s="205"/>
      <c r="BC15" s="205"/>
      <c r="BD15" s="205"/>
      <c r="BE15" s="206"/>
      <c r="BF15" s="206"/>
      <c r="BG15" s="206"/>
      <c r="BH15" s="206"/>
      <c r="BI15" s="206"/>
      <c r="BJ15" s="206"/>
      <c r="BK15" s="206"/>
      <c r="BL15" s="206"/>
      <c r="BM15" s="206"/>
      <c r="BN15" s="206"/>
      <c r="BO15" s="206"/>
      <c r="BP15" s="206"/>
      <c r="BQ15" s="215">
        <v>9</v>
      </c>
      <c r="BR15" s="216"/>
      <c r="BS15" s="758"/>
      <c r="BT15" s="759"/>
      <c r="BU15" s="759"/>
      <c r="BV15" s="759"/>
      <c r="BW15" s="759"/>
      <c r="BX15" s="759"/>
      <c r="BY15" s="759"/>
      <c r="BZ15" s="759"/>
      <c r="CA15" s="759"/>
      <c r="CB15" s="759"/>
      <c r="CC15" s="759"/>
      <c r="CD15" s="759"/>
      <c r="CE15" s="759"/>
      <c r="CF15" s="759"/>
      <c r="CG15" s="760"/>
      <c r="CH15" s="771"/>
      <c r="CI15" s="772"/>
      <c r="CJ15" s="772"/>
      <c r="CK15" s="772"/>
      <c r="CL15" s="773"/>
      <c r="CM15" s="771"/>
      <c r="CN15" s="772"/>
      <c r="CO15" s="772"/>
      <c r="CP15" s="772"/>
      <c r="CQ15" s="773"/>
      <c r="CR15" s="771"/>
      <c r="CS15" s="772"/>
      <c r="CT15" s="772"/>
      <c r="CU15" s="772"/>
      <c r="CV15" s="773"/>
      <c r="CW15" s="771"/>
      <c r="CX15" s="772"/>
      <c r="CY15" s="772"/>
      <c r="CZ15" s="772"/>
      <c r="DA15" s="773"/>
      <c r="DB15" s="771"/>
      <c r="DC15" s="772"/>
      <c r="DD15" s="772"/>
      <c r="DE15" s="772"/>
      <c r="DF15" s="773"/>
      <c r="DG15" s="771"/>
      <c r="DH15" s="772"/>
      <c r="DI15" s="772"/>
      <c r="DJ15" s="772"/>
      <c r="DK15" s="773"/>
      <c r="DL15" s="771"/>
      <c r="DM15" s="772"/>
      <c r="DN15" s="772"/>
      <c r="DO15" s="772"/>
      <c r="DP15" s="773"/>
      <c r="DQ15" s="771"/>
      <c r="DR15" s="772"/>
      <c r="DS15" s="772"/>
      <c r="DT15" s="772"/>
      <c r="DU15" s="773"/>
      <c r="DV15" s="774"/>
      <c r="DW15" s="775"/>
      <c r="DX15" s="775"/>
      <c r="DY15" s="775"/>
      <c r="DZ15" s="776"/>
      <c r="EA15" s="207"/>
    </row>
    <row r="16" spans="1:131" s="208" customFormat="1" ht="26.25" customHeight="1">
      <c r="A16" s="214">
        <v>10</v>
      </c>
      <c r="B16" s="745"/>
      <c r="C16" s="746"/>
      <c r="D16" s="746"/>
      <c r="E16" s="746"/>
      <c r="F16" s="746"/>
      <c r="G16" s="746"/>
      <c r="H16" s="746"/>
      <c r="I16" s="746"/>
      <c r="J16" s="746"/>
      <c r="K16" s="746"/>
      <c r="L16" s="746"/>
      <c r="M16" s="746"/>
      <c r="N16" s="746"/>
      <c r="O16" s="746"/>
      <c r="P16" s="747"/>
      <c r="Q16" s="748"/>
      <c r="R16" s="749"/>
      <c r="S16" s="749"/>
      <c r="T16" s="749"/>
      <c r="U16" s="749"/>
      <c r="V16" s="749"/>
      <c r="W16" s="749"/>
      <c r="X16" s="749"/>
      <c r="Y16" s="749"/>
      <c r="Z16" s="749"/>
      <c r="AA16" s="749"/>
      <c r="AB16" s="749"/>
      <c r="AC16" s="749"/>
      <c r="AD16" s="749"/>
      <c r="AE16" s="750"/>
      <c r="AF16" s="751"/>
      <c r="AG16" s="752"/>
      <c r="AH16" s="752"/>
      <c r="AI16" s="752"/>
      <c r="AJ16" s="753"/>
      <c r="AK16" s="754"/>
      <c r="AL16" s="755"/>
      <c r="AM16" s="755"/>
      <c r="AN16" s="755"/>
      <c r="AO16" s="755"/>
      <c r="AP16" s="755"/>
      <c r="AQ16" s="755"/>
      <c r="AR16" s="755"/>
      <c r="AS16" s="755"/>
      <c r="AT16" s="755"/>
      <c r="AU16" s="756"/>
      <c r="AV16" s="756"/>
      <c r="AW16" s="756"/>
      <c r="AX16" s="756"/>
      <c r="AY16" s="757"/>
      <c r="AZ16" s="205"/>
      <c r="BA16" s="205"/>
      <c r="BB16" s="205"/>
      <c r="BC16" s="205"/>
      <c r="BD16" s="205"/>
      <c r="BE16" s="206"/>
      <c r="BF16" s="206"/>
      <c r="BG16" s="206"/>
      <c r="BH16" s="206"/>
      <c r="BI16" s="206"/>
      <c r="BJ16" s="206"/>
      <c r="BK16" s="206"/>
      <c r="BL16" s="206"/>
      <c r="BM16" s="206"/>
      <c r="BN16" s="206"/>
      <c r="BO16" s="206"/>
      <c r="BP16" s="206"/>
      <c r="BQ16" s="215">
        <v>10</v>
      </c>
      <c r="BR16" s="216"/>
      <c r="BS16" s="758"/>
      <c r="BT16" s="759"/>
      <c r="BU16" s="759"/>
      <c r="BV16" s="759"/>
      <c r="BW16" s="759"/>
      <c r="BX16" s="759"/>
      <c r="BY16" s="759"/>
      <c r="BZ16" s="759"/>
      <c r="CA16" s="759"/>
      <c r="CB16" s="759"/>
      <c r="CC16" s="759"/>
      <c r="CD16" s="759"/>
      <c r="CE16" s="759"/>
      <c r="CF16" s="759"/>
      <c r="CG16" s="760"/>
      <c r="CH16" s="771"/>
      <c r="CI16" s="772"/>
      <c r="CJ16" s="772"/>
      <c r="CK16" s="772"/>
      <c r="CL16" s="773"/>
      <c r="CM16" s="771"/>
      <c r="CN16" s="772"/>
      <c r="CO16" s="772"/>
      <c r="CP16" s="772"/>
      <c r="CQ16" s="773"/>
      <c r="CR16" s="771"/>
      <c r="CS16" s="772"/>
      <c r="CT16" s="772"/>
      <c r="CU16" s="772"/>
      <c r="CV16" s="773"/>
      <c r="CW16" s="771"/>
      <c r="CX16" s="772"/>
      <c r="CY16" s="772"/>
      <c r="CZ16" s="772"/>
      <c r="DA16" s="773"/>
      <c r="DB16" s="771"/>
      <c r="DC16" s="772"/>
      <c r="DD16" s="772"/>
      <c r="DE16" s="772"/>
      <c r="DF16" s="773"/>
      <c r="DG16" s="771"/>
      <c r="DH16" s="772"/>
      <c r="DI16" s="772"/>
      <c r="DJ16" s="772"/>
      <c r="DK16" s="773"/>
      <c r="DL16" s="771"/>
      <c r="DM16" s="772"/>
      <c r="DN16" s="772"/>
      <c r="DO16" s="772"/>
      <c r="DP16" s="773"/>
      <c r="DQ16" s="771"/>
      <c r="DR16" s="772"/>
      <c r="DS16" s="772"/>
      <c r="DT16" s="772"/>
      <c r="DU16" s="773"/>
      <c r="DV16" s="774"/>
      <c r="DW16" s="775"/>
      <c r="DX16" s="775"/>
      <c r="DY16" s="775"/>
      <c r="DZ16" s="776"/>
      <c r="EA16" s="207"/>
    </row>
    <row r="17" spans="1:131" s="208" customFormat="1" ht="26.25" customHeight="1">
      <c r="A17" s="214">
        <v>11</v>
      </c>
      <c r="B17" s="745"/>
      <c r="C17" s="746"/>
      <c r="D17" s="746"/>
      <c r="E17" s="746"/>
      <c r="F17" s="746"/>
      <c r="G17" s="746"/>
      <c r="H17" s="746"/>
      <c r="I17" s="746"/>
      <c r="J17" s="746"/>
      <c r="K17" s="746"/>
      <c r="L17" s="746"/>
      <c r="M17" s="746"/>
      <c r="N17" s="746"/>
      <c r="O17" s="746"/>
      <c r="P17" s="747"/>
      <c r="Q17" s="748"/>
      <c r="R17" s="749"/>
      <c r="S17" s="749"/>
      <c r="T17" s="749"/>
      <c r="U17" s="749"/>
      <c r="V17" s="749"/>
      <c r="W17" s="749"/>
      <c r="X17" s="749"/>
      <c r="Y17" s="749"/>
      <c r="Z17" s="749"/>
      <c r="AA17" s="749"/>
      <c r="AB17" s="749"/>
      <c r="AC17" s="749"/>
      <c r="AD17" s="749"/>
      <c r="AE17" s="750"/>
      <c r="AF17" s="751"/>
      <c r="AG17" s="752"/>
      <c r="AH17" s="752"/>
      <c r="AI17" s="752"/>
      <c r="AJ17" s="753"/>
      <c r="AK17" s="754"/>
      <c r="AL17" s="755"/>
      <c r="AM17" s="755"/>
      <c r="AN17" s="755"/>
      <c r="AO17" s="755"/>
      <c r="AP17" s="755"/>
      <c r="AQ17" s="755"/>
      <c r="AR17" s="755"/>
      <c r="AS17" s="755"/>
      <c r="AT17" s="755"/>
      <c r="AU17" s="756"/>
      <c r="AV17" s="756"/>
      <c r="AW17" s="756"/>
      <c r="AX17" s="756"/>
      <c r="AY17" s="757"/>
      <c r="AZ17" s="205"/>
      <c r="BA17" s="205"/>
      <c r="BB17" s="205"/>
      <c r="BC17" s="205"/>
      <c r="BD17" s="205"/>
      <c r="BE17" s="206"/>
      <c r="BF17" s="206"/>
      <c r="BG17" s="206"/>
      <c r="BH17" s="206"/>
      <c r="BI17" s="206"/>
      <c r="BJ17" s="206"/>
      <c r="BK17" s="206"/>
      <c r="BL17" s="206"/>
      <c r="BM17" s="206"/>
      <c r="BN17" s="206"/>
      <c r="BO17" s="206"/>
      <c r="BP17" s="206"/>
      <c r="BQ17" s="215">
        <v>11</v>
      </c>
      <c r="BR17" s="216"/>
      <c r="BS17" s="758"/>
      <c r="BT17" s="759"/>
      <c r="BU17" s="759"/>
      <c r="BV17" s="759"/>
      <c r="BW17" s="759"/>
      <c r="BX17" s="759"/>
      <c r="BY17" s="759"/>
      <c r="BZ17" s="759"/>
      <c r="CA17" s="759"/>
      <c r="CB17" s="759"/>
      <c r="CC17" s="759"/>
      <c r="CD17" s="759"/>
      <c r="CE17" s="759"/>
      <c r="CF17" s="759"/>
      <c r="CG17" s="760"/>
      <c r="CH17" s="771"/>
      <c r="CI17" s="772"/>
      <c r="CJ17" s="772"/>
      <c r="CK17" s="772"/>
      <c r="CL17" s="773"/>
      <c r="CM17" s="771"/>
      <c r="CN17" s="772"/>
      <c r="CO17" s="772"/>
      <c r="CP17" s="772"/>
      <c r="CQ17" s="773"/>
      <c r="CR17" s="771"/>
      <c r="CS17" s="772"/>
      <c r="CT17" s="772"/>
      <c r="CU17" s="772"/>
      <c r="CV17" s="773"/>
      <c r="CW17" s="771"/>
      <c r="CX17" s="772"/>
      <c r="CY17" s="772"/>
      <c r="CZ17" s="772"/>
      <c r="DA17" s="773"/>
      <c r="DB17" s="771"/>
      <c r="DC17" s="772"/>
      <c r="DD17" s="772"/>
      <c r="DE17" s="772"/>
      <c r="DF17" s="773"/>
      <c r="DG17" s="771"/>
      <c r="DH17" s="772"/>
      <c r="DI17" s="772"/>
      <c r="DJ17" s="772"/>
      <c r="DK17" s="773"/>
      <c r="DL17" s="771"/>
      <c r="DM17" s="772"/>
      <c r="DN17" s="772"/>
      <c r="DO17" s="772"/>
      <c r="DP17" s="773"/>
      <c r="DQ17" s="771"/>
      <c r="DR17" s="772"/>
      <c r="DS17" s="772"/>
      <c r="DT17" s="772"/>
      <c r="DU17" s="773"/>
      <c r="DV17" s="774"/>
      <c r="DW17" s="775"/>
      <c r="DX17" s="775"/>
      <c r="DY17" s="775"/>
      <c r="DZ17" s="776"/>
      <c r="EA17" s="207"/>
    </row>
    <row r="18" spans="1:131" s="208" customFormat="1" ht="26.25" customHeight="1">
      <c r="A18" s="214">
        <v>12</v>
      </c>
      <c r="B18" s="745"/>
      <c r="C18" s="746"/>
      <c r="D18" s="746"/>
      <c r="E18" s="746"/>
      <c r="F18" s="746"/>
      <c r="G18" s="746"/>
      <c r="H18" s="746"/>
      <c r="I18" s="746"/>
      <c r="J18" s="746"/>
      <c r="K18" s="746"/>
      <c r="L18" s="746"/>
      <c r="M18" s="746"/>
      <c r="N18" s="746"/>
      <c r="O18" s="746"/>
      <c r="P18" s="747"/>
      <c r="Q18" s="748"/>
      <c r="R18" s="749"/>
      <c r="S18" s="749"/>
      <c r="T18" s="749"/>
      <c r="U18" s="749"/>
      <c r="V18" s="749"/>
      <c r="W18" s="749"/>
      <c r="X18" s="749"/>
      <c r="Y18" s="749"/>
      <c r="Z18" s="749"/>
      <c r="AA18" s="749"/>
      <c r="AB18" s="749"/>
      <c r="AC18" s="749"/>
      <c r="AD18" s="749"/>
      <c r="AE18" s="750"/>
      <c r="AF18" s="751"/>
      <c r="AG18" s="752"/>
      <c r="AH18" s="752"/>
      <c r="AI18" s="752"/>
      <c r="AJ18" s="753"/>
      <c r="AK18" s="754"/>
      <c r="AL18" s="755"/>
      <c r="AM18" s="755"/>
      <c r="AN18" s="755"/>
      <c r="AO18" s="755"/>
      <c r="AP18" s="755"/>
      <c r="AQ18" s="755"/>
      <c r="AR18" s="755"/>
      <c r="AS18" s="755"/>
      <c r="AT18" s="755"/>
      <c r="AU18" s="756"/>
      <c r="AV18" s="756"/>
      <c r="AW18" s="756"/>
      <c r="AX18" s="756"/>
      <c r="AY18" s="757"/>
      <c r="AZ18" s="205"/>
      <c r="BA18" s="205"/>
      <c r="BB18" s="205"/>
      <c r="BC18" s="205"/>
      <c r="BD18" s="205"/>
      <c r="BE18" s="206"/>
      <c r="BF18" s="206"/>
      <c r="BG18" s="206"/>
      <c r="BH18" s="206"/>
      <c r="BI18" s="206"/>
      <c r="BJ18" s="206"/>
      <c r="BK18" s="206"/>
      <c r="BL18" s="206"/>
      <c r="BM18" s="206"/>
      <c r="BN18" s="206"/>
      <c r="BO18" s="206"/>
      <c r="BP18" s="206"/>
      <c r="BQ18" s="215">
        <v>12</v>
      </c>
      <c r="BR18" s="216"/>
      <c r="BS18" s="758"/>
      <c r="BT18" s="759"/>
      <c r="BU18" s="759"/>
      <c r="BV18" s="759"/>
      <c r="BW18" s="759"/>
      <c r="BX18" s="759"/>
      <c r="BY18" s="759"/>
      <c r="BZ18" s="759"/>
      <c r="CA18" s="759"/>
      <c r="CB18" s="759"/>
      <c r="CC18" s="759"/>
      <c r="CD18" s="759"/>
      <c r="CE18" s="759"/>
      <c r="CF18" s="759"/>
      <c r="CG18" s="760"/>
      <c r="CH18" s="771"/>
      <c r="CI18" s="772"/>
      <c r="CJ18" s="772"/>
      <c r="CK18" s="772"/>
      <c r="CL18" s="773"/>
      <c r="CM18" s="771"/>
      <c r="CN18" s="772"/>
      <c r="CO18" s="772"/>
      <c r="CP18" s="772"/>
      <c r="CQ18" s="773"/>
      <c r="CR18" s="771"/>
      <c r="CS18" s="772"/>
      <c r="CT18" s="772"/>
      <c r="CU18" s="772"/>
      <c r="CV18" s="773"/>
      <c r="CW18" s="771"/>
      <c r="CX18" s="772"/>
      <c r="CY18" s="772"/>
      <c r="CZ18" s="772"/>
      <c r="DA18" s="773"/>
      <c r="DB18" s="771"/>
      <c r="DC18" s="772"/>
      <c r="DD18" s="772"/>
      <c r="DE18" s="772"/>
      <c r="DF18" s="773"/>
      <c r="DG18" s="771"/>
      <c r="DH18" s="772"/>
      <c r="DI18" s="772"/>
      <c r="DJ18" s="772"/>
      <c r="DK18" s="773"/>
      <c r="DL18" s="771"/>
      <c r="DM18" s="772"/>
      <c r="DN18" s="772"/>
      <c r="DO18" s="772"/>
      <c r="DP18" s="773"/>
      <c r="DQ18" s="771"/>
      <c r="DR18" s="772"/>
      <c r="DS18" s="772"/>
      <c r="DT18" s="772"/>
      <c r="DU18" s="773"/>
      <c r="DV18" s="774"/>
      <c r="DW18" s="775"/>
      <c r="DX18" s="775"/>
      <c r="DY18" s="775"/>
      <c r="DZ18" s="776"/>
      <c r="EA18" s="207"/>
    </row>
    <row r="19" spans="1:131" s="208" customFormat="1" ht="26.25" customHeight="1">
      <c r="A19" s="214">
        <v>13</v>
      </c>
      <c r="B19" s="745"/>
      <c r="C19" s="746"/>
      <c r="D19" s="746"/>
      <c r="E19" s="746"/>
      <c r="F19" s="746"/>
      <c r="G19" s="746"/>
      <c r="H19" s="746"/>
      <c r="I19" s="746"/>
      <c r="J19" s="746"/>
      <c r="K19" s="746"/>
      <c r="L19" s="746"/>
      <c r="M19" s="746"/>
      <c r="N19" s="746"/>
      <c r="O19" s="746"/>
      <c r="P19" s="747"/>
      <c r="Q19" s="748"/>
      <c r="R19" s="749"/>
      <c r="S19" s="749"/>
      <c r="T19" s="749"/>
      <c r="U19" s="749"/>
      <c r="V19" s="749"/>
      <c r="W19" s="749"/>
      <c r="X19" s="749"/>
      <c r="Y19" s="749"/>
      <c r="Z19" s="749"/>
      <c r="AA19" s="749"/>
      <c r="AB19" s="749"/>
      <c r="AC19" s="749"/>
      <c r="AD19" s="749"/>
      <c r="AE19" s="750"/>
      <c r="AF19" s="751"/>
      <c r="AG19" s="752"/>
      <c r="AH19" s="752"/>
      <c r="AI19" s="752"/>
      <c r="AJ19" s="753"/>
      <c r="AK19" s="754"/>
      <c r="AL19" s="755"/>
      <c r="AM19" s="755"/>
      <c r="AN19" s="755"/>
      <c r="AO19" s="755"/>
      <c r="AP19" s="755"/>
      <c r="AQ19" s="755"/>
      <c r="AR19" s="755"/>
      <c r="AS19" s="755"/>
      <c r="AT19" s="755"/>
      <c r="AU19" s="756"/>
      <c r="AV19" s="756"/>
      <c r="AW19" s="756"/>
      <c r="AX19" s="756"/>
      <c r="AY19" s="757"/>
      <c r="AZ19" s="205"/>
      <c r="BA19" s="205"/>
      <c r="BB19" s="205"/>
      <c r="BC19" s="205"/>
      <c r="BD19" s="205"/>
      <c r="BE19" s="206"/>
      <c r="BF19" s="206"/>
      <c r="BG19" s="206"/>
      <c r="BH19" s="206"/>
      <c r="BI19" s="206"/>
      <c r="BJ19" s="206"/>
      <c r="BK19" s="206"/>
      <c r="BL19" s="206"/>
      <c r="BM19" s="206"/>
      <c r="BN19" s="206"/>
      <c r="BO19" s="206"/>
      <c r="BP19" s="206"/>
      <c r="BQ19" s="215">
        <v>13</v>
      </c>
      <c r="BR19" s="216"/>
      <c r="BS19" s="758"/>
      <c r="BT19" s="759"/>
      <c r="BU19" s="759"/>
      <c r="BV19" s="759"/>
      <c r="BW19" s="759"/>
      <c r="BX19" s="759"/>
      <c r="BY19" s="759"/>
      <c r="BZ19" s="759"/>
      <c r="CA19" s="759"/>
      <c r="CB19" s="759"/>
      <c r="CC19" s="759"/>
      <c r="CD19" s="759"/>
      <c r="CE19" s="759"/>
      <c r="CF19" s="759"/>
      <c r="CG19" s="760"/>
      <c r="CH19" s="771"/>
      <c r="CI19" s="772"/>
      <c r="CJ19" s="772"/>
      <c r="CK19" s="772"/>
      <c r="CL19" s="773"/>
      <c r="CM19" s="771"/>
      <c r="CN19" s="772"/>
      <c r="CO19" s="772"/>
      <c r="CP19" s="772"/>
      <c r="CQ19" s="773"/>
      <c r="CR19" s="771"/>
      <c r="CS19" s="772"/>
      <c r="CT19" s="772"/>
      <c r="CU19" s="772"/>
      <c r="CV19" s="773"/>
      <c r="CW19" s="771"/>
      <c r="CX19" s="772"/>
      <c r="CY19" s="772"/>
      <c r="CZ19" s="772"/>
      <c r="DA19" s="773"/>
      <c r="DB19" s="771"/>
      <c r="DC19" s="772"/>
      <c r="DD19" s="772"/>
      <c r="DE19" s="772"/>
      <c r="DF19" s="773"/>
      <c r="DG19" s="771"/>
      <c r="DH19" s="772"/>
      <c r="DI19" s="772"/>
      <c r="DJ19" s="772"/>
      <c r="DK19" s="773"/>
      <c r="DL19" s="771"/>
      <c r="DM19" s="772"/>
      <c r="DN19" s="772"/>
      <c r="DO19" s="772"/>
      <c r="DP19" s="773"/>
      <c r="DQ19" s="771"/>
      <c r="DR19" s="772"/>
      <c r="DS19" s="772"/>
      <c r="DT19" s="772"/>
      <c r="DU19" s="773"/>
      <c r="DV19" s="774"/>
      <c r="DW19" s="775"/>
      <c r="DX19" s="775"/>
      <c r="DY19" s="775"/>
      <c r="DZ19" s="776"/>
      <c r="EA19" s="207"/>
    </row>
    <row r="20" spans="1:131" s="208" customFormat="1" ht="26.25" customHeight="1">
      <c r="A20" s="214">
        <v>14</v>
      </c>
      <c r="B20" s="745"/>
      <c r="C20" s="746"/>
      <c r="D20" s="746"/>
      <c r="E20" s="746"/>
      <c r="F20" s="746"/>
      <c r="G20" s="746"/>
      <c r="H20" s="746"/>
      <c r="I20" s="746"/>
      <c r="J20" s="746"/>
      <c r="K20" s="746"/>
      <c r="L20" s="746"/>
      <c r="M20" s="746"/>
      <c r="N20" s="746"/>
      <c r="O20" s="746"/>
      <c r="P20" s="747"/>
      <c r="Q20" s="748"/>
      <c r="R20" s="749"/>
      <c r="S20" s="749"/>
      <c r="T20" s="749"/>
      <c r="U20" s="749"/>
      <c r="V20" s="749"/>
      <c r="W20" s="749"/>
      <c r="X20" s="749"/>
      <c r="Y20" s="749"/>
      <c r="Z20" s="749"/>
      <c r="AA20" s="749"/>
      <c r="AB20" s="749"/>
      <c r="AC20" s="749"/>
      <c r="AD20" s="749"/>
      <c r="AE20" s="750"/>
      <c r="AF20" s="751"/>
      <c r="AG20" s="752"/>
      <c r="AH20" s="752"/>
      <c r="AI20" s="752"/>
      <c r="AJ20" s="753"/>
      <c r="AK20" s="754"/>
      <c r="AL20" s="755"/>
      <c r="AM20" s="755"/>
      <c r="AN20" s="755"/>
      <c r="AO20" s="755"/>
      <c r="AP20" s="755"/>
      <c r="AQ20" s="755"/>
      <c r="AR20" s="755"/>
      <c r="AS20" s="755"/>
      <c r="AT20" s="755"/>
      <c r="AU20" s="756"/>
      <c r="AV20" s="756"/>
      <c r="AW20" s="756"/>
      <c r="AX20" s="756"/>
      <c r="AY20" s="757"/>
      <c r="AZ20" s="205"/>
      <c r="BA20" s="205"/>
      <c r="BB20" s="205"/>
      <c r="BC20" s="205"/>
      <c r="BD20" s="205"/>
      <c r="BE20" s="206"/>
      <c r="BF20" s="206"/>
      <c r="BG20" s="206"/>
      <c r="BH20" s="206"/>
      <c r="BI20" s="206"/>
      <c r="BJ20" s="206"/>
      <c r="BK20" s="206"/>
      <c r="BL20" s="206"/>
      <c r="BM20" s="206"/>
      <c r="BN20" s="206"/>
      <c r="BO20" s="206"/>
      <c r="BP20" s="206"/>
      <c r="BQ20" s="215">
        <v>14</v>
      </c>
      <c r="BR20" s="216"/>
      <c r="BS20" s="758"/>
      <c r="BT20" s="759"/>
      <c r="BU20" s="759"/>
      <c r="BV20" s="759"/>
      <c r="BW20" s="759"/>
      <c r="BX20" s="759"/>
      <c r="BY20" s="759"/>
      <c r="BZ20" s="759"/>
      <c r="CA20" s="759"/>
      <c r="CB20" s="759"/>
      <c r="CC20" s="759"/>
      <c r="CD20" s="759"/>
      <c r="CE20" s="759"/>
      <c r="CF20" s="759"/>
      <c r="CG20" s="760"/>
      <c r="CH20" s="771"/>
      <c r="CI20" s="772"/>
      <c r="CJ20" s="772"/>
      <c r="CK20" s="772"/>
      <c r="CL20" s="773"/>
      <c r="CM20" s="771"/>
      <c r="CN20" s="772"/>
      <c r="CO20" s="772"/>
      <c r="CP20" s="772"/>
      <c r="CQ20" s="773"/>
      <c r="CR20" s="771"/>
      <c r="CS20" s="772"/>
      <c r="CT20" s="772"/>
      <c r="CU20" s="772"/>
      <c r="CV20" s="773"/>
      <c r="CW20" s="771"/>
      <c r="CX20" s="772"/>
      <c r="CY20" s="772"/>
      <c r="CZ20" s="772"/>
      <c r="DA20" s="773"/>
      <c r="DB20" s="771"/>
      <c r="DC20" s="772"/>
      <c r="DD20" s="772"/>
      <c r="DE20" s="772"/>
      <c r="DF20" s="773"/>
      <c r="DG20" s="771"/>
      <c r="DH20" s="772"/>
      <c r="DI20" s="772"/>
      <c r="DJ20" s="772"/>
      <c r="DK20" s="773"/>
      <c r="DL20" s="771"/>
      <c r="DM20" s="772"/>
      <c r="DN20" s="772"/>
      <c r="DO20" s="772"/>
      <c r="DP20" s="773"/>
      <c r="DQ20" s="771"/>
      <c r="DR20" s="772"/>
      <c r="DS20" s="772"/>
      <c r="DT20" s="772"/>
      <c r="DU20" s="773"/>
      <c r="DV20" s="774"/>
      <c r="DW20" s="775"/>
      <c r="DX20" s="775"/>
      <c r="DY20" s="775"/>
      <c r="DZ20" s="776"/>
      <c r="EA20" s="207"/>
    </row>
    <row r="21" spans="1:131" s="208" customFormat="1" ht="26.25" customHeight="1" thickBot="1">
      <c r="A21" s="214">
        <v>15</v>
      </c>
      <c r="B21" s="745"/>
      <c r="C21" s="746"/>
      <c r="D21" s="746"/>
      <c r="E21" s="746"/>
      <c r="F21" s="746"/>
      <c r="G21" s="746"/>
      <c r="H21" s="746"/>
      <c r="I21" s="746"/>
      <c r="J21" s="746"/>
      <c r="K21" s="746"/>
      <c r="L21" s="746"/>
      <c r="M21" s="746"/>
      <c r="N21" s="746"/>
      <c r="O21" s="746"/>
      <c r="P21" s="747"/>
      <c r="Q21" s="748"/>
      <c r="R21" s="749"/>
      <c r="S21" s="749"/>
      <c r="T21" s="749"/>
      <c r="U21" s="749"/>
      <c r="V21" s="749"/>
      <c r="W21" s="749"/>
      <c r="X21" s="749"/>
      <c r="Y21" s="749"/>
      <c r="Z21" s="749"/>
      <c r="AA21" s="749"/>
      <c r="AB21" s="749"/>
      <c r="AC21" s="749"/>
      <c r="AD21" s="749"/>
      <c r="AE21" s="750"/>
      <c r="AF21" s="751"/>
      <c r="AG21" s="752"/>
      <c r="AH21" s="752"/>
      <c r="AI21" s="752"/>
      <c r="AJ21" s="753"/>
      <c r="AK21" s="754"/>
      <c r="AL21" s="755"/>
      <c r="AM21" s="755"/>
      <c r="AN21" s="755"/>
      <c r="AO21" s="755"/>
      <c r="AP21" s="755"/>
      <c r="AQ21" s="755"/>
      <c r="AR21" s="755"/>
      <c r="AS21" s="755"/>
      <c r="AT21" s="755"/>
      <c r="AU21" s="756"/>
      <c r="AV21" s="756"/>
      <c r="AW21" s="756"/>
      <c r="AX21" s="756"/>
      <c r="AY21" s="757"/>
      <c r="AZ21" s="205"/>
      <c r="BA21" s="205"/>
      <c r="BB21" s="205"/>
      <c r="BC21" s="205"/>
      <c r="BD21" s="205"/>
      <c r="BE21" s="206"/>
      <c r="BF21" s="206"/>
      <c r="BG21" s="206"/>
      <c r="BH21" s="206"/>
      <c r="BI21" s="206"/>
      <c r="BJ21" s="206"/>
      <c r="BK21" s="206"/>
      <c r="BL21" s="206"/>
      <c r="BM21" s="206"/>
      <c r="BN21" s="206"/>
      <c r="BO21" s="206"/>
      <c r="BP21" s="206"/>
      <c r="BQ21" s="215">
        <v>15</v>
      </c>
      <c r="BR21" s="216"/>
      <c r="BS21" s="758"/>
      <c r="BT21" s="759"/>
      <c r="BU21" s="759"/>
      <c r="BV21" s="759"/>
      <c r="BW21" s="759"/>
      <c r="BX21" s="759"/>
      <c r="BY21" s="759"/>
      <c r="BZ21" s="759"/>
      <c r="CA21" s="759"/>
      <c r="CB21" s="759"/>
      <c r="CC21" s="759"/>
      <c r="CD21" s="759"/>
      <c r="CE21" s="759"/>
      <c r="CF21" s="759"/>
      <c r="CG21" s="760"/>
      <c r="CH21" s="771"/>
      <c r="CI21" s="772"/>
      <c r="CJ21" s="772"/>
      <c r="CK21" s="772"/>
      <c r="CL21" s="773"/>
      <c r="CM21" s="771"/>
      <c r="CN21" s="772"/>
      <c r="CO21" s="772"/>
      <c r="CP21" s="772"/>
      <c r="CQ21" s="773"/>
      <c r="CR21" s="771"/>
      <c r="CS21" s="772"/>
      <c r="CT21" s="772"/>
      <c r="CU21" s="772"/>
      <c r="CV21" s="773"/>
      <c r="CW21" s="771"/>
      <c r="CX21" s="772"/>
      <c r="CY21" s="772"/>
      <c r="CZ21" s="772"/>
      <c r="DA21" s="773"/>
      <c r="DB21" s="771"/>
      <c r="DC21" s="772"/>
      <c r="DD21" s="772"/>
      <c r="DE21" s="772"/>
      <c r="DF21" s="773"/>
      <c r="DG21" s="771"/>
      <c r="DH21" s="772"/>
      <c r="DI21" s="772"/>
      <c r="DJ21" s="772"/>
      <c r="DK21" s="773"/>
      <c r="DL21" s="771"/>
      <c r="DM21" s="772"/>
      <c r="DN21" s="772"/>
      <c r="DO21" s="772"/>
      <c r="DP21" s="773"/>
      <c r="DQ21" s="771"/>
      <c r="DR21" s="772"/>
      <c r="DS21" s="772"/>
      <c r="DT21" s="772"/>
      <c r="DU21" s="773"/>
      <c r="DV21" s="774"/>
      <c r="DW21" s="775"/>
      <c r="DX21" s="775"/>
      <c r="DY21" s="775"/>
      <c r="DZ21" s="776"/>
      <c r="EA21" s="207"/>
    </row>
    <row r="22" spans="1:131" s="208" customFormat="1" ht="26.25" customHeight="1">
      <c r="A22" s="214">
        <v>16</v>
      </c>
      <c r="B22" s="745"/>
      <c r="C22" s="746"/>
      <c r="D22" s="746"/>
      <c r="E22" s="746"/>
      <c r="F22" s="746"/>
      <c r="G22" s="746"/>
      <c r="H22" s="746"/>
      <c r="I22" s="746"/>
      <c r="J22" s="746"/>
      <c r="K22" s="746"/>
      <c r="L22" s="746"/>
      <c r="M22" s="746"/>
      <c r="N22" s="746"/>
      <c r="O22" s="746"/>
      <c r="P22" s="747"/>
      <c r="Q22" s="777"/>
      <c r="R22" s="778"/>
      <c r="S22" s="778"/>
      <c r="T22" s="778"/>
      <c r="U22" s="778"/>
      <c r="V22" s="778"/>
      <c r="W22" s="778"/>
      <c r="X22" s="778"/>
      <c r="Y22" s="778"/>
      <c r="Z22" s="778"/>
      <c r="AA22" s="778"/>
      <c r="AB22" s="778"/>
      <c r="AC22" s="778"/>
      <c r="AD22" s="778"/>
      <c r="AE22" s="779"/>
      <c r="AF22" s="751"/>
      <c r="AG22" s="752"/>
      <c r="AH22" s="752"/>
      <c r="AI22" s="752"/>
      <c r="AJ22" s="753"/>
      <c r="AK22" s="792"/>
      <c r="AL22" s="793"/>
      <c r="AM22" s="793"/>
      <c r="AN22" s="793"/>
      <c r="AO22" s="793"/>
      <c r="AP22" s="793"/>
      <c r="AQ22" s="793"/>
      <c r="AR22" s="793"/>
      <c r="AS22" s="793"/>
      <c r="AT22" s="793"/>
      <c r="AU22" s="794"/>
      <c r="AV22" s="794"/>
      <c r="AW22" s="794"/>
      <c r="AX22" s="794"/>
      <c r="AY22" s="795"/>
      <c r="AZ22" s="796" t="s">
        <v>369</v>
      </c>
      <c r="BA22" s="796"/>
      <c r="BB22" s="796"/>
      <c r="BC22" s="796"/>
      <c r="BD22" s="797"/>
      <c r="BE22" s="206"/>
      <c r="BF22" s="206"/>
      <c r="BG22" s="206"/>
      <c r="BH22" s="206"/>
      <c r="BI22" s="206"/>
      <c r="BJ22" s="206"/>
      <c r="BK22" s="206"/>
      <c r="BL22" s="206"/>
      <c r="BM22" s="206"/>
      <c r="BN22" s="206"/>
      <c r="BO22" s="206"/>
      <c r="BP22" s="206"/>
      <c r="BQ22" s="215">
        <v>16</v>
      </c>
      <c r="BR22" s="216"/>
      <c r="BS22" s="758"/>
      <c r="BT22" s="759"/>
      <c r="BU22" s="759"/>
      <c r="BV22" s="759"/>
      <c r="BW22" s="759"/>
      <c r="BX22" s="759"/>
      <c r="BY22" s="759"/>
      <c r="BZ22" s="759"/>
      <c r="CA22" s="759"/>
      <c r="CB22" s="759"/>
      <c r="CC22" s="759"/>
      <c r="CD22" s="759"/>
      <c r="CE22" s="759"/>
      <c r="CF22" s="759"/>
      <c r="CG22" s="760"/>
      <c r="CH22" s="771"/>
      <c r="CI22" s="772"/>
      <c r="CJ22" s="772"/>
      <c r="CK22" s="772"/>
      <c r="CL22" s="773"/>
      <c r="CM22" s="771"/>
      <c r="CN22" s="772"/>
      <c r="CO22" s="772"/>
      <c r="CP22" s="772"/>
      <c r="CQ22" s="773"/>
      <c r="CR22" s="771"/>
      <c r="CS22" s="772"/>
      <c r="CT22" s="772"/>
      <c r="CU22" s="772"/>
      <c r="CV22" s="773"/>
      <c r="CW22" s="771"/>
      <c r="CX22" s="772"/>
      <c r="CY22" s="772"/>
      <c r="CZ22" s="772"/>
      <c r="DA22" s="773"/>
      <c r="DB22" s="771"/>
      <c r="DC22" s="772"/>
      <c r="DD22" s="772"/>
      <c r="DE22" s="772"/>
      <c r="DF22" s="773"/>
      <c r="DG22" s="771"/>
      <c r="DH22" s="772"/>
      <c r="DI22" s="772"/>
      <c r="DJ22" s="772"/>
      <c r="DK22" s="773"/>
      <c r="DL22" s="771"/>
      <c r="DM22" s="772"/>
      <c r="DN22" s="772"/>
      <c r="DO22" s="772"/>
      <c r="DP22" s="773"/>
      <c r="DQ22" s="771"/>
      <c r="DR22" s="772"/>
      <c r="DS22" s="772"/>
      <c r="DT22" s="772"/>
      <c r="DU22" s="773"/>
      <c r="DV22" s="774"/>
      <c r="DW22" s="775"/>
      <c r="DX22" s="775"/>
      <c r="DY22" s="775"/>
      <c r="DZ22" s="776"/>
      <c r="EA22" s="207"/>
    </row>
    <row r="23" spans="1:131" s="208" customFormat="1" ht="26.25" customHeight="1" thickBot="1">
      <c r="A23" s="217" t="s">
        <v>370</v>
      </c>
      <c r="B23" s="780" t="s">
        <v>371</v>
      </c>
      <c r="C23" s="781"/>
      <c r="D23" s="781"/>
      <c r="E23" s="781"/>
      <c r="F23" s="781"/>
      <c r="G23" s="781"/>
      <c r="H23" s="781"/>
      <c r="I23" s="781"/>
      <c r="J23" s="781"/>
      <c r="K23" s="781"/>
      <c r="L23" s="781"/>
      <c r="M23" s="781"/>
      <c r="N23" s="781"/>
      <c r="O23" s="781"/>
      <c r="P23" s="782"/>
      <c r="Q23" s="783">
        <v>29084</v>
      </c>
      <c r="R23" s="784"/>
      <c r="S23" s="784"/>
      <c r="T23" s="784"/>
      <c r="U23" s="784"/>
      <c r="V23" s="784">
        <v>27090</v>
      </c>
      <c r="W23" s="784"/>
      <c r="X23" s="784"/>
      <c r="Y23" s="784"/>
      <c r="Z23" s="784"/>
      <c r="AA23" s="784">
        <v>1994</v>
      </c>
      <c r="AB23" s="784"/>
      <c r="AC23" s="784"/>
      <c r="AD23" s="784"/>
      <c r="AE23" s="785"/>
      <c r="AF23" s="786">
        <v>1667</v>
      </c>
      <c r="AG23" s="784"/>
      <c r="AH23" s="784"/>
      <c r="AI23" s="784"/>
      <c r="AJ23" s="787"/>
      <c r="AK23" s="788"/>
      <c r="AL23" s="789"/>
      <c r="AM23" s="789"/>
      <c r="AN23" s="789"/>
      <c r="AO23" s="789"/>
      <c r="AP23" s="784">
        <v>23891</v>
      </c>
      <c r="AQ23" s="784"/>
      <c r="AR23" s="784"/>
      <c r="AS23" s="784"/>
      <c r="AT23" s="784"/>
      <c r="AU23" s="790"/>
      <c r="AV23" s="790"/>
      <c r="AW23" s="790"/>
      <c r="AX23" s="790"/>
      <c r="AY23" s="791"/>
      <c r="AZ23" s="799" t="s">
        <v>113</v>
      </c>
      <c r="BA23" s="800"/>
      <c r="BB23" s="800"/>
      <c r="BC23" s="800"/>
      <c r="BD23" s="801"/>
      <c r="BE23" s="206"/>
      <c r="BF23" s="206"/>
      <c r="BG23" s="206"/>
      <c r="BH23" s="206"/>
      <c r="BI23" s="206"/>
      <c r="BJ23" s="206"/>
      <c r="BK23" s="206"/>
      <c r="BL23" s="206"/>
      <c r="BM23" s="206"/>
      <c r="BN23" s="206"/>
      <c r="BO23" s="206"/>
      <c r="BP23" s="206"/>
      <c r="BQ23" s="215">
        <v>17</v>
      </c>
      <c r="BR23" s="216"/>
      <c r="BS23" s="758"/>
      <c r="BT23" s="759"/>
      <c r="BU23" s="759"/>
      <c r="BV23" s="759"/>
      <c r="BW23" s="759"/>
      <c r="BX23" s="759"/>
      <c r="BY23" s="759"/>
      <c r="BZ23" s="759"/>
      <c r="CA23" s="759"/>
      <c r="CB23" s="759"/>
      <c r="CC23" s="759"/>
      <c r="CD23" s="759"/>
      <c r="CE23" s="759"/>
      <c r="CF23" s="759"/>
      <c r="CG23" s="760"/>
      <c r="CH23" s="771"/>
      <c r="CI23" s="772"/>
      <c r="CJ23" s="772"/>
      <c r="CK23" s="772"/>
      <c r="CL23" s="773"/>
      <c r="CM23" s="771"/>
      <c r="CN23" s="772"/>
      <c r="CO23" s="772"/>
      <c r="CP23" s="772"/>
      <c r="CQ23" s="773"/>
      <c r="CR23" s="771"/>
      <c r="CS23" s="772"/>
      <c r="CT23" s="772"/>
      <c r="CU23" s="772"/>
      <c r="CV23" s="773"/>
      <c r="CW23" s="771"/>
      <c r="CX23" s="772"/>
      <c r="CY23" s="772"/>
      <c r="CZ23" s="772"/>
      <c r="DA23" s="773"/>
      <c r="DB23" s="771"/>
      <c r="DC23" s="772"/>
      <c r="DD23" s="772"/>
      <c r="DE23" s="772"/>
      <c r="DF23" s="773"/>
      <c r="DG23" s="771"/>
      <c r="DH23" s="772"/>
      <c r="DI23" s="772"/>
      <c r="DJ23" s="772"/>
      <c r="DK23" s="773"/>
      <c r="DL23" s="771"/>
      <c r="DM23" s="772"/>
      <c r="DN23" s="772"/>
      <c r="DO23" s="772"/>
      <c r="DP23" s="773"/>
      <c r="DQ23" s="771"/>
      <c r="DR23" s="772"/>
      <c r="DS23" s="772"/>
      <c r="DT23" s="772"/>
      <c r="DU23" s="773"/>
      <c r="DV23" s="774"/>
      <c r="DW23" s="775"/>
      <c r="DX23" s="775"/>
      <c r="DY23" s="775"/>
      <c r="DZ23" s="776"/>
      <c r="EA23" s="207"/>
    </row>
    <row r="24" spans="1:131" s="208" customFormat="1" ht="26.25" customHeight="1">
      <c r="A24" s="798" t="s">
        <v>372</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05"/>
      <c r="BA24" s="205"/>
      <c r="BB24" s="205"/>
      <c r="BC24" s="205"/>
      <c r="BD24" s="205"/>
      <c r="BE24" s="206"/>
      <c r="BF24" s="206"/>
      <c r="BG24" s="206"/>
      <c r="BH24" s="206"/>
      <c r="BI24" s="206"/>
      <c r="BJ24" s="206"/>
      <c r="BK24" s="206"/>
      <c r="BL24" s="206"/>
      <c r="BM24" s="206"/>
      <c r="BN24" s="206"/>
      <c r="BO24" s="206"/>
      <c r="BP24" s="206"/>
      <c r="BQ24" s="215">
        <v>18</v>
      </c>
      <c r="BR24" s="216"/>
      <c r="BS24" s="758"/>
      <c r="BT24" s="759"/>
      <c r="BU24" s="759"/>
      <c r="BV24" s="759"/>
      <c r="BW24" s="759"/>
      <c r="BX24" s="759"/>
      <c r="BY24" s="759"/>
      <c r="BZ24" s="759"/>
      <c r="CA24" s="759"/>
      <c r="CB24" s="759"/>
      <c r="CC24" s="759"/>
      <c r="CD24" s="759"/>
      <c r="CE24" s="759"/>
      <c r="CF24" s="759"/>
      <c r="CG24" s="760"/>
      <c r="CH24" s="771"/>
      <c r="CI24" s="772"/>
      <c r="CJ24" s="772"/>
      <c r="CK24" s="772"/>
      <c r="CL24" s="773"/>
      <c r="CM24" s="771"/>
      <c r="CN24" s="772"/>
      <c r="CO24" s="772"/>
      <c r="CP24" s="772"/>
      <c r="CQ24" s="773"/>
      <c r="CR24" s="771"/>
      <c r="CS24" s="772"/>
      <c r="CT24" s="772"/>
      <c r="CU24" s="772"/>
      <c r="CV24" s="773"/>
      <c r="CW24" s="771"/>
      <c r="CX24" s="772"/>
      <c r="CY24" s="772"/>
      <c r="CZ24" s="772"/>
      <c r="DA24" s="773"/>
      <c r="DB24" s="771"/>
      <c r="DC24" s="772"/>
      <c r="DD24" s="772"/>
      <c r="DE24" s="772"/>
      <c r="DF24" s="773"/>
      <c r="DG24" s="771"/>
      <c r="DH24" s="772"/>
      <c r="DI24" s="772"/>
      <c r="DJ24" s="772"/>
      <c r="DK24" s="773"/>
      <c r="DL24" s="771"/>
      <c r="DM24" s="772"/>
      <c r="DN24" s="772"/>
      <c r="DO24" s="772"/>
      <c r="DP24" s="773"/>
      <c r="DQ24" s="771"/>
      <c r="DR24" s="772"/>
      <c r="DS24" s="772"/>
      <c r="DT24" s="772"/>
      <c r="DU24" s="773"/>
      <c r="DV24" s="774"/>
      <c r="DW24" s="775"/>
      <c r="DX24" s="775"/>
      <c r="DY24" s="775"/>
      <c r="DZ24" s="776"/>
      <c r="EA24" s="207"/>
    </row>
    <row r="25" spans="1:131" s="200" customFormat="1" ht="26.25" customHeight="1" thickBot="1">
      <c r="A25" s="739" t="s">
        <v>373</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05"/>
      <c r="BK25" s="205"/>
      <c r="BL25" s="205"/>
      <c r="BM25" s="205"/>
      <c r="BN25" s="205"/>
      <c r="BO25" s="218"/>
      <c r="BP25" s="218"/>
      <c r="BQ25" s="215">
        <v>19</v>
      </c>
      <c r="BR25" s="216"/>
      <c r="BS25" s="758"/>
      <c r="BT25" s="759"/>
      <c r="BU25" s="759"/>
      <c r="BV25" s="759"/>
      <c r="BW25" s="759"/>
      <c r="BX25" s="759"/>
      <c r="BY25" s="759"/>
      <c r="BZ25" s="759"/>
      <c r="CA25" s="759"/>
      <c r="CB25" s="759"/>
      <c r="CC25" s="759"/>
      <c r="CD25" s="759"/>
      <c r="CE25" s="759"/>
      <c r="CF25" s="759"/>
      <c r="CG25" s="760"/>
      <c r="CH25" s="771"/>
      <c r="CI25" s="772"/>
      <c r="CJ25" s="772"/>
      <c r="CK25" s="772"/>
      <c r="CL25" s="773"/>
      <c r="CM25" s="771"/>
      <c r="CN25" s="772"/>
      <c r="CO25" s="772"/>
      <c r="CP25" s="772"/>
      <c r="CQ25" s="773"/>
      <c r="CR25" s="771"/>
      <c r="CS25" s="772"/>
      <c r="CT25" s="772"/>
      <c r="CU25" s="772"/>
      <c r="CV25" s="773"/>
      <c r="CW25" s="771"/>
      <c r="CX25" s="772"/>
      <c r="CY25" s="772"/>
      <c r="CZ25" s="772"/>
      <c r="DA25" s="773"/>
      <c r="DB25" s="771"/>
      <c r="DC25" s="772"/>
      <c r="DD25" s="772"/>
      <c r="DE25" s="772"/>
      <c r="DF25" s="773"/>
      <c r="DG25" s="771"/>
      <c r="DH25" s="772"/>
      <c r="DI25" s="772"/>
      <c r="DJ25" s="772"/>
      <c r="DK25" s="773"/>
      <c r="DL25" s="771"/>
      <c r="DM25" s="772"/>
      <c r="DN25" s="772"/>
      <c r="DO25" s="772"/>
      <c r="DP25" s="773"/>
      <c r="DQ25" s="771"/>
      <c r="DR25" s="772"/>
      <c r="DS25" s="772"/>
      <c r="DT25" s="772"/>
      <c r="DU25" s="773"/>
      <c r="DV25" s="774"/>
      <c r="DW25" s="775"/>
      <c r="DX25" s="775"/>
      <c r="DY25" s="775"/>
      <c r="DZ25" s="776"/>
      <c r="EA25" s="199"/>
    </row>
    <row r="26" spans="1:131" s="200" customFormat="1" ht="26.25" customHeight="1">
      <c r="A26" s="730" t="s">
        <v>349</v>
      </c>
      <c r="B26" s="731"/>
      <c r="C26" s="731"/>
      <c r="D26" s="731"/>
      <c r="E26" s="731"/>
      <c r="F26" s="731"/>
      <c r="G26" s="731"/>
      <c r="H26" s="731"/>
      <c r="I26" s="731"/>
      <c r="J26" s="731"/>
      <c r="K26" s="731"/>
      <c r="L26" s="731"/>
      <c r="M26" s="731"/>
      <c r="N26" s="731"/>
      <c r="O26" s="731"/>
      <c r="P26" s="732"/>
      <c r="Q26" s="707" t="s">
        <v>374</v>
      </c>
      <c r="R26" s="708"/>
      <c r="S26" s="708"/>
      <c r="T26" s="708"/>
      <c r="U26" s="709"/>
      <c r="V26" s="707" t="s">
        <v>375</v>
      </c>
      <c r="W26" s="708"/>
      <c r="X26" s="708"/>
      <c r="Y26" s="708"/>
      <c r="Z26" s="709"/>
      <c r="AA26" s="707" t="s">
        <v>376</v>
      </c>
      <c r="AB26" s="708"/>
      <c r="AC26" s="708"/>
      <c r="AD26" s="708"/>
      <c r="AE26" s="708"/>
      <c r="AF26" s="802" t="s">
        <v>377</v>
      </c>
      <c r="AG26" s="803"/>
      <c r="AH26" s="803"/>
      <c r="AI26" s="803"/>
      <c r="AJ26" s="804"/>
      <c r="AK26" s="708" t="s">
        <v>378</v>
      </c>
      <c r="AL26" s="708"/>
      <c r="AM26" s="708"/>
      <c r="AN26" s="708"/>
      <c r="AO26" s="709"/>
      <c r="AP26" s="707" t="s">
        <v>379</v>
      </c>
      <c r="AQ26" s="708"/>
      <c r="AR26" s="708"/>
      <c r="AS26" s="708"/>
      <c r="AT26" s="709"/>
      <c r="AU26" s="707" t="s">
        <v>380</v>
      </c>
      <c r="AV26" s="708"/>
      <c r="AW26" s="708"/>
      <c r="AX26" s="708"/>
      <c r="AY26" s="709"/>
      <c r="AZ26" s="707" t="s">
        <v>381</v>
      </c>
      <c r="BA26" s="708"/>
      <c r="BB26" s="708"/>
      <c r="BC26" s="708"/>
      <c r="BD26" s="709"/>
      <c r="BE26" s="707" t="s">
        <v>356</v>
      </c>
      <c r="BF26" s="708"/>
      <c r="BG26" s="708"/>
      <c r="BH26" s="708"/>
      <c r="BI26" s="719"/>
      <c r="BJ26" s="205"/>
      <c r="BK26" s="205"/>
      <c r="BL26" s="205"/>
      <c r="BM26" s="205"/>
      <c r="BN26" s="205"/>
      <c r="BO26" s="218"/>
      <c r="BP26" s="218"/>
      <c r="BQ26" s="215">
        <v>20</v>
      </c>
      <c r="BR26" s="216"/>
      <c r="BS26" s="758"/>
      <c r="BT26" s="759"/>
      <c r="BU26" s="759"/>
      <c r="BV26" s="759"/>
      <c r="BW26" s="759"/>
      <c r="BX26" s="759"/>
      <c r="BY26" s="759"/>
      <c r="BZ26" s="759"/>
      <c r="CA26" s="759"/>
      <c r="CB26" s="759"/>
      <c r="CC26" s="759"/>
      <c r="CD26" s="759"/>
      <c r="CE26" s="759"/>
      <c r="CF26" s="759"/>
      <c r="CG26" s="760"/>
      <c r="CH26" s="771"/>
      <c r="CI26" s="772"/>
      <c r="CJ26" s="772"/>
      <c r="CK26" s="772"/>
      <c r="CL26" s="773"/>
      <c r="CM26" s="771"/>
      <c r="CN26" s="772"/>
      <c r="CO26" s="772"/>
      <c r="CP26" s="772"/>
      <c r="CQ26" s="773"/>
      <c r="CR26" s="771"/>
      <c r="CS26" s="772"/>
      <c r="CT26" s="772"/>
      <c r="CU26" s="772"/>
      <c r="CV26" s="773"/>
      <c r="CW26" s="771"/>
      <c r="CX26" s="772"/>
      <c r="CY26" s="772"/>
      <c r="CZ26" s="772"/>
      <c r="DA26" s="773"/>
      <c r="DB26" s="771"/>
      <c r="DC26" s="772"/>
      <c r="DD26" s="772"/>
      <c r="DE26" s="772"/>
      <c r="DF26" s="773"/>
      <c r="DG26" s="771"/>
      <c r="DH26" s="772"/>
      <c r="DI26" s="772"/>
      <c r="DJ26" s="772"/>
      <c r="DK26" s="773"/>
      <c r="DL26" s="771"/>
      <c r="DM26" s="772"/>
      <c r="DN26" s="772"/>
      <c r="DO26" s="772"/>
      <c r="DP26" s="773"/>
      <c r="DQ26" s="771"/>
      <c r="DR26" s="772"/>
      <c r="DS26" s="772"/>
      <c r="DT26" s="772"/>
      <c r="DU26" s="773"/>
      <c r="DV26" s="774"/>
      <c r="DW26" s="775"/>
      <c r="DX26" s="775"/>
      <c r="DY26" s="775"/>
      <c r="DZ26" s="776"/>
      <c r="EA26" s="199"/>
    </row>
    <row r="27" spans="1:131" s="200" customFormat="1" ht="26.25" customHeight="1" thickBot="1">
      <c r="A27" s="733"/>
      <c r="B27" s="734"/>
      <c r="C27" s="734"/>
      <c r="D27" s="734"/>
      <c r="E27" s="734"/>
      <c r="F27" s="734"/>
      <c r="G27" s="734"/>
      <c r="H27" s="734"/>
      <c r="I27" s="734"/>
      <c r="J27" s="734"/>
      <c r="K27" s="734"/>
      <c r="L27" s="734"/>
      <c r="M27" s="734"/>
      <c r="N27" s="734"/>
      <c r="O27" s="734"/>
      <c r="P27" s="735"/>
      <c r="Q27" s="710"/>
      <c r="R27" s="711"/>
      <c r="S27" s="711"/>
      <c r="T27" s="711"/>
      <c r="U27" s="712"/>
      <c r="V27" s="710"/>
      <c r="W27" s="711"/>
      <c r="X27" s="711"/>
      <c r="Y27" s="711"/>
      <c r="Z27" s="712"/>
      <c r="AA27" s="710"/>
      <c r="AB27" s="711"/>
      <c r="AC27" s="711"/>
      <c r="AD27" s="711"/>
      <c r="AE27" s="711"/>
      <c r="AF27" s="805"/>
      <c r="AG27" s="806"/>
      <c r="AH27" s="806"/>
      <c r="AI27" s="806"/>
      <c r="AJ27" s="807"/>
      <c r="AK27" s="711"/>
      <c r="AL27" s="711"/>
      <c r="AM27" s="711"/>
      <c r="AN27" s="711"/>
      <c r="AO27" s="712"/>
      <c r="AP27" s="710"/>
      <c r="AQ27" s="711"/>
      <c r="AR27" s="711"/>
      <c r="AS27" s="711"/>
      <c r="AT27" s="712"/>
      <c r="AU27" s="710"/>
      <c r="AV27" s="711"/>
      <c r="AW27" s="711"/>
      <c r="AX27" s="711"/>
      <c r="AY27" s="712"/>
      <c r="AZ27" s="710"/>
      <c r="BA27" s="711"/>
      <c r="BB27" s="711"/>
      <c r="BC27" s="711"/>
      <c r="BD27" s="712"/>
      <c r="BE27" s="710"/>
      <c r="BF27" s="711"/>
      <c r="BG27" s="711"/>
      <c r="BH27" s="711"/>
      <c r="BI27" s="720"/>
      <c r="BJ27" s="205"/>
      <c r="BK27" s="205"/>
      <c r="BL27" s="205"/>
      <c r="BM27" s="205"/>
      <c r="BN27" s="205"/>
      <c r="BO27" s="218"/>
      <c r="BP27" s="218"/>
      <c r="BQ27" s="215">
        <v>21</v>
      </c>
      <c r="BR27" s="216"/>
      <c r="BS27" s="758"/>
      <c r="BT27" s="759"/>
      <c r="BU27" s="759"/>
      <c r="BV27" s="759"/>
      <c r="BW27" s="759"/>
      <c r="BX27" s="759"/>
      <c r="BY27" s="759"/>
      <c r="BZ27" s="759"/>
      <c r="CA27" s="759"/>
      <c r="CB27" s="759"/>
      <c r="CC27" s="759"/>
      <c r="CD27" s="759"/>
      <c r="CE27" s="759"/>
      <c r="CF27" s="759"/>
      <c r="CG27" s="760"/>
      <c r="CH27" s="771"/>
      <c r="CI27" s="772"/>
      <c r="CJ27" s="772"/>
      <c r="CK27" s="772"/>
      <c r="CL27" s="773"/>
      <c r="CM27" s="771"/>
      <c r="CN27" s="772"/>
      <c r="CO27" s="772"/>
      <c r="CP27" s="772"/>
      <c r="CQ27" s="773"/>
      <c r="CR27" s="771"/>
      <c r="CS27" s="772"/>
      <c r="CT27" s="772"/>
      <c r="CU27" s="772"/>
      <c r="CV27" s="773"/>
      <c r="CW27" s="771"/>
      <c r="CX27" s="772"/>
      <c r="CY27" s="772"/>
      <c r="CZ27" s="772"/>
      <c r="DA27" s="773"/>
      <c r="DB27" s="771"/>
      <c r="DC27" s="772"/>
      <c r="DD27" s="772"/>
      <c r="DE27" s="772"/>
      <c r="DF27" s="773"/>
      <c r="DG27" s="771"/>
      <c r="DH27" s="772"/>
      <c r="DI27" s="772"/>
      <c r="DJ27" s="772"/>
      <c r="DK27" s="773"/>
      <c r="DL27" s="771"/>
      <c r="DM27" s="772"/>
      <c r="DN27" s="772"/>
      <c r="DO27" s="772"/>
      <c r="DP27" s="773"/>
      <c r="DQ27" s="771"/>
      <c r="DR27" s="772"/>
      <c r="DS27" s="772"/>
      <c r="DT27" s="772"/>
      <c r="DU27" s="773"/>
      <c r="DV27" s="774"/>
      <c r="DW27" s="775"/>
      <c r="DX27" s="775"/>
      <c r="DY27" s="775"/>
      <c r="DZ27" s="776"/>
      <c r="EA27" s="199"/>
    </row>
    <row r="28" spans="1:131" s="200" customFormat="1" ht="26.25" customHeight="1" thickTop="1">
      <c r="A28" s="219">
        <v>1</v>
      </c>
      <c r="B28" s="721" t="s">
        <v>382</v>
      </c>
      <c r="C28" s="722"/>
      <c r="D28" s="722"/>
      <c r="E28" s="722"/>
      <c r="F28" s="722"/>
      <c r="G28" s="722"/>
      <c r="H28" s="722"/>
      <c r="I28" s="722"/>
      <c r="J28" s="722"/>
      <c r="K28" s="722"/>
      <c r="L28" s="722"/>
      <c r="M28" s="722"/>
      <c r="N28" s="722"/>
      <c r="O28" s="722"/>
      <c r="P28" s="723"/>
      <c r="Q28" s="812">
        <v>8053</v>
      </c>
      <c r="R28" s="813"/>
      <c r="S28" s="813"/>
      <c r="T28" s="813"/>
      <c r="U28" s="813"/>
      <c r="V28" s="813">
        <v>7789</v>
      </c>
      <c r="W28" s="813"/>
      <c r="X28" s="813"/>
      <c r="Y28" s="813"/>
      <c r="Z28" s="813"/>
      <c r="AA28" s="813">
        <v>264</v>
      </c>
      <c r="AB28" s="813"/>
      <c r="AC28" s="813"/>
      <c r="AD28" s="813"/>
      <c r="AE28" s="814"/>
      <c r="AF28" s="815">
        <v>264</v>
      </c>
      <c r="AG28" s="813"/>
      <c r="AH28" s="813"/>
      <c r="AI28" s="813"/>
      <c r="AJ28" s="816"/>
      <c r="AK28" s="817">
        <v>741</v>
      </c>
      <c r="AL28" s="808"/>
      <c r="AM28" s="808"/>
      <c r="AN28" s="808"/>
      <c r="AO28" s="808"/>
      <c r="AP28" s="808" t="s">
        <v>539</v>
      </c>
      <c r="AQ28" s="808"/>
      <c r="AR28" s="808"/>
      <c r="AS28" s="808"/>
      <c r="AT28" s="808"/>
      <c r="AU28" s="808" t="s">
        <v>540</v>
      </c>
      <c r="AV28" s="808"/>
      <c r="AW28" s="808"/>
      <c r="AX28" s="808"/>
      <c r="AY28" s="808"/>
      <c r="AZ28" s="809" t="s">
        <v>542</v>
      </c>
      <c r="BA28" s="809"/>
      <c r="BB28" s="809"/>
      <c r="BC28" s="809"/>
      <c r="BD28" s="809"/>
      <c r="BE28" s="810"/>
      <c r="BF28" s="810"/>
      <c r="BG28" s="810"/>
      <c r="BH28" s="810"/>
      <c r="BI28" s="811"/>
      <c r="BJ28" s="205"/>
      <c r="BK28" s="205"/>
      <c r="BL28" s="205"/>
      <c r="BM28" s="205"/>
      <c r="BN28" s="205"/>
      <c r="BO28" s="218"/>
      <c r="BP28" s="218"/>
      <c r="BQ28" s="215">
        <v>22</v>
      </c>
      <c r="BR28" s="216"/>
      <c r="BS28" s="758"/>
      <c r="BT28" s="759"/>
      <c r="BU28" s="759"/>
      <c r="BV28" s="759"/>
      <c r="BW28" s="759"/>
      <c r="BX28" s="759"/>
      <c r="BY28" s="759"/>
      <c r="BZ28" s="759"/>
      <c r="CA28" s="759"/>
      <c r="CB28" s="759"/>
      <c r="CC28" s="759"/>
      <c r="CD28" s="759"/>
      <c r="CE28" s="759"/>
      <c r="CF28" s="759"/>
      <c r="CG28" s="760"/>
      <c r="CH28" s="771"/>
      <c r="CI28" s="772"/>
      <c r="CJ28" s="772"/>
      <c r="CK28" s="772"/>
      <c r="CL28" s="773"/>
      <c r="CM28" s="771"/>
      <c r="CN28" s="772"/>
      <c r="CO28" s="772"/>
      <c r="CP28" s="772"/>
      <c r="CQ28" s="773"/>
      <c r="CR28" s="771"/>
      <c r="CS28" s="772"/>
      <c r="CT28" s="772"/>
      <c r="CU28" s="772"/>
      <c r="CV28" s="773"/>
      <c r="CW28" s="771"/>
      <c r="CX28" s="772"/>
      <c r="CY28" s="772"/>
      <c r="CZ28" s="772"/>
      <c r="DA28" s="773"/>
      <c r="DB28" s="771"/>
      <c r="DC28" s="772"/>
      <c r="DD28" s="772"/>
      <c r="DE28" s="772"/>
      <c r="DF28" s="773"/>
      <c r="DG28" s="771"/>
      <c r="DH28" s="772"/>
      <c r="DI28" s="772"/>
      <c r="DJ28" s="772"/>
      <c r="DK28" s="773"/>
      <c r="DL28" s="771"/>
      <c r="DM28" s="772"/>
      <c r="DN28" s="772"/>
      <c r="DO28" s="772"/>
      <c r="DP28" s="773"/>
      <c r="DQ28" s="771"/>
      <c r="DR28" s="772"/>
      <c r="DS28" s="772"/>
      <c r="DT28" s="772"/>
      <c r="DU28" s="773"/>
      <c r="DV28" s="774"/>
      <c r="DW28" s="775"/>
      <c r="DX28" s="775"/>
      <c r="DY28" s="775"/>
      <c r="DZ28" s="776"/>
      <c r="EA28" s="199"/>
    </row>
    <row r="29" spans="1:131" s="200" customFormat="1" ht="26.25" customHeight="1">
      <c r="A29" s="219">
        <v>2</v>
      </c>
      <c r="B29" s="745" t="s">
        <v>383</v>
      </c>
      <c r="C29" s="746"/>
      <c r="D29" s="746"/>
      <c r="E29" s="746"/>
      <c r="F29" s="746"/>
      <c r="G29" s="746"/>
      <c r="H29" s="746"/>
      <c r="I29" s="746"/>
      <c r="J29" s="746"/>
      <c r="K29" s="746"/>
      <c r="L29" s="746"/>
      <c r="M29" s="746"/>
      <c r="N29" s="746"/>
      <c r="O29" s="746"/>
      <c r="P29" s="747"/>
      <c r="Q29" s="748">
        <v>5288</v>
      </c>
      <c r="R29" s="749"/>
      <c r="S29" s="749"/>
      <c r="T29" s="749"/>
      <c r="U29" s="749"/>
      <c r="V29" s="749">
        <v>4993</v>
      </c>
      <c r="W29" s="749"/>
      <c r="X29" s="749"/>
      <c r="Y29" s="749"/>
      <c r="Z29" s="749"/>
      <c r="AA29" s="749">
        <v>295</v>
      </c>
      <c r="AB29" s="749"/>
      <c r="AC29" s="749"/>
      <c r="AD29" s="749"/>
      <c r="AE29" s="750"/>
      <c r="AF29" s="751">
        <v>295</v>
      </c>
      <c r="AG29" s="752"/>
      <c r="AH29" s="752"/>
      <c r="AI29" s="752"/>
      <c r="AJ29" s="753"/>
      <c r="AK29" s="820">
        <v>871</v>
      </c>
      <c r="AL29" s="821"/>
      <c r="AM29" s="821"/>
      <c r="AN29" s="821"/>
      <c r="AO29" s="821"/>
      <c r="AP29" s="821" t="s">
        <v>539</v>
      </c>
      <c r="AQ29" s="821"/>
      <c r="AR29" s="821"/>
      <c r="AS29" s="821"/>
      <c r="AT29" s="821"/>
      <c r="AU29" s="821" t="s">
        <v>541</v>
      </c>
      <c r="AV29" s="821"/>
      <c r="AW29" s="821"/>
      <c r="AX29" s="821"/>
      <c r="AY29" s="821"/>
      <c r="AZ29" s="822" t="s">
        <v>542</v>
      </c>
      <c r="BA29" s="822"/>
      <c r="BB29" s="822"/>
      <c r="BC29" s="822"/>
      <c r="BD29" s="822"/>
      <c r="BE29" s="818"/>
      <c r="BF29" s="818"/>
      <c r="BG29" s="818"/>
      <c r="BH29" s="818"/>
      <c r="BI29" s="819"/>
      <c r="BJ29" s="205"/>
      <c r="BK29" s="205"/>
      <c r="BL29" s="205"/>
      <c r="BM29" s="205"/>
      <c r="BN29" s="205"/>
      <c r="BO29" s="218"/>
      <c r="BP29" s="218"/>
      <c r="BQ29" s="215">
        <v>23</v>
      </c>
      <c r="BR29" s="216"/>
      <c r="BS29" s="758"/>
      <c r="BT29" s="759"/>
      <c r="BU29" s="759"/>
      <c r="BV29" s="759"/>
      <c r="BW29" s="759"/>
      <c r="BX29" s="759"/>
      <c r="BY29" s="759"/>
      <c r="BZ29" s="759"/>
      <c r="CA29" s="759"/>
      <c r="CB29" s="759"/>
      <c r="CC29" s="759"/>
      <c r="CD29" s="759"/>
      <c r="CE29" s="759"/>
      <c r="CF29" s="759"/>
      <c r="CG29" s="760"/>
      <c r="CH29" s="771"/>
      <c r="CI29" s="772"/>
      <c r="CJ29" s="772"/>
      <c r="CK29" s="772"/>
      <c r="CL29" s="773"/>
      <c r="CM29" s="771"/>
      <c r="CN29" s="772"/>
      <c r="CO29" s="772"/>
      <c r="CP29" s="772"/>
      <c r="CQ29" s="773"/>
      <c r="CR29" s="771"/>
      <c r="CS29" s="772"/>
      <c r="CT29" s="772"/>
      <c r="CU29" s="772"/>
      <c r="CV29" s="773"/>
      <c r="CW29" s="771"/>
      <c r="CX29" s="772"/>
      <c r="CY29" s="772"/>
      <c r="CZ29" s="772"/>
      <c r="DA29" s="773"/>
      <c r="DB29" s="771"/>
      <c r="DC29" s="772"/>
      <c r="DD29" s="772"/>
      <c r="DE29" s="772"/>
      <c r="DF29" s="773"/>
      <c r="DG29" s="771"/>
      <c r="DH29" s="772"/>
      <c r="DI29" s="772"/>
      <c r="DJ29" s="772"/>
      <c r="DK29" s="773"/>
      <c r="DL29" s="771"/>
      <c r="DM29" s="772"/>
      <c r="DN29" s="772"/>
      <c r="DO29" s="772"/>
      <c r="DP29" s="773"/>
      <c r="DQ29" s="771"/>
      <c r="DR29" s="772"/>
      <c r="DS29" s="772"/>
      <c r="DT29" s="772"/>
      <c r="DU29" s="773"/>
      <c r="DV29" s="774"/>
      <c r="DW29" s="775"/>
      <c r="DX29" s="775"/>
      <c r="DY29" s="775"/>
      <c r="DZ29" s="776"/>
      <c r="EA29" s="199"/>
    </row>
    <row r="30" spans="1:131" s="200" customFormat="1" ht="26.25" customHeight="1">
      <c r="A30" s="219">
        <v>3</v>
      </c>
      <c r="B30" s="745" t="s">
        <v>384</v>
      </c>
      <c r="C30" s="746"/>
      <c r="D30" s="746"/>
      <c r="E30" s="746"/>
      <c r="F30" s="746"/>
      <c r="G30" s="746"/>
      <c r="H30" s="746"/>
      <c r="I30" s="746"/>
      <c r="J30" s="746"/>
      <c r="K30" s="746"/>
      <c r="L30" s="746"/>
      <c r="M30" s="746"/>
      <c r="N30" s="746"/>
      <c r="O30" s="746"/>
      <c r="P30" s="747"/>
      <c r="Q30" s="748">
        <v>667</v>
      </c>
      <c r="R30" s="749"/>
      <c r="S30" s="749"/>
      <c r="T30" s="749"/>
      <c r="U30" s="749"/>
      <c r="V30" s="749">
        <v>640</v>
      </c>
      <c r="W30" s="749"/>
      <c r="X30" s="749"/>
      <c r="Y30" s="749"/>
      <c r="Z30" s="749"/>
      <c r="AA30" s="749">
        <v>26</v>
      </c>
      <c r="AB30" s="749"/>
      <c r="AC30" s="749"/>
      <c r="AD30" s="749"/>
      <c r="AE30" s="750"/>
      <c r="AF30" s="751">
        <v>26</v>
      </c>
      <c r="AG30" s="752"/>
      <c r="AH30" s="752"/>
      <c r="AI30" s="752"/>
      <c r="AJ30" s="753"/>
      <c r="AK30" s="820">
        <v>153</v>
      </c>
      <c r="AL30" s="821"/>
      <c r="AM30" s="821"/>
      <c r="AN30" s="821"/>
      <c r="AO30" s="821"/>
      <c r="AP30" s="821" t="s">
        <v>542</v>
      </c>
      <c r="AQ30" s="821"/>
      <c r="AR30" s="821"/>
      <c r="AS30" s="821"/>
      <c r="AT30" s="821"/>
      <c r="AU30" s="821" t="s">
        <v>542</v>
      </c>
      <c r="AV30" s="821"/>
      <c r="AW30" s="821"/>
      <c r="AX30" s="821"/>
      <c r="AY30" s="821"/>
      <c r="AZ30" s="822" t="s">
        <v>540</v>
      </c>
      <c r="BA30" s="822"/>
      <c r="BB30" s="822"/>
      <c r="BC30" s="822"/>
      <c r="BD30" s="822"/>
      <c r="BE30" s="818"/>
      <c r="BF30" s="818"/>
      <c r="BG30" s="818"/>
      <c r="BH30" s="818"/>
      <c r="BI30" s="819"/>
      <c r="BJ30" s="205"/>
      <c r="BK30" s="205"/>
      <c r="BL30" s="205"/>
      <c r="BM30" s="205"/>
      <c r="BN30" s="205"/>
      <c r="BO30" s="218"/>
      <c r="BP30" s="218"/>
      <c r="BQ30" s="215">
        <v>24</v>
      </c>
      <c r="BR30" s="216"/>
      <c r="BS30" s="758"/>
      <c r="BT30" s="759"/>
      <c r="BU30" s="759"/>
      <c r="BV30" s="759"/>
      <c r="BW30" s="759"/>
      <c r="BX30" s="759"/>
      <c r="BY30" s="759"/>
      <c r="BZ30" s="759"/>
      <c r="CA30" s="759"/>
      <c r="CB30" s="759"/>
      <c r="CC30" s="759"/>
      <c r="CD30" s="759"/>
      <c r="CE30" s="759"/>
      <c r="CF30" s="759"/>
      <c r="CG30" s="760"/>
      <c r="CH30" s="771"/>
      <c r="CI30" s="772"/>
      <c r="CJ30" s="772"/>
      <c r="CK30" s="772"/>
      <c r="CL30" s="773"/>
      <c r="CM30" s="771"/>
      <c r="CN30" s="772"/>
      <c r="CO30" s="772"/>
      <c r="CP30" s="772"/>
      <c r="CQ30" s="773"/>
      <c r="CR30" s="771"/>
      <c r="CS30" s="772"/>
      <c r="CT30" s="772"/>
      <c r="CU30" s="772"/>
      <c r="CV30" s="773"/>
      <c r="CW30" s="771"/>
      <c r="CX30" s="772"/>
      <c r="CY30" s="772"/>
      <c r="CZ30" s="772"/>
      <c r="DA30" s="773"/>
      <c r="DB30" s="771"/>
      <c r="DC30" s="772"/>
      <c r="DD30" s="772"/>
      <c r="DE30" s="772"/>
      <c r="DF30" s="773"/>
      <c r="DG30" s="771"/>
      <c r="DH30" s="772"/>
      <c r="DI30" s="772"/>
      <c r="DJ30" s="772"/>
      <c r="DK30" s="773"/>
      <c r="DL30" s="771"/>
      <c r="DM30" s="772"/>
      <c r="DN30" s="772"/>
      <c r="DO30" s="772"/>
      <c r="DP30" s="773"/>
      <c r="DQ30" s="771"/>
      <c r="DR30" s="772"/>
      <c r="DS30" s="772"/>
      <c r="DT30" s="772"/>
      <c r="DU30" s="773"/>
      <c r="DV30" s="774"/>
      <c r="DW30" s="775"/>
      <c r="DX30" s="775"/>
      <c r="DY30" s="775"/>
      <c r="DZ30" s="776"/>
      <c r="EA30" s="199"/>
    </row>
    <row r="31" spans="1:131" s="200" customFormat="1" ht="26.25" customHeight="1">
      <c r="A31" s="219">
        <v>4</v>
      </c>
      <c r="B31" s="745" t="s">
        <v>385</v>
      </c>
      <c r="C31" s="746"/>
      <c r="D31" s="746"/>
      <c r="E31" s="746"/>
      <c r="F31" s="746"/>
      <c r="G31" s="746"/>
      <c r="H31" s="746"/>
      <c r="I31" s="746"/>
      <c r="J31" s="746"/>
      <c r="K31" s="746"/>
      <c r="L31" s="746"/>
      <c r="M31" s="746"/>
      <c r="N31" s="746"/>
      <c r="O31" s="746"/>
      <c r="P31" s="747"/>
      <c r="Q31" s="748">
        <v>1779</v>
      </c>
      <c r="R31" s="749"/>
      <c r="S31" s="749"/>
      <c r="T31" s="749"/>
      <c r="U31" s="749"/>
      <c r="V31" s="749">
        <v>1773</v>
      </c>
      <c r="W31" s="749"/>
      <c r="X31" s="749"/>
      <c r="Y31" s="749"/>
      <c r="Z31" s="749"/>
      <c r="AA31" s="749">
        <v>6</v>
      </c>
      <c r="AB31" s="749"/>
      <c r="AC31" s="749"/>
      <c r="AD31" s="749"/>
      <c r="AE31" s="750"/>
      <c r="AF31" s="751">
        <v>291</v>
      </c>
      <c r="AG31" s="752"/>
      <c r="AH31" s="752"/>
      <c r="AI31" s="752"/>
      <c r="AJ31" s="753"/>
      <c r="AK31" s="820">
        <v>619</v>
      </c>
      <c r="AL31" s="821"/>
      <c r="AM31" s="821"/>
      <c r="AN31" s="821"/>
      <c r="AO31" s="821"/>
      <c r="AP31" s="821">
        <v>2723</v>
      </c>
      <c r="AQ31" s="821"/>
      <c r="AR31" s="821"/>
      <c r="AS31" s="821"/>
      <c r="AT31" s="821"/>
      <c r="AU31" s="821">
        <v>2723</v>
      </c>
      <c r="AV31" s="821"/>
      <c r="AW31" s="821"/>
      <c r="AX31" s="821"/>
      <c r="AY31" s="821"/>
      <c r="AZ31" s="822" t="s">
        <v>542</v>
      </c>
      <c r="BA31" s="822"/>
      <c r="BB31" s="822"/>
      <c r="BC31" s="822"/>
      <c r="BD31" s="822"/>
      <c r="BE31" s="818" t="s">
        <v>386</v>
      </c>
      <c r="BF31" s="818"/>
      <c r="BG31" s="818"/>
      <c r="BH31" s="818"/>
      <c r="BI31" s="819"/>
      <c r="BJ31" s="205"/>
      <c r="BK31" s="205"/>
      <c r="BL31" s="205"/>
      <c r="BM31" s="205"/>
      <c r="BN31" s="205"/>
      <c r="BO31" s="218"/>
      <c r="BP31" s="218"/>
      <c r="BQ31" s="215">
        <v>25</v>
      </c>
      <c r="BR31" s="216"/>
      <c r="BS31" s="758"/>
      <c r="BT31" s="759"/>
      <c r="BU31" s="759"/>
      <c r="BV31" s="759"/>
      <c r="BW31" s="759"/>
      <c r="BX31" s="759"/>
      <c r="BY31" s="759"/>
      <c r="BZ31" s="759"/>
      <c r="CA31" s="759"/>
      <c r="CB31" s="759"/>
      <c r="CC31" s="759"/>
      <c r="CD31" s="759"/>
      <c r="CE31" s="759"/>
      <c r="CF31" s="759"/>
      <c r="CG31" s="760"/>
      <c r="CH31" s="771"/>
      <c r="CI31" s="772"/>
      <c r="CJ31" s="772"/>
      <c r="CK31" s="772"/>
      <c r="CL31" s="773"/>
      <c r="CM31" s="771"/>
      <c r="CN31" s="772"/>
      <c r="CO31" s="772"/>
      <c r="CP31" s="772"/>
      <c r="CQ31" s="773"/>
      <c r="CR31" s="771"/>
      <c r="CS31" s="772"/>
      <c r="CT31" s="772"/>
      <c r="CU31" s="772"/>
      <c r="CV31" s="773"/>
      <c r="CW31" s="771"/>
      <c r="CX31" s="772"/>
      <c r="CY31" s="772"/>
      <c r="CZ31" s="772"/>
      <c r="DA31" s="773"/>
      <c r="DB31" s="771"/>
      <c r="DC31" s="772"/>
      <c r="DD31" s="772"/>
      <c r="DE31" s="772"/>
      <c r="DF31" s="773"/>
      <c r="DG31" s="771"/>
      <c r="DH31" s="772"/>
      <c r="DI31" s="772"/>
      <c r="DJ31" s="772"/>
      <c r="DK31" s="773"/>
      <c r="DL31" s="771"/>
      <c r="DM31" s="772"/>
      <c r="DN31" s="772"/>
      <c r="DO31" s="772"/>
      <c r="DP31" s="773"/>
      <c r="DQ31" s="771"/>
      <c r="DR31" s="772"/>
      <c r="DS31" s="772"/>
      <c r="DT31" s="772"/>
      <c r="DU31" s="773"/>
      <c r="DV31" s="774"/>
      <c r="DW31" s="775"/>
      <c r="DX31" s="775"/>
      <c r="DY31" s="775"/>
      <c r="DZ31" s="776"/>
      <c r="EA31" s="199"/>
    </row>
    <row r="32" spans="1:131" s="200" customFormat="1" ht="26.25" customHeight="1">
      <c r="A32" s="219">
        <v>5</v>
      </c>
      <c r="B32" s="745" t="s">
        <v>387</v>
      </c>
      <c r="C32" s="746"/>
      <c r="D32" s="746"/>
      <c r="E32" s="746"/>
      <c r="F32" s="746"/>
      <c r="G32" s="746"/>
      <c r="H32" s="746"/>
      <c r="I32" s="746"/>
      <c r="J32" s="746"/>
      <c r="K32" s="746"/>
      <c r="L32" s="746"/>
      <c r="M32" s="746"/>
      <c r="N32" s="746"/>
      <c r="O32" s="746"/>
      <c r="P32" s="747"/>
      <c r="Q32" s="748">
        <v>1510</v>
      </c>
      <c r="R32" s="749"/>
      <c r="S32" s="749"/>
      <c r="T32" s="749"/>
      <c r="U32" s="749"/>
      <c r="V32" s="749">
        <v>1263</v>
      </c>
      <c r="W32" s="749"/>
      <c r="X32" s="749"/>
      <c r="Y32" s="749"/>
      <c r="Z32" s="749"/>
      <c r="AA32" s="749">
        <v>248</v>
      </c>
      <c r="AB32" s="749"/>
      <c r="AC32" s="749"/>
      <c r="AD32" s="749"/>
      <c r="AE32" s="750"/>
      <c r="AF32" s="751">
        <v>1454</v>
      </c>
      <c r="AG32" s="752"/>
      <c r="AH32" s="752"/>
      <c r="AI32" s="752"/>
      <c r="AJ32" s="753"/>
      <c r="AK32" s="820">
        <v>26</v>
      </c>
      <c r="AL32" s="821"/>
      <c r="AM32" s="821"/>
      <c r="AN32" s="821"/>
      <c r="AO32" s="821"/>
      <c r="AP32" s="821">
        <v>2578</v>
      </c>
      <c r="AQ32" s="821"/>
      <c r="AR32" s="821"/>
      <c r="AS32" s="821"/>
      <c r="AT32" s="821"/>
      <c r="AU32" s="821">
        <v>59</v>
      </c>
      <c r="AV32" s="821"/>
      <c r="AW32" s="821"/>
      <c r="AX32" s="821"/>
      <c r="AY32" s="821"/>
      <c r="AZ32" s="822" t="s">
        <v>542</v>
      </c>
      <c r="BA32" s="822"/>
      <c r="BB32" s="822"/>
      <c r="BC32" s="822"/>
      <c r="BD32" s="822"/>
      <c r="BE32" s="818" t="s">
        <v>386</v>
      </c>
      <c r="BF32" s="818"/>
      <c r="BG32" s="818"/>
      <c r="BH32" s="818"/>
      <c r="BI32" s="819"/>
      <c r="BJ32" s="205"/>
      <c r="BK32" s="205"/>
      <c r="BL32" s="205"/>
      <c r="BM32" s="205"/>
      <c r="BN32" s="205"/>
      <c r="BO32" s="218"/>
      <c r="BP32" s="218"/>
      <c r="BQ32" s="215">
        <v>26</v>
      </c>
      <c r="BR32" s="216"/>
      <c r="BS32" s="758"/>
      <c r="BT32" s="759"/>
      <c r="BU32" s="759"/>
      <c r="BV32" s="759"/>
      <c r="BW32" s="759"/>
      <c r="BX32" s="759"/>
      <c r="BY32" s="759"/>
      <c r="BZ32" s="759"/>
      <c r="CA32" s="759"/>
      <c r="CB32" s="759"/>
      <c r="CC32" s="759"/>
      <c r="CD32" s="759"/>
      <c r="CE32" s="759"/>
      <c r="CF32" s="759"/>
      <c r="CG32" s="760"/>
      <c r="CH32" s="771"/>
      <c r="CI32" s="772"/>
      <c r="CJ32" s="772"/>
      <c r="CK32" s="772"/>
      <c r="CL32" s="773"/>
      <c r="CM32" s="771"/>
      <c r="CN32" s="772"/>
      <c r="CO32" s="772"/>
      <c r="CP32" s="772"/>
      <c r="CQ32" s="773"/>
      <c r="CR32" s="771"/>
      <c r="CS32" s="772"/>
      <c r="CT32" s="772"/>
      <c r="CU32" s="772"/>
      <c r="CV32" s="773"/>
      <c r="CW32" s="771"/>
      <c r="CX32" s="772"/>
      <c r="CY32" s="772"/>
      <c r="CZ32" s="772"/>
      <c r="DA32" s="773"/>
      <c r="DB32" s="771"/>
      <c r="DC32" s="772"/>
      <c r="DD32" s="772"/>
      <c r="DE32" s="772"/>
      <c r="DF32" s="773"/>
      <c r="DG32" s="771"/>
      <c r="DH32" s="772"/>
      <c r="DI32" s="772"/>
      <c r="DJ32" s="772"/>
      <c r="DK32" s="773"/>
      <c r="DL32" s="771"/>
      <c r="DM32" s="772"/>
      <c r="DN32" s="772"/>
      <c r="DO32" s="772"/>
      <c r="DP32" s="773"/>
      <c r="DQ32" s="771"/>
      <c r="DR32" s="772"/>
      <c r="DS32" s="772"/>
      <c r="DT32" s="772"/>
      <c r="DU32" s="773"/>
      <c r="DV32" s="774"/>
      <c r="DW32" s="775"/>
      <c r="DX32" s="775"/>
      <c r="DY32" s="775"/>
      <c r="DZ32" s="776"/>
      <c r="EA32" s="199"/>
    </row>
    <row r="33" spans="1:131" s="200" customFormat="1" ht="26.25" customHeight="1">
      <c r="A33" s="219">
        <v>6</v>
      </c>
      <c r="B33" s="745" t="s">
        <v>388</v>
      </c>
      <c r="C33" s="746"/>
      <c r="D33" s="746"/>
      <c r="E33" s="746"/>
      <c r="F33" s="746"/>
      <c r="G33" s="746"/>
      <c r="H33" s="746"/>
      <c r="I33" s="746"/>
      <c r="J33" s="746"/>
      <c r="K33" s="746"/>
      <c r="L33" s="746"/>
      <c r="M33" s="746"/>
      <c r="N33" s="746"/>
      <c r="O33" s="746"/>
      <c r="P33" s="747"/>
      <c r="Q33" s="748">
        <v>1708</v>
      </c>
      <c r="R33" s="749"/>
      <c r="S33" s="749"/>
      <c r="T33" s="749"/>
      <c r="U33" s="749"/>
      <c r="V33" s="749">
        <v>1535</v>
      </c>
      <c r="W33" s="749"/>
      <c r="X33" s="749"/>
      <c r="Y33" s="749"/>
      <c r="Z33" s="749"/>
      <c r="AA33" s="749">
        <v>173</v>
      </c>
      <c r="AB33" s="749"/>
      <c r="AC33" s="749"/>
      <c r="AD33" s="749"/>
      <c r="AE33" s="750"/>
      <c r="AF33" s="751">
        <v>484</v>
      </c>
      <c r="AG33" s="752"/>
      <c r="AH33" s="752"/>
      <c r="AI33" s="752"/>
      <c r="AJ33" s="753"/>
      <c r="AK33" s="820">
        <v>651</v>
      </c>
      <c r="AL33" s="821"/>
      <c r="AM33" s="821"/>
      <c r="AN33" s="821"/>
      <c r="AO33" s="821"/>
      <c r="AP33" s="821">
        <v>13500</v>
      </c>
      <c r="AQ33" s="821"/>
      <c r="AR33" s="821"/>
      <c r="AS33" s="821"/>
      <c r="AT33" s="821"/>
      <c r="AU33" s="821">
        <v>4617</v>
      </c>
      <c r="AV33" s="821"/>
      <c r="AW33" s="821"/>
      <c r="AX33" s="821"/>
      <c r="AY33" s="821"/>
      <c r="AZ33" s="822" t="s">
        <v>540</v>
      </c>
      <c r="BA33" s="822"/>
      <c r="BB33" s="822"/>
      <c r="BC33" s="822"/>
      <c r="BD33" s="822"/>
      <c r="BE33" s="818" t="s">
        <v>386</v>
      </c>
      <c r="BF33" s="818"/>
      <c r="BG33" s="818"/>
      <c r="BH33" s="818"/>
      <c r="BI33" s="819"/>
      <c r="BJ33" s="205"/>
      <c r="BK33" s="205"/>
      <c r="BL33" s="205"/>
      <c r="BM33" s="205"/>
      <c r="BN33" s="205"/>
      <c r="BO33" s="218"/>
      <c r="BP33" s="218"/>
      <c r="BQ33" s="215">
        <v>27</v>
      </c>
      <c r="BR33" s="216"/>
      <c r="BS33" s="758"/>
      <c r="BT33" s="759"/>
      <c r="BU33" s="759"/>
      <c r="BV33" s="759"/>
      <c r="BW33" s="759"/>
      <c r="BX33" s="759"/>
      <c r="BY33" s="759"/>
      <c r="BZ33" s="759"/>
      <c r="CA33" s="759"/>
      <c r="CB33" s="759"/>
      <c r="CC33" s="759"/>
      <c r="CD33" s="759"/>
      <c r="CE33" s="759"/>
      <c r="CF33" s="759"/>
      <c r="CG33" s="760"/>
      <c r="CH33" s="771"/>
      <c r="CI33" s="772"/>
      <c r="CJ33" s="772"/>
      <c r="CK33" s="772"/>
      <c r="CL33" s="773"/>
      <c r="CM33" s="771"/>
      <c r="CN33" s="772"/>
      <c r="CO33" s="772"/>
      <c r="CP33" s="772"/>
      <c r="CQ33" s="773"/>
      <c r="CR33" s="771"/>
      <c r="CS33" s="772"/>
      <c r="CT33" s="772"/>
      <c r="CU33" s="772"/>
      <c r="CV33" s="773"/>
      <c r="CW33" s="771"/>
      <c r="CX33" s="772"/>
      <c r="CY33" s="772"/>
      <c r="CZ33" s="772"/>
      <c r="DA33" s="773"/>
      <c r="DB33" s="771"/>
      <c r="DC33" s="772"/>
      <c r="DD33" s="772"/>
      <c r="DE33" s="772"/>
      <c r="DF33" s="773"/>
      <c r="DG33" s="771"/>
      <c r="DH33" s="772"/>
      <c r="DI33" s="772"/>
      <c r="DJ33" s="772"/>
      <c r="DK33" s="773"/>
      <c r="DL33" s="771"/>
      <c r="DM33" s="772"/>
      <c r="DN33" s="772"/>
      <c r="DO33" s="772"/>
      <c r="DP33" s="773"/>
      <c r="DQ33" s="771"/>
      <c r="DR33" s="772"/>
      <c r="DS33" s="772"/>
      <c r="DT33" s="772"/>
      <c r="DU33" s="773"/>
      <c r="DV33" s="774"/>
      <c r="DW33" s="775"/>
      <c r="DX33" s="775"/>
      <c r="DY33" s="775"/>
      <c r="DZ33" s="776"/>
      <c r="EA33" s="199"/>
    </row>
    <row r="34" spans="1:131" s="200" customFormat="1" ht="26.25" customHeight="1">
      <c r="A34" s="219">
        <v>7</v>
      </c>
      <c r="B34" s="745" t="s">
        <v>389</v>
      </c>
      <c r="C34" s="746"/>
      <c r="D34" s="746"/>
      <c r="E34" s="746"/>
      <c r="F34" s="746"/>
      <c r="G34" s="746"/>
      <c r="H34" s="746"/>
      <c r="I34" s="746"/>
      <c r="J34" s="746"/>
      <c r="K34" s="746"/>
      <c r="L34" s="746"/>
      <c r="M34" s="746"/>
      <c r="N34" s="746"/>
      <c r="O34" s="746"/>
      <c r="P34" s="747"/>
      <c r="Q34" s="748">
        <v>1142</v>
      </c>
      <c r="R34" s="749"/>
      <c r="S34" s="749"/>
      <c r="T34" s="749"/>
      <c r="U34" s="749"/>
      <c r="V34" s="749">
        <v>18</v>
      </c>
      <c r="W34" s="749"/>
      <c r="X34" s="749"/>
      <c r="Y34" s="749"/>
      <c r="Z34" s="749"/>
      <c r="AA34" s="749">
        <v>1123</v>
      </c>
      <c r="AB34" s="749"/>
      <c r="AC34" s="749"/>
      <c r="AD34" s="749"/>
      <c r="AE34" s="750"/>
      <c r="AF34" s="751">
        <v>49</v>
      </c>
      <c r="AG34" s="752"/>
      <c r="AH34" s="752"/>
      <c r="AI34" s="752"/>
      <c r="AJ34" s="753"/>
      <c r="AK34" s="820">
        <v>26</v>
      </c>
      <c r="AL34" s="821"/>
      <c r="AM34" s="821"/>
      <c r="AN34" s="821"/>
      <c r="AO34" s="821"/>
      <c r="AP34" s="821">
        <v>225</v>
      </c>
      <c r="AQ34" s="821"/>
      <c r="AR34" s="821"/>
      <c r="AS34" s="821"/>
      <c r="AT34" s="821"/>
      <c r="AU34" s="821" t="s">
        <v>543</v>
      </c>
      <c r="AV34" s="821"/>
      <c r="AW34" s="821"/>
      <c r="AX34" s="821"/>
      <c r="AY34" s="821"/>
      <c r="AZ34" s="822" t="s">
        <v>540</v>
      </c>
      <c r="BA34" s="822"/>
      <c r="BB34" s="822"/>
      <c r="BC34" s="822"/>
      <c r="BD34" s="822"/>
      <c r="BE34" s="818" t="s">
        <v>390</v>
      </c>
      <c r="BF34" s="818"/>
      <c r="BG34" s="818"/>
      <c r="BH34" s="818"/>
      <c r="BI34" s="819"/>
      <c r="BJ34" s="205"/>
      <c r="BK34" s="205"/>
      <c r="BL34" s="205"/>
      <c r="BM34" s="205"/>
      <c r="BN34" s="205"/>
      <c r="BO34" s="218"/>
      <c r="BP34" s="218"/>
      <c r="BQ34" s="215">
        <v>28</v>
      </c>
      <c r="BR34" s="216"/>
      <c r="BS34" s="758"/>
      <c r="BT34" s="759"/>
      <c r="BU34" s="759"/>
      <c r="BV34" s="759"/>
      <c r="BW34" s="759"/>
      <c r="BX34" s="759"/>
      <c r="BY34" s="759"/>
      <c r="BZ34" s="759"/>
      <c r="CA34" s="759"/>
      <c r="CB34" s="759"/>
      <c r="CC34" s="759"/>
      <c r="CD34" s="759"/>
      <c r="CE34" s="759"/>
      <c r="CF34" s="759"/>
      <c r="CG34" s="760"/>
      <c r="CH34" s="771"/>
      <c r="CI34" s="772"/>
      <c r="CJ34" s="772"/>
      <c r="CK34" s="772"/>
      <c r="CL34" s="773"/>
      <c r="CM34" s="771"/>
      <c r="CN34" s="772"/>
      <c r="CO34" s="772"/>
      <c r="CP34" s="772"/>
      <c r="CQ34" s="773"/>
      <c r="CR34" s="771"/>
      <c r="CS34" s="772"/>
      <c r="CT34" s="772"/>
      <c r="CU34" s="772"/>
      <c r="CV34" s="773"/>
      <c r="CW34" s="771"/>
      <c r="CX34" s="772"/>
      <c r="CY34" s="772"/>
      <c r="CZ34" s="772"/>
      <c r="DA34" s="773"/>
      <c r="DB34" s="771"/>
      <c r="DC34" s="772"/>
      <c r="DD34" s="772"/>
      <c r="DE34" s="772"/>
      <c r="DF34" s="773"/>
      <c r="DG34" s="771"/>
      <c r="DH34" s="772"/>
      <c r="DI34" s="772"/>
      <c r="DJ34" s="772"/>
      <c r="DK34" s="773"/>
      <c r="DL34" s="771"/>
      <c r="DM34" s="772"/>
      <c r="DN34" s="772"/>
      <c r="DO34" s="772"/>
      <c r="DP34" s="773"/>
      <c r="DQ34" s="771"/>
      <c r="DR34" s="772"/>
      <c r="DS34" s="772"/>
      <c r="DT34" s="772"/>
      <c r="DU34" s="773"/>
      <c r="DV34" s="774"/>
      <c r="DW34" s="775"/>
      <c r="DX34" s="775"/>
      <c r="DY34" s="775"/>
      <c r="DZ34" s="776"/>
      <c r="EA34" s="199"/>
    </row>
    <row r="35" spans="1:131" s="200" customFormat="1" ht="26.25" customHeight="1">
      <c r="A35" s="219">
        <v>8</v>
      </c>
      <c r="B35" s="745"/>
      <c r="C35" s="746"/>
      <c r="D35" s="746"/>
      <c r="E35" s="746"/>
      <c r="F35" s="746"/>
      <c r="G35" s="746"/>
      <c r="H35" s="746"/>
      <c r="I35" s="746"/>
      <c r="J35" s="746"/>
      <c r="K35" s="746"/>
      <c r="L35" s="746"/>
      <c r="M35" s="746"/>
      <c r="N35" s="746"/>
      <c r="O35" s="746"/>
      <c r="P35" s="747"/>
      <c r="Q35" s="748"/>
      <c r="R35" s="749"/>
      <c r="S35" s="749"/>
      <c r="T35" s="749"/>
      <c r="U35" s="749"/>
      <c r="V35" s="749"/>
      <c r="W35" s="749"/>
      <c r="X35" s="749"/>
      <c r="Y35" s="749"/>
      <c r="Z35" s="749"/>
      <c r="AA35" s="749"/>
      <c r="AB35" s="749"/>
      <c r="AC35" s="749"/>
      <c r="AD35" s="749"/>
      <c r="AE35" s="750"/>
      <c r="AF35" s="751"/>
      <c r="AG35" s="752"/>
      <c r="AH35" s="752"/>
      <c r="AI35" s="752"/>
      <c r="AJ35" s="753"/>
      <c r="AK35" s="820"/>
      <c r="AL35" s="821"/>
      <c r="AM35" s="821"/>
      <c r="AN35" s="821"/>
      <c r="AO35" s="821"/>
      <c r="AP35" s="821"/>
      <c r="AQ35" s="821"/>
      <c r="AR35" s="821"/>
      <c r="AS35" s="821"/>
      <c r="AT35" s="821"/>
      <c r="AU35" s="821"/>
      <c r="AV35" s="821"/>
      <c r="AW35" s="821"/>
      <c r="AX35" s="821"/>
      <c r="AY35" s="821"/>
      <c r="AZ35" s="822"/>
      <c r="BA35" s="822"/>
      <c r="BB35" s="822"/>
      <c r="BC35" s="822"/>
      <c r="BD35" s="822"/>
      <c r="BE35" s="818"/>
      <c r="BF35" s="818"/>
      <c r="BG35" s="818"/>
      <c r="BH35" s="818"/>
      <c r="BI35" s="819"/>
      <c r="BJ35" s="205"/>
      <c r="BK35" s="205"/>
      <c r="BL35" s="205"/>
      <c r="BM35" s="205"/>
      <c r="BN35" s="205"/>
      <c r="BO35" s="218"/>
      <c r="BP35" s="218"/>
      <c r="BQ35" s="215">
        <v>29</v>
      </c>
      <c r="BR35" s="216"/>
      <c r="BS35" s="758"/>
      <c r="BT35" s="759"/>
      <c r="BU35" s="759"/>
      <c r="BV35" s="759"/>
      <c r="BW35" s="759"/>
      <c r="BX35" s="759"/>
      <c r="BY35" s="759"/>
      <c r="BZ35" s="759"/>
      <c r="CA35" s="759"/>
      <c r="CB35" s="759"/>
      <c r="CC35" s="759"/>
      <c r="CD35" s="759"/>
      <c r="CE35" s="759"/>
      <c r="CF35" s="759"/>
      <c r="CG35" s="760"/>
      <c r="CH35" s="771"/>
      <c r="CI35" s="772"/>
      <c r="CJ35" s="772"/>
      <c r="CK35" s="772"/>
      <c r="CL35" s="773"/>
      <c r="CM35" s="771"/>
      <c r="CN35" s="772"/>
      <c r="CO35" s="772"/>
      <c r="CP35" s="772"/>
      <c r="CQ35" s="773"/>
      <c r="CR35" s="771"/>
      <c r="CS35" s="772"/>
      <c r="CT35" s="772"/>
      <c r="CU35" s="772"/>
      <c r="CV35" s="773"/>
      <c r="CW35" s="771"/>
      <c r="CX35" s="772"/>
      <c r="CY35" s="772"/>
      <c r="CZ35" s="772"/>
      <c r="DA35" s="773"/>
      <c r="DB35" s="771"/>
      <c r="DC35" s="772"/>
      <c r="DD35" s="772"/>
      <c r="DE35" s="772"/>
      <c r="DF35" s="773"/>
      <c r="DG35" s="771"/>
      <c r="DH35" s="772"/>
      <c r="DI35" s="772"/>
      <c r="DJ35" s="772"/>
      <c r="DK35" s="773"/>
      <c r="DL35" s="771"/>
      <c r="DM35" s="772"/>
      <c r="DN35" s="772"/>
      <c r="DO35" s="772"/>
      <c r="DP35" s="773"/>
      <c r="DQ35" s="771"/>
      <c r="DR35" s="772"/>
      <c r="DS35" s="772"/>
      <c r="DT35" s="772"/>
      <c r="DU35" s="773"/>
      <c r="DV35" s="774"/>
      <c r="DW35" s="775"/>
      <c r="DX35" s="775"/>
      <c r="DY35" s="775"/>
      <c r="DZ35" s="776"/>
      <c r="EA35" s="199"/>
    </row>
    <row r="36" spans="1:131" s="200" customFormat="1" ht="26.25" customHeight="1">
      <c r="A36" s="219">
        <v>9</v>
      </c>
      <c r="B36" s="745"/>
      <c r="C36" s="746"/>
      <c r="D36" s="746"/>
      <c r="E36" s="746"/>
      <c r="F36" s="746"/>
      <c r="G36" s="746"/>
      <c r="H36" s="746"/>
      <c r="I36" s="746"/>
      <c r="J36" s="746"/>
      <c r="K36" s="746"/>
      <c r="L36" s="746"/>
      <c r="M36" s="746"/>
      <c r="N36" s="746"/>
      <c r="O36" s="746"/>
      <c r="P36" s="747"/>
      <c r="Q36" s="748"/>
      <c r="R36" s="749"/>
      <c r="S36" s="749"/>
      <c r="T36" s="749"/>
      <c r="U36" s="749"/>
      <c r="V36" s="749"/>
      <c r="W36" s="749"/>
      <c r="X36" s="749"/>
      <c r="Y36" s="749"/>
      <c r="Z36" s="749"/>
      <c r="AA36" s="749"/>
      <c r="AB36" s="749"/>
      <c r="AC36" s="749"/>
      <c r="AD36" s="749"/>
      <c r="AE36" s="750"/>
      <c r="AF36" s="751"/>
      <c r="AG36" s="752"/>
      <c r="AH36" s="752"/>
      <c r="AI36" s="752"/>
      <c r="AJ36" s="753"/>
      <c r="AK36" s="820"/>
      <c r="AL36" s="821"/>
      <c r="AM36" s="821"/>
      <c r="AN36" s="821"/>
      <c r="AO36" s="821"/>
      <c r="AP36" s="821"/>
      <c r="AQ36" s="821"/>
      <c r="AR36" s="821"/>
      <c r="AS36" s="821"/>
      <c r="AT36" s="821"/>
      <c r="AU36" s="821"/>
      <c r="AV36" s="821"/>
      <c r="AW36" s="821"/>
      <c r="AX36" s="821"/>
      <c r="AY36" s="821"/>
      <c r="AZ36" s="822"/>
      <c r="BA36" s="822"/>
      <c r="BB36" s="822"/>
      <c r="BC36" s="822"/>
      <c r="BD36" s="822"/>
      <c r="BE36" s="818"/>
      <c r="BF36" s="818"/>
      <c r="BG36" s="818"/>
      <c r="BH36" s="818"/>
      <c r="BI36" s="819"/>
      <c r="BJ36" s="205"/>
      <c r="BK36" s="205"/>
      <c r="BL36" s="205"/>
      <c r="BM36" s="205"/>
      <c r="BN36" s="205"/>
      <c r="BO36" s="218"/>
      <c r="BP36" s="218"/>
      <c r="BQ36" s="215">
        <v>30</v>
      </c>
      <c r="BR36" s="216"/>
      <c r="BS36" s="758"/>
      <c r="BT36" s="759"/>
      <c r="BU36" s="759"/>
      <c r="BV36" s="759"/>
      <c r="BW36" s="759"/>
      <c r="BX36" s="759"/>
      <c r="BY36" s="759"/>
      <c r="BZ36" s="759"/>
      <c r="CA36" s="759"/>
      <c r="CB36" s="759"/>
      <c r="CC36" s="759"/>
      <c r="CD36" s="759"/>
      <c r="CE36" s="759"/>
      <c r="CF36" s="759"/>
      <c r="CG36" s="760"/>
      <c r="CH36" s="771"/>
      <c r="CI36" s="772"/>
      <c r="CJ36" s="772"/>
      <c r="CK36" s="772"/>
      <c r="CL36" s="773"/>
      <c r="CM36" s="771"/>
      <c r="CN36" s="772"/>
      <c r="CO36" s="772"/>
      <c r="CP36" s="772"/>
      <c r="CQ36" s="773"/>
      <c r="CR36" s="771"/>
      <c r="CS36" s="772"/>
      <c r="CT36" s="772"/>
      <c r="CU36" s="772"/>
      <c r="CV36" s="773"/>
      <c r="CW36" s="771"/>
      <c r="CX36" s="772"/>
      <c r="CY36" s="772"/>
      <c r="CZ36" s="772"/>
      <c r="DA36" s="773"/>
      <c r="DB36" s="771"/>
      <c r="DC36" s="772"/>
      <c r="DD36" s="772"/>
      <c r="DE36" s="772"/>
      <c r="DF36" s="773"/>
      <c r="DG36" s="771"/>
      <c r="DH36" s="772"/>
      <c r="DI36" s="772"/>
      <c r="DJ36" s="772"/>
      <c r="DK36" s="773"/>
      <c r="DL36" s="771"/>
      <c r="DM36" s="772"/>
      <c r="DN36" s="772"/>
      <c r="DO36" s="772"/>
      <c r="DP36" s="773"/>
      <c r="DQ36" s="771"/>
      <c r="DR36" s="772"/>
      <c r="DS36" s="772"/>
      <c r="DT36" s="772"/>
      <c r="DU36" s="773"/>
      <c r="DV36" s="774"/>
      <c r="DW36" s="775"/>
      <c r="DX36" s="775"/>
      <c r="DY36" s="775"/>
      <c r="DZ36" s="776"/>
      <c r="EA36" s="199"/>
    </row>
    <row r="37" spans="1:131" s="200" customFormat="1" ht="26.25" customHeight="1">
      <c r="A37" s="219">
        <v>10</v>
      </c>
      <c r="B37" s="745"/>
      <c r="C37" s="746"/>
      <c r="D37" s="746"/>
      <c r="E37" s="746"/>
      <c r="F37" s="746"/>
      <c r="G37" s="746"/>
      <c r="H37" s="746"/>
      <c r="I37" s="746"/>
      <c r="J37" s="746"/>
      <c r="K37" s="746"/>
      <c r="L37" s="746"/>
      <c r="M37" s="746"/>
      <c r="N37" s="746"/>
      <c r="O37" s="746"/>
      <c r="P37" s="747"/>
      <c r="Q37" s="748"/>
      <c r="R37" s="749"/>
      <c r="S37" s="749"/>
      <c r="T37" s="749"/>
      <c r="U37" s="749"/>
      <c r="V37" s="749"/>
      <c r="W37" s="749"/>
      <c r="X37" s="749"/>
      <c r="Y37" s="749"/>
      <c r="Z37" s="749"/>
      <c r="AA37" s="749"/>
      <c r="AB37" s="749"/>
      <c r="AC37" s="749"/>
      <c r="AD37" s="749"/>
      <c r="AE37" s="750"/>
      <c r="AF37" s="751"/>
      <c r="AG37" s="752"/>
      <c r="AH37" s="752"/>
      <c r="AI37" s="752"/>
      <c r="AJ37" s="753"/>
      <c r="AK37" s="820"/>
      <c r="AL37" s="821"/>
      <c r="AM37" s="821"/>
      <c r="AN37" s="821"/>
      <c r="AO37" s="821"/>
      <c r="AP37" s="821"/>
      <c r="AQ37" s="821"/>
      <c r="AR37" s="821"/>
      <c r="AS37" s="821"/>
      <c r="AT37" s="821"/>
      <c r="AU37" s="821"/>
      <c r="AV37" s="821"/>
      <c r="AW37" s="821"/>
      <c r="AX37" s="821"/>
      <c r="AY37" s="821"/>
      <c r="AZ37" s="822"/>
      <c r="BA37" s="822"/>
      <c r="BB37" s="822"/>
      <c r="BC37" s="822"/>
      <c r="BD37" s="822"/>
      <c r="BE37" s="818"/>
      <c r="BF37" s="818"/>
      <c r="BG37" s="818"/>
      <c r="BH37" s="818"/>
      <c r="BI37" s="819"/>
      <c r="BJ37" s="205"/>
      <c r="BK37" s="205"/>
      <c r="BL37" s="205"/>
      <c r="BM37" s="205"/>
      <c r="BN37" s="205"/>
      <c r="BO37" s="218"/>
      <c r="BP37" s="218"/>
      <c r="BQ37" s="215">
        <v>31</v>
      </c>
      <c r="BR37" s="216"/>
      <c r="BS37" s="758"/>
      <c r="BT37" s="759"/>
      <c r="BU37" s="759"/>
      <c r="BV37" s="759"/>
      <c r="BW37" s="759"/>
      <c r="BX37" s="759"/>
      <c r="BY37" s="759"/>
      <c r="BZ37" s="759"/>
      <c r="CA37" s="759"/>
      <c r="CB37" s="759"/>
      <c r="CC37" s="759"/>
      <c r="CD37" s="759"/>
      <c r="CE37" s="759"/>
      <c r="CF37" s="759"/>
      <c r="CG37" s="760"/>
      <c r="CH37" s="771"/>
      <c r="CI37" s="772"/>
      <c r="CJ37" s="772"/>
      <c r="CK37" s="772"/>
      <c r="CL37" s="773"/>
      <c r="CM37" s="771"/>
      <c r="CN37" s="772"/>
      <c r="CO37" s="772"/>
      <c r="CP37" s="772"/>
      <c r="CQ37" s="773"/>
      <c r="CR37" s="771"/>
      <c r="CS37" s="772"/>
      <c r="CT37" s="772"/>
      <c r="CU37" s="772"/>
      <c r="CV37" s="773"/>
      <c r="CW37" s="771"/>
      <c r="CX37" s="772"/>
      <c r="CY37" s="772"/>
      <c r="CZ37" s="772"/>
      <c r="DA37" s="773"/>
      <c r="DB37" s="771"/>
      <c r="DC37" s="772"/>
      <c r="DD37" s="772"/>
      <c r="DE37" s="772"/>
      <c r="DF37" s="773"/>
      <c r="DG37" s="771"/>
      <c r="DH37" s="772"/>
      <c r="DI37" s="772"/>
      <c r="DJ37" s="772"/>
      <c r="DK37" s="773"/>
      <c r="DL37" s="771"/>
      <c r="DM37" s="772"/>
      <c r="DN37" s="772"/>
      <c r="DO37" s="772"/>
      <c r="DP37" s="773"/>
      <c r="DQ37" s="771"/>
      <c r="DR37" s="772"/>
      <c r="DS37" s="772"/>
      <c r="DT37" s="772"/>
      <c r="DU37" s="773"/>
      <c r="DV37" s="774"/>
      <c r="DW37" s="775"/>
      <c r="DX37" s="775"/>
      <c r="DY37" s="775"/>
      <c r="DZ37" s="776"/>
      <c r="EA37" s="199"/>
    </row>
    <row r="38" spans="1:131" s="200" customFormat="1" ht="26.25" customHeight="1">
      <c r="A38" s="219">
        <v>11</v>
      </c>
      <c r="B38" s="745"/>
      <c r="C38" s="746"/>
      <c r="D38" s="746"/>
      <c r="E38" s="746"/>
      <c r="F38" s="746"/>
      <c r="G38" s="746"/>
      <c r="H38" s="746"/>
      <c r="I38" s="746"/>
      <c r="J38" s="746"/>
      <c r="K38" s="746"/>
      <c r="L38" s="746"/>
      <c r="M38" s="746"/>
      <c r="N38" s="746"/>
      <c r="O38" s="746"/>
      <c r="P38" s="747"/>
      <c r="Q38" s="748"/>
      <c r="R38" s="749"/>
      <c r="S38" s="749"/>
      <c r="T38" s="749"/>
      <c r="U38" s="749"/>
      <c r="V38" s="749"/>
      <c r="W38" s="749"/>
      <c r="X38" s="749"/>
      <c r="Y38" s="749"/>
      <c r="Z38" s="749"/>
      <c r="AA38" s="749"/>
      <c r="AB38" s="749"/>
      <c r="AC38" s="749"/>
      <c r="AD38" s="749"/>
      <c r="AE38" s="750"/>
      <c r="AF38" s="751"/>
      <c r="AG38" s="752"/>
      <c r="AH38" s="752"/>
      <c r="AI38" s="752"/>
      <c r="AJ38" s="753"/>
      <c r="AK38" s="820"/>
      <c r="AL38" s="821"/>
      <c r="AM38" s="821"/>
      <c r="AN38" s="821"/>
      <c r="AO38" s="821"/>
      <c r="AP38" s="821"/>
      <c r="AQ38" s="821"/>
      <c r="AR38" s="821"/>
      <c r="AS38" s="821"/>
      <c r="AT38" s="821"/>
      <c r="AU38" s="821"/>
      <c r="AV38" s="821"/>
      <c r="AW38" s="821"/>
      <c r="AX38" s="821"/>
      <c r="AY38" s="821"/>
      <c r="AZ38" s="822"/>
      <c r="BA38" s="822"/>
      <c r="BB38" s="822"/>
      <c r="BC38" s="822"/>
      <c r="BD38" s="822"/>
      <c r="BE38" s="818"/>
      <c r="BF38" s="818"/>
      <c r="BG38" s="818"/>
      <c r="BH38" s="818"/>
      <c r="BI38" s="819"/>
      <c r="BJ38" s="205"/>
      <c r="BK38" s="205"/>
      <c r="BL38" s="205"/>
      <c r="BM38" s="205"/>
      <c r="BN38" s="205"/>
      <c r="BO38" s="218"/>
      <c r="BP38" s="218"/>
      <c r="BQ38" s="215">
        <v>32</v>
      </c>
      <c r="BR38" s="216"/>
      <c r="BS38" s="758"/>
      <c r="BT38" s="759"/>
      <c r="BU38" s="759"/>
      <c r="BV38" s="759"/>
      <c r="BW38" s="759"/>
      <c r="BX38" s="759"/>
      <c r="BY38" s="759"/>
      <c r="BZ38" s="759"/>
      <c r="CA38" s="759"/>
      <c r="CB38" s="759"/>
      <c r="CC38" s="759"/>
      <c r="CD38" s="759"/>
      <c r="CE38" s="759"/>
      <c r="CF38" s="759"/>
      <c r="CG38" s="760"/>
      <c r="CH38" s="771"/>
      <c r="CI38" s="772"/>
      <c r="CJ38" s="772"/>
      <c r="CK38" s="772"/>
      <c r="CL38" s="773"/>
      <c r="CM38" s="771"/>
      <c r="CN38" s="772"/>
      <c r="CO38" s="772"/>
      <c r="CP38" s="772"/>
      <c r="CQ38" s="773"/>
      <c r="CR38" s="771"/>
      <c r="CS38" s="772"/>
      <c r="CT38" s="772"/>
      <c r="CU38" s="772"/>
      <c r="CV38" s="773"/>
      <c r="CW38" s="771"/>
      <c r="CX38" s="772"/>
      <c r="CY38" s="772"/>
      <c r="CZ38" s="772"/>
      <c r="DA38" s="773"/>
      <c r="DB38" s="771"/>
      <c r="DC38" s="772"/>
      <c r="DD38" s="772"/>
      <c r="DE38" s="772"/>
      <c r="DF38" s="773"/>
      <c r="DG38" s="771"/>
      <c r="DH38" s="772"/>
      <c r="DI38" s="772"/>
      <c r="DJ38" s="772"/>
      <c r="DK38" s="773"/>
      <c r="DL38" s="771"/>
      <c r="DM38" s="772"/>
      <c r="DN38" s="772"/>
      <c r="DO38" s="772"/>
      <c r="DP38" s="773"/>
      <c r="DQ38" s="771"/>
      <c r="DR38" s="772"/>
      <c r="DS38" s="772"/>
      <c r="DT38" s="772"/>
      <c r="DU38" s="773"/>
      <c r="DV38" s="774"/>
      <c r="DW38" s="775"/>
      <c r="DX38" s="775"/>
      <c r="DY38" s="775"/>
      <c r="DZ38" s="776"/>
      <c r="EA38" s="199"/>
    </row>
    <row r="39" spans="1:131" s="200" customFormat="1" ht="26.25" customHeight="1">
      <c r="A39" s="219">
        <v>12</v>
      </c>
      <c r="B39" s="745"/>
      <c r="C39" s="746"/>
      <c r="D39" s="746"/>
      <c r="E39" s="746"/>
      <c r="F39" s="746"/>
      <c r="G39" s="746"/>
      <c r="H39" s="746"/>
      <c r="I39" s="746"/>
      <c r="J39" s="746"/>
      <c r="K39" s="746"/>
      <c r="L39" s="746"/>
      <c r="M39" s="746"/>
      <c r="N39" s="746"/>
      <c r="O39" s="746"/>
      <c r="P39" s="747"/>
      <c r="Q39" s="748"/>
      <c r="R39" s="749"/>
      <c r="S39" s="749"/>
      <c r="T39" s="749"/>
      <c r="U39" s="749"/>
      <c r="V39" s="749"/>
      <c r="W39" s="749"/>
      <c r="X39" s="749"/>
      <c r="Y39" s="749"/>
      <c r="Z39" s="749"/>
      <c r="AA39" s="749"/>
      <c r="AB39" s="749"/>
      <c r="AC39" s="749"/>
      <c r="AD39" s="749"/>
      <c r="AE39" s="750"/>
      <c r="AF39" s="751"/>
      <c r="AG39" s="752"/>
      <c r="AH39" s="752"/>
      <c r="AI39" s="752"/>
      <c r="AJ39" s="753"/>
      <c r="AK39" s="820"/>
      <c r="AL39" s="821"/>
      <c r="AM39" s="821"/>
      <c r="AN39" s="821"/>
      <c r="AO39" s="821"/>
      <c r="AP39" s="821"/>
      <c r="AQ39" s="821"/>
      <c r="AR39" s="821"/>
      <c r="AS39" s="821"/>
      <c r="AT39" s="821"/>
      <c r="AU39" s="821"/>
      <c r="AV39" s="821"/>
      <c r="AW39" s="821"/>
      <c r="AX39" s="821"/>
      <c r="AY39" s="821"/>
      <c r="AZ39" s="822"/>
      <c r="BA39" s="822"/>
      <c r="BB39" s="822"/>
      <c r="BC39" s="822"/>
      <c r="BD39" s="822"/>
      <c r="BE39" s="818"/>
      <c r="BF39" s="818"/>
      <c r="BG39" s="818"/>
      <c r="BH39" s="818"/>
      <c r="BI39" s="819"/>
      <c r="BJ39" s="205"/>
      <c r="BK39" s="205"/>
      <c r="BL39" s="205"/>
      <c r="BM39" s="205"/>
      <c r="BN39" s="205"/>
      <c r="BO39" s="218"/>
      <c r="BP39" s="218"/>
      <c r="BQ39" s="215">
        <v>33</v>
      </c>
      <c r="BR39" s="216"/>
      <c r="BS39" s="758"/>
      <c r="BT39" s="759"/>
      <c r="BU39" s="759"/>
      <c r="BV39" s="759"/>
      <c r="BW39" s="759"/>
      <c r="BX39" s="759"/>
      <c r="BY39" s="759"/>
      <c r="BZ39" s="759"/>
      <c r="CA39" s="759"/>
      <c r="CB39" s="759"/>
      <c r="CC39" s="759"/>
      <c r="CD39" s="759"/>
      <c r="CE39" s="759"/>
      <c r="CF39" s="759"/>
      <c r="CG39" s="760"/>
      <c r="CH39" s="771"/>
      <c r="CI39" s="772"/>
      <c r="CJ39" s="772"/>
      <c r="CK39" s="772"/>
      <c r="CL39" s="773"/>
      <c r="CM39" s="771"/>
      <c r="CN39" s="772"/>
      <c r="CO39" s="772"/>
      <c r="CP39" s="772"/>
      <c r="CQ39" s="773"/>
      <c r="CR39" s="771"/>
      <c r="CS39" s="772"/>
      <c r="CT39" s="772"/>
      <c r="CU39" s="772"/>
      <c r="CV39" s="773"/>
      <c r="CW39" s="771"/>
      <c r="CX39" s="772"/>
      <c r="CY39" s="772"/>
      <c r="CZ39" s="772"/>
      <c r="DA39" s="773"/>
      <c r="DB39" s="771"/>
      <c r="DC39" s="772"/>
      <c r="DD39" s="772"/>
      <c r="DE39" s="772"/>
      <c r="DF39" s="773"/>
      <c r="DG39" s="771"/>
      <c r="DH39" s="772"/>
      <c r="DI39" s="772"/>
      <c r="DJ39" s="772"/>
      <c r="DK39" s="773"/>
      <c r="DL39" s="771"/>
      <c r="DM39" s="772"/>
      <c r="DN39" s="772"/>
      <c r="DO39" s="772"/>
      <c r="DP39" s="773"/>
      <c r="DQ39" s="771"/>
      <c r="DR39" s="772"/>
      <c r="DS39" s="772"/>
      <c r="DT39" s="772"/>
      <c r="DU39" s="773"/>
      <c r="DV39" s="774"/>
      <c r="DW39" s="775"/>
      <c r="DX39" s="775"/>
      <c r="DY39" s="775"/>
      <c r="DZ39" s="776"/>
      <c r="EA39" s="199"/>
    </row>
    <row r="40" spans="1:131" s="200" customFormat="1" ht="26.25" customHeight="1">
      <c r="A40" s="214">
        <v>13</v>
      </c>
      <c r="B40" s="745"/>
      <c r="C40" s="746"/>
      <c r="D40" s="746"/>
      <c r="E40" s="746"/>
      <c r="F40" s="746"/>
      <c r="G40" s="746"/>
      <c r="H40" s="746"/>
      <c r="I40" s="746"/>
      <c r="J40" s="746"/>
      <c r="K40" s="746"/>
      <c r="L40" s="746"/>
      <c r="M40" s="746"/>
      <c r="N40" s="746"/>
      <c r="O40" s="746"/>
      <c r="P40" s="747"/>
      <c r="Q40" s="748"/>
      <c r="R40" s="749"/>
      <c r="S40" s="749"/>
      <c r="T40" s="749"/>
      <c r="U40" s="749"/>
      <c r="V40" s="749"/>
      <c r="W40" s="749"/>
      <c r="X40" s="749"/>
      <c r="Y40" s="749"/>
      <c r="Z40" s="749"/>
      <c r="AA40" s="749"/>
      <c r="AB40" s="749"/>
      <c r="AC40" s="749"/>
      <c r="AD40" s="749"/>
      <c r="AE40" s="750"/>
      <c r="AF40" s="751"/>
      <c r="AG40" s="752"/>
      <c r="AH40" s="752"/>
      <c r="AI40" s="752"/>
      <c r="AJ40" s="753"/>
      <c r="AK40" s="820"/>
      <c r="AL40" s="821"/>
      <c r="AM40" s="821"/>
      <c r="AN40" s="821"/>
      <c r="AO40" s="821"/>
      <c r="AP40" s="821"/>
      <c r="AQ40" s="821"/>
      <c r="AR40" s="821"/>
      <c r="AS40" s="821"/>
      <c r="AT40" s="821"/>
      <c r="AU40" s="821"/>
      <c r="AV40" s="821"/>
      <c r="AW40" s="821"/>
      <c r="AX40" s="821"/>
      <c r="AY40" s="821"/>
      <c r="AZ40" s="822"/>
      <c r="BA40" s="822"/>
      <c r="BB40" s="822"/>
      <c r="BC40" s="822"/>
      <c r="BD40" s="822"/>
      <c r="BE40" s="818"/>
      <c r="BF40" s="818"/>
      <c r="BG40" s="818"/>
      <c r="BH40" s="818"/>
      <c r="BI40" s="819"/>
      <c r="BJ40" s="205"/>
      <c r="BK40" s="205"/>
      <c r="BL40" s="205"/>
      <c r="BM40" s="205"/>
      <c r="BN40" s="205"/>
      <c r="BO40" s="218"/>
      <c r="BP40" s="218"/>
      <c r="BQ40" s="215">
        <v>34</v>
      </c>
      <c r="BR40" s="216"/>
      <c r="BS40" s="758"/>
      <c r="BT40" s="759"/>
      <c r="BU40" s="759"/>
      <c r="BV40" s="759"/>
      <c r="BW40" s="759"/>
      <c r="BX40" s="759"/>
      <c r="BY40" s="759"/>
      <c r="BZ40" s="759"/>
      <c r="CA40" s="759"/>
      <c r="CB40" s="759"/>
      <c r="CC40" s="759"/>
      <c r="CD40" s="759"/>
      <c r="CE40" s="759"/>
      <c r="CF40" s="759"/>
      <c r="CG40" s="760"/>
      <c r="CH40" s="771"/>
      <c r="CI40" s="772"/>
      <c r="CJ40" s="772"/>
      <c r="CK40" s="772"/>
      <c r="CL40" s="773"/>
      <c r="CM40" s="771"/>
      <c r="CN40" s="772"/>
      <c r="CO40" s="772"/>
      <c r="CP40" s="772"/>
      <c r="CQ40" s="773"/>
      <c r="CR40" s="771"/>
      <c r="CS40" s="772"/>
      <c r="CT40" s="772"/>
      <c r="CU40" s="772"/>
      <c r="CV40" s="773"/>
      <c r="CW40" s="771"/>
      <c r="CX40" s="772"/>
      <c r="CY40" s="772"/>
      <c r="CZ40" s="772"/>
      <c r="DA40" s="773"/>
      <c r="DB40" s="771"/>
      <c r="DC40" s="772"/>
      <c r="DD40" s="772"/>
      <c r="DE40" s="772"/>
      <c r="DF40" s="773"/>
      <c r="DG40" s="771"/>
      <c r="DH40" s="772"/>
      <c r="DI40" s="772"/>
      <c r="DJ40" s="772"/>
      <c r="DK40" s="773"/>
      <c r="DL40" s="771"/>
      <c r="DM40" s="772"/>
      <c r="DN40" s="772"/>
      <c r="DO40" s="772"/>
      <c r="DP40" s="773"/>
      <c r="DQ40" s="771"/>
      <c r="DR40" s="772"/>
      <c r="DS40" s="772"/>
      <c r="DT40" s="772"/>
      <c r="DU40" s="773"/>
      <c r="DV40" s="774"/>
      <c r="DW40" s="775"/>
      <c r="DX40" s="775"/>
      <c r="DY40" s="775"/>
      <c r="DZ40" s="776"/>
      <c r="EA40" s="199"/>
    </row>
    <row r="41" spans="1:131" s="200" customFormat="1" ht="26.25" customHeight="1">
      <c r="A41" s="214">
        <v>14</v>
      </c>
      <c r="B41" s="745"/>
      <c r="C41" s="746"/>
      <c r="D41" s="746"/>
      <c r="E41" s="746"/>
      <c r="F41" s="746"/>
      <c r="G41" s="746"/>
      <c r="H41" s="746"/>
      <c r="I41" s="746"/>
      <c r="J41" s="746"/>
      <c r="K41" s="746"/>
      <c r="L41" s="746"/>
      <c r="M41" s="746"/>
      <c r="N41" s="746"/>
      <c r="O41" s="746"/>
      <c r="P41" s="747"/>
      <c r="Q41" s="748"/>
      <c r="R41" s="749"/>
      <c r="S41" s="749"/>
      <c r="T41" s="749"/>
      <c r="U41" s="749"/>
      <c r="V41" s="749"/>
      <c r="W41" s="749"/>
      <c r="X41" s="749"/>
      <c r="Y41" s="749"/>
      <c r="Z41" s="749"/>
      <c r="AA41" s="749"/>
      <c r="AB41" s="749"/>
      <c r="AC41" s="749"/>
      <c r="AD41" s="749"/>
      <c r="AE41" s="750"/>
      <c r="AF41" s="751"/>
      <c r="AG41" s="752"/>
      <c r="AH41" s="752"/>
      <c r="AI41" s="752"/>
      <c r="AJ41" s="753"/>
      <c r="AK41" s="820"/>
      <c r="AL41" s="821"/>
      <c r="AM41" s="821"/>
      <c r="AN41" s="821"/>
      <c r="AO41" s="821"/>
      <c r="AP41" s="821"/>
      <c r="AQ41" s="821"/>
      <c r="AR41" s="821"/>
      <c r="AS41" s="821"/>
      <c r="AT41" s="821"/>
      <c r="AU41" s="821"/>
      <c r="AV41" s="821"/>
      <c r="AW41" s="821"/>
      <c r="AX41" s="821"/>
      <c r="AY41" s="821"/>
      <c r="AZ41" s="822"/>
      <c r="BA41" s="822"/>
      <c r="BB41" s="822"/>
      <c r="BC41" s="822"/>
      <c r="BD41" s="822"/>
      <c r="BE41" s="818"/>
      <c r="BF41" s="818"/>
      <c r="BG41" s="818"/>
      <c r="BH41" s="818"/>
      <c r="BI41" s="819"/>
      <c r="BJ41" s="205"/>
      <c r="BK41" s="205"/>
      <c r="BL41" s="205"/>
      <c r="BM41" s="205"/>
      <c r="BN41" s="205"/>
      <c r="BO41" s="218"/>
      <c r="BP41" s="218"/>
      <c r="BQ41" s="215">
        <v>35</v>
      </c>
      <c r="BR41" s="216"/>
      <c r="BS41" s="758"/>
      <c r="BT41" s="759"/>
      <c r="BU41" s="759"/>
      <c r="BV41" s="759"/>
      <c r="BW41" s="759"/>
      <c r="BX41" s="759"/>
      <c r="BY41" s="759"/>
      <c r="BZ41" s="759"/>
      <c r="CA41" s="759"/>
      <c r="CB41" s="759"/>
      <c r="CC41" s="759"/>
      <c r="CD41" s="759"/>
      <c r="CE41" s="759"/>
      <c r="CF41" s="759"/>
      <c r="CG41" s="760"/>
      <c r="CH41" s="771"/>
      <c r="CI41" s="772"/>
      <c r="CJ41" s="772"/>
      <c r="CK41" s="772"/>
      <c r="CL41" s="773"/>
      <c r="CM41" s="771"/>
      <c r="CN41" s="772"/>
      <c r="CO41" s="772"/>
      <c r="CP41" s="772"/>
      <c r="CQ41" s="773"/>
      <c r="CR41" s="771"/>
      <c r="CS41" s="772"/>
      <c r="CT41" s="772"/>
      <c r="CU41" s="772"/>
      <c r="CV41" s="773"/>
      <c r="CW41" s="771"/>
      <c r="CX41" s="772"/>
      <c r="CY41" s="772"/>
      <c r="CZ41" s="772"/>
      <c r="DA41" s="773"/>
      <c r="DB41" s="771"/>
      <c r="DC41" s="772"/>
      <c r="DD41" s="772"/>
      <c r="DE41" s="772"/>
      <c r="DF41" s="773"/>
      <c r="DG41" s="771"/>
      <c r="DH41" s="772"/>
      <c r="DI41" s="772"/>
      <c r="DJ41" s="772"/>
      <c r="DK41" s="773"/>
      <c r="DL41" s="771"/>
      <c r="DM41" s="772"/>
      <c r="DN41" s="772"/>
      <c r="DO41" s="772"/>
      <c r="DP41" s="773"/>
      <c r="DQ41" s="771"/>
      <c r="DR41" s="772"/>
      <c r="DS41" s="772"/>
      <c r="DT41" s="772"/>
      <c r="DU41" s="773"/>
      <c r="DV41" s="774"/>
      <c r="DW41" s="775"/>
      <c r="DX41" s="775"/>
      <c r="DY41" s="775"/>
      <c r="DZ41" s="776"/>
      <c r="EA41" s="199"/>
    </row>
    <row r="42" spans="1:131" s="200" customFormat="1" ht="26.25" customHeight="1">
      <c r="A42" s="214">
        <v>15</v>
      </c>
      <c r="B42" s="745"/>
      <c r="C42" s="746"/>
      <c r="D42" s="746"/>
      <c r="E42" s="746"/>
      <c r="F42" s="746"/>
      <c r="G42" s="746"/>
      <c r="H42" s="746"/>
      <c r="I42" s="746"/>
      <c r="J42" s="746"/>
      <c r="K42" s="746"/>
      <c r="L42" s="746"/>
      <c r="M42" s="746"/>
      <c r="N42" s="746"/>
      <c r="O42" s="746"/>
      <c r="P42" s="747"/>
      <c r="Q42" s="748"/>
      <c r="R42" s="749"/>
      <c r="S42" s="749"/>
      <c r="T42" s="749"/>
      <c r="U42" s="749"/>
      <c r="V42" s="749"/>
      <c r="W42" s="749"/>
      <c r="X42" s="749"/>
      <c r="Y42" s="749"/>
      <c r="Z42" s="749"/>
      <c r="AA42" s="749"/>
      <c r="AB42" s="749"/>
      <c r="AC42" s="749"/>
      <c r="AD42" s="749"/>
      <c r="AE42" s="750"/>
      <c r="AF42" s="751"/>
      <c r="AG42" s="752"/>
      <c r="AH42" s="752"/>
      <c r="AI42" s="752"/>
      <c r="AJ42" s="753"/>
      <c r="AK42" s="820"/>
      <c r="AL42" s="821"/>
      <c r="AM42" s="821"/>
      <c r="AN42" s="821"/>
      <c r="AO42" s="821"/>
      <c r="AP42" s="821"/>
      <c r="AQ42" s="821"/>
      <c r="AR42" s="821"/>
      <c r="AS42" s="821"/>
      <c r="AT42" s="821"/>
      <c r="AU42" s="821"/>
      <c r="AV42" s="821"/>
      <c r="AW42" s="821"/>
      <c r="AX42" s="821"/>
      <c r="AY42" s="821"/>
      <c r="AZ42" s="822"/>
      <c r="BA42" s="822"/>
      <c r="BB42" s="822"/>
      <c r="BC42" s="822"/>
      <c r="BD42" s="822"/>
      <c r="BE42" s="818"/>
      <c r="BF42" s="818"/>
      <c r="BG42" s="818"/>
      <c r="BH42" s="818"/>
      <c r="BI42" s="819"/>
      <c r="BJ42" s="205"/>
      <c r="BK42" s="205"/>
      <c r="BL42" s="205"/>
      <c r="BM42" s="205"/>
      <c r="BN42" s="205"/>
      <c r="BO42" s="218"/>
      <c r="BP42" s="218"/>
      <c r="BQ42" s="215">
        <v>36</v>
      </c>
      <c r="BR42" s="216"/>
      <c r="BS42" s="758"/>
      <c r="BT42" s="759"/>
      <c r="BU42" s="759"/>
      <c r="BV42" s="759"/>
      <c r="BW42" s="759"/>
      <c r="BX42" s="759"/>
      <c r="BY42" s="759"/>
      <c r="BZ42" s="759"/>
      <c r="CA42" s="759"/>
      <c r="CB42" s="759"/>
      <c r="CC42" s="759"/>
      <c r="CD42" s="759"/>
      <c r="CE42" s="759"/>
      <c r="CF42" s="759"/>
      <c r="CG42" s="760"/>
      <c r="CH42" s="771"/>
      <c r="CI42" s="772"/>
      <c r="CJ42" s="772"/>
      <c r="CK42" s="772"/>
      <c r="CL42" s="773"/>
      <c r="CM42" s="771"/>
      <c r="CN42" s="772"/>
      <c r="CO42" s="772"/>
      <c r="CP42" s="772"/>
      <c r="CQ42" s="773"/>
      <c r="CR42" s="771"/>
      <c r="CS42" s="772"/>
      <c r="CT42" s="772"/>
      <c r="CU42" s="772"/>
      <c r="CV42" s="773"/>
      <c r="CW42" s="771"/>
      <c r="CX42" s="772"/>
      <c r="CY42" s="772"/>
      <c r="CZ42" s="772"/>
      <c r="DA42" s="773"/>
      <c r="DB42" s="771"/>
      <c r="DC42" s="772"/>
      <c r="DD42" s="772"/>
      <c r="DE42" s="772"/>
      <c r="DF42" s="773"/>
      <c r="DG42" s="771"/>
      <c r="DH42" s="772"/>
      <c r="DI42" s="772"/>
      <c r="DJ42" s="772"/>
      <c r="DK42" s="773"/>
      <c r="DL42" s="771"/>
      <c r="DM42" s="772"/>
      <c r="DN42" s="772"/>
      <c r="DO42" s="772"/>
      <c r="DP42" s="773"/>
      <c r="DQ42" s="771"/>
      <c r="DR42" s="772"/>
      <c r="DS42" s="772"/>
      <c r="DT42" s="772"/>
      <c r="DU42" s="773"/>
      <c r="DV42" s="774"/>
      <c r="DW42" s="775"/>
      <c r="DX42" s="775"/>
      <c r="DY42" s="775"/>
      <c r="DZ42" s="776"/>
      <c r="EA42" s="199"/>
    </row>
    <row r="43" spans="1:131" s="200" customFormat="1" ht="26.25" customHeight="1">
      <c r="A43" s="214">
        <v>16</v>
      </c>
      <c r="B43" s="745"/>
      <c r="C43" s="746"/>
      <c r="D43" s="746"/>
      <c r="E43" s="746"/>
      <c r="F43" s="746"/>
      <c r="G43" s="746"/>
      <c r="H43" s="746"/>
      <c r="I43" s="746"/>
      <c r="J43" s="746"/>
      <c r="K43" s="746"/>
      <c r="L43" s="746"/>
      <c r="M43" s="746"/>
      <c r="N43" s="746"/>
      <c r="O43" s="746"/>
      <c r="P43" s="747"/>
      <c r="Q43" s="748"/>
      <c r="R43" s="749"/>
      <c r="S43" s="749"/>
      <c r="T43" s="749"/>
      <c r="U43" s="749"/>
      <c r="V43" s="749"/>
      <c r="W43" s="749"/>
      <c r="X43" s="749"/>
      <c r="Y43" s="749"/>
      <c r="Z43" s="749"/>
      <c r="AA43" s="749"/>
      <c r="AB43" s="749"/>
      <c r="AC43" s="749"/>
      <c r="AD43" s="749"/>
      <c r="AE43" s="750"/>
      <c r="AF43" s="751"/>
      <c r="AG43" s="752"/>
      <c r="AH43" s="752"/>
      <c r="AI43" s="752"/>
      <c r="AJ43" s="753"/>
      <c r="AK43" s="820"/>
      <c r="AL43" s="821"/>
      <c r="AM43" s="821"/>
      <c r="AN43" s="821"/>
      <c r="AO43" s="821"/>
      <c r="AP43" s="821"/>
      <c r="AQ43" s="821"/>
      <c r="AR43" s="821"/>
      <c r="AS43" s="821"/>
      <c r="AT43" s="821"/>
      <c r="AU43" s="821"/>
      <c r="AV43" s="821"/>
      <c r="AW43" s="821"/>
      <c r="AX43" s="821"/>
      <c r="AY43" s="821"/>
      <c r="AZ43" s="822"/>
      <c r="BA43" s="822"/>
      <c r="BB43" s="822"/>
      <c r="BC43" s="822"/>
      <c r="BD43" s="822"/>
      <c r="BE43" s="818"/>
      <c r="BF43" s="818"/>
      <c r="BG43" s="818"/>
      <c r="BH43" s="818"/>
      <c r="BI43" s="819"/>
      <c r="BJ43" s="205"/>
      <c r="BK43" s="205"/>
      <c r="BL43" s="205"/>
      <c r="BM43" s="205"/>
      <c r="BN43" s="205"/>
      <c r="BO43" s="218"/>
      <c r="BP43" s="218"/>
      <c r="BQ43" s="215">
        <v>37</v>
      </c>
      <c r="BR43" s="216"/>
      <c r="BS43" s="758"/>
      <c r="BT43" s="759"/>
      <c r="BU43" s="759"/>
      <c r="BV43" s="759"/>
      <c r="BW43" s="759"/>
      <c r="BX43" s="759"/>
      <c r="BY43" s="759"/>
      <c r="BZ43" s="759"/>
      <c r="CA43" s="759"/>
      <c r="CB43" s="759"/>
      <c r="CC43" s="759"/>
      <c r="CD43" s="759"/>
      <c r="CE43" s="759"/>
      <c r="CF43" s="759"/>
      <c r="CG43" s="760"/>
      <c r="CH43" s="771"/>
      <c r="CI43" s="772"/>
      <c r="CJ43" s="772"/>
      <c r="CK43" s="772"/>
      <c r="CL43" s="773"/>
      <c r="CM43" s="771"/>
      <c r="CN43" s="772"/>
      <c r="CO43" s="772"/>
      <c r="CP43" s="772"/>
      <c r="CQ43" s="773"/>
      <c r="CR43" s="771"/>
      <c r="CS43" s="772"/>
      <c r="CT43" s="772"/>
      <c r="CU43" s="772"/>
      <c r="CV43" s="773"/>
      <c r="CW43" s="771"/>
      <c r="CX43" s="772"/>
      <c r="CY43" s="772"/>
      <c r="CZ43" s="772"/>
      <c r="DA43" s="773"/>
      <c r="DB43" s="771"/>
      <c r="DC43" s="772"/>
      <c r="DD43" s="772"/>
      <c r="DE43" s="772"/>
      <c r="DF43" s="773"/>
      <c r="DG43" s="771"/>
      <c r="DH43" s="772"/>
      <c r="DI43" s="772"/>
      <c r="DJ43" s="772"/>
      <c r="DK43" s="773"/>
      <c r="DL43" s="771"/>
      <c r="DM43" s="772"/>
      <c r="DN43" s="772"/>
      <c r="DO43" s="772"/>
      <c r="DP43" s="773"/>
      <c r="DQ43" s="771"/>
      <c r="DR43" s="772"/>
      <c r="DS43" s="772"/>
      <c r="DT43" s="772"/>
      <c r="DU43" s="773"/>
      <c r="DV43" s="774"/>
      <c r="DW43" s="775"/>
      <c r="DX43" s="775"/>
      <c r="DY43" s="775"/>
      <c r="DZ43" s="776"/>
      <c r="EA43" s="199"/>
    </row>
    <row r="44" spans="1:131" s="200" customFormat="1" ht="26.25" customHeight="1">
      <c r="A44" s="214">
        <v>17</v>
      </c>
      <c r="B44" s="745"/>
      <c r="C44" s="746"/>
      <c r="D44" s="746"/>
      <c r="E44" s="746"/>
      <c r="F44" s="746"/>
      <c r="G44" s="746"/>
      <c r="H44" s="746"/>
      <c r="I44" s="746"/>
      <c r="J44" s="746"/>
      <c r="K44" s="746"/>
      <c r="L44" s="746"/>
      <c r="M44" s="746"/>
      <c r="N44" s="746"/>
      <c r="O44" s="746"/>
      <c r="P44" s="747"/>
      <c r="Q44" s="748"/>
      <c r="R44" s="749"/>
      <c r="S44" s="749"/>
      <c r="T44" s="749"/>
      <c r="U44" s="749"/>
      <c r="V44" s="749"/>
      <c r="W44" s="749"/>
      <c r="X44" s="749"/>
      <c r="Y44" s="749"/>
      <c r="Z44" s="749"/>
      <c r="AA44" s="749"/>
      <c r="AB44" s="749"/>
      <c r="AC44" s="749"/>
      <c r="AD44" s="749"/>
      <c r="AE44" s="750"/>
      <c r="AF44" s="751"/>
      <c r="AG44" s="752"/>
      <c r="AH44" s="752"/>
      <c r="AI44" s="752"/>
      <c r="AJ44" s="753"/>
      <c r="AK44" s="820"/>
      <c r="AL44" s="821"/>
      <c r="AM44" s="821"/>
      <c r="AN44" s="821"/>
      <c r="AO44" s="821"/>
      <c r="AP44" s="821"/>
      <c r="AQ44" s="821"/>
      <c r="AR44" s="821"/>
      <c r="AS44" s="821"/>
      <c r="AT44" s="821"/>
      <c r="AU44" s="821"/>
      <c r="AV44" s="821"/>
      <c r="AW44" s="821"/>
      <c r="AX44" s="821"/>
      <c r="AY44" s="821"/>
      <c r="AZ44" s="822"/>
      <c r="BA44" s="822"/>
      <c r="BB44" s="822"/>
      <c r="BC44" s="822"/>
      <c r="BD44" s="822"/>
      <c r="BE44" s="818"/>
      <c r="BF44" s="818"/>
      <c r="BG44" s="818"/>
      <c r="BH44" s="818"/>
      <c r="BI44" s="819"/>
      <c r="BJ44" s="205"/>
      <c r="BK44" s="205"/>
      <c r="BL44" s="205"/>
      <c r="BM44" s="205"/>
      <c r="BN44" s="205"/>
      <c r="BO44" s="218"/>
      <c r="BP44" s="218"/>
      <c r="BQ44" s="215">
        <v>38</v>
      </c>
      <c r="BR44" s="216"/>
      <c r="BS44" s="758"/>
      <c r="BT44" s="759"/>
      <c r="BU44" s="759"/>
      <c r="BV44" s="759"/>
      <c r="BW44" s="759"/>
      <c r="BX44" s="759"/>
      <c r="BY44" s="759"/>
      <c r="BZ44" s="759"/>
      <c r="CA44" s="759"/>
      <c r="CB44" s="759"/>
      <c r="CC44" s="759"/>
      <c r="CD44" s="759"/>
      <c r="CE44" s="759"/>
      <c r="CF44" s="759"/>
      <c r="CG44" s="760"/>
      <c r="CH44" s="771"/>
      <c r="CI44" s="772"/>
      <c r="CJ44" s="772"/>
      <c r="CK44" s="772"/>
      <c r="CL44" s="773"/>
      <c r="CM44" s="771"/>
      <c r="CN44" s="772"/>
      <c r="CO44" s="772"/>
      <c r="CP44" s="772"/>
      <c r="CQ44" s="773"/>
      <c r="CR44" s="771"/>
      <c r="CS44" s="772"/>
      <c r="CT44" s="772"/>
      <c r="CU44" s="772"/>
      <c r="CV44" s="773"/>
      <c r="CW44" s="771"/>
      <c r="CX44" s="772"/>
      <c r="CY44" s="772"/>
      <c r="CZ44" s="772"/>
      <c r="DA44" s="773"/>
      <c r="DB44" s="771"/>
      <c r="DC44" s="772"/>
      <c r="DD44" s="772"/>
      <c r="DE44" s="772"/>
      <c r="DF44" s="773"/>
      <c r="DG44" s="771"/>
      <c r="DH44" s="772"/>
      <c r="DI44" s="772"/>
      <c r="DJ44" s="772"/>
      <c r="DK44" s="773"/>
      <c r="DL44" s="771"/>
      <c r="DM44" s="772"/>
      <c r="DN44" s="772"/>
      <c r="DO44" s="772"/>
      <c r="DP44" s="773"/>
      <c r="DQ44" s="771"/>
      <c r="DR44" s="772"/>
      <c r="DS44" s="772"/>
      <c r="DT44" s="772"/>
      <c r="DU44" s="773"/>
      <c r="DV44" s="774"/>
      <c r="DW44" s="775"/>
      <c r="DX44" s="775"/>
      <c r="DY44" s="775"/>
      <c r="DZ44" s="776"/>
      <c r="EA44" s="199"/>
    </row>
    <row r="45" spans="1:131" s="200" customFormat="1" ht="26.25" customHeight="1">
      <c r="A45" s="214">
        <v>18</v>
      </c>
      <c r="B45" s="745"/>
      <c r="C45" s="746"/>
      <c r="D45" s="746"/>
      <c r="E45" s="746"/>
      <c r="F45" s="746"/>
      <c r="G45" s="746"/>
      <c r="H45" s="746"/>
      <c r="I45" s="746"/>
      <c r="J45" s="746"/>
      <c r="K45" s="746"/>
      <c r="L45" s="746"/>
      <c r="M45" s="746"/>
      <c r="N45" s="746"/>
      <c r="O45" s="746"/>
      <c r="P45" s="747"/>
      <c r="Q45" s="748"/>
      <c r="R45" s="749"/>
      <c r="S45" s="749"/>
      <c r="T45" s="749"/>
      <c r="U45" s="749"/>
      <c r="V45" s="749"/>
      <c r="W45" s="749"/>
      <c r="X45" s="749"/>
      <c r="Y45" s="749"/>
      <c r="Z45" s="749"/>
      <c r="AA45" s="749"/>
      <c r="AB45" s="749"/>
      <c r="AC45" s="749"/>
      <c r="AD45" s="749"/>
      <c r="AE45" s="750"/>
      <c r="AF45" s="751"/>
      <c r="AG45" s="752"/>
      <c r="AH45" s="752"/>
      <c r="AI45" s="752"/>
      <c r="AJ45" s="753"/>
      <c r="AK45" s="820"/>
      <c r="AL45" s="821"/>
      <c r="AM45" s="821"/>
      <c r="AN45" s="821"/>
      <c r="AO45" s="821"/>
      <c r="AP45" s="821"/>
      <c r="AQ45" s="821"/>
      <c r="AR45" s="821"/>
      <c r="AS45" s="821"/>
      <c r="AT45" s="821"/>
      <c r="AU45" s="821"/>
      <c r="AV45" s="821"/>
      <c r="AW45" s="821"/>
      <c r="AX45" s="821"/>
      <c r="AY45" s="821"/>
      <c r="AZ45" s="822"/>
      <c r="BA45" s="822"/>
      <c r="BB45" s="822"/>
      <c r="BC45" s="822"/>
      <c r="BD45" s="822"/>
      <c r="BE45" s="818"/>
      <c r="BF45" s="818"/>
      <c r="BG45" s="818"/>
      <c r="BH45" s="818"/>
      <c r="BI45" s="819"/>
      <c r="BJ45" s="205"/>
      <c r="BK45" s="205"/>
      <c r="BL45" s="205"/>
      <c r="BM45" s="205"/>
      <c r="BN45" s="205"/>
      <c r="BO45" s="218"/>
      <c r="BP45" s="218"/>
      <c r="BQ45" s="215">
        <v>39</v>
      </c>
      <c r="BR45" s="216"/>
      <c r="BS45" s="758"/>
      <c r="BT45" s="759"/>
      <c r="BU45" s="759"/>
      <c r="BV45" s="759"/>
      <c r="BW45" s="759"/>
      <c r="BX45" s="759"/>
      <c r="BY45" s="759"/>
      <c r="BZ45" s="759"/>
      <c r="CA45" s="759"/>
      <c r="CB45" s="759"/>
      <c r="CC45" s="759"/>
      <c r="CD45" s="759"/>
      <c r="CE45" s="759"/>
      <c r="CF45" s="759"/>
      <c r="CG45" s="760"/>
      <c r="CH45" s="771"/>
      <c r="CI45" s="772"/>
      <c r="CJ45" s="772"/>
      <c r="CK45" s="772"/>
      <c r="CL45" s="773"/>
      <c r="CM45" s="771"/>
      <c r="CN45" s="772"/>
      <c r="CO45" s="772"/>
      <c r="CP45" s="772"/>
      <c r="CQ45" s="773"/>
      <c r="CR45" s="771"/>
      <c r="CS45" s="772"/>
      <c r="CT45" s="772"/>
      <c r="CU45" s="772"/>
      <c r="CV45" s="773"/>
      <c r="CW45" s="771"/>
      <c r="CX45" s="772"/>
      <c r="CY45" s="772"/>
      <c r="CZ45" s="772"/>
      <c r="DA45" s="773"/>
      <c r="DB45" s="771"/>
      <c r="DC45" s="772"/>
      <c r="DD45" s="772"/>
      <c r="DE45" s="772"/>
      <c r="DF45" s="773"/>
      <c r="DG45" s="771"/>
      <c r="DH45" s="772"/>
      <c r="DI45" s="772"/>
      <c r="DJ45" s="772"/>
      <c r="DK45" s="773"/>
      <c r="DL45" s="771"/>
      <c r="DM45" s="772"/>
      <c r="DN45" s="772"/>
      <c r="DO45" s="772"/>
      <c r="DP45" s="773"/>
      <c r="DQ45" s="771"/>
      <c r="DR45" s="772"/>
      <c r="DS45" s="772"/>
      <c r="DT45" s="772"/>
      <c r="DU45" s="773"/>
      <c r="DV45" s="774"/>
      <c r="DW45" s="775"/>
      <c r="DX45" s="775"/>
      <c r="DY45" s="775"/>
      <c r="DZ45" s="776"/>
      <c r="EA45" s="199"/>
    </row>
    <row r="46" spans="1:131" s="200" customFormat="1" ht="26.25" customHeight="1">
      <c r="A46" s="214">
        <v>19</v>
      </c>
      <c r="B46" s="745"/>
      <c r="C46" s="746"/>
      <c r="D46" s="746"/>
      <c r="E46" s="746"/>
      <c r="F46" s="746"/>
      <c r="G46" s="746"/>
      <c r="H46" s="746"/>
      <c r="I46" s="746"/>
      <c r="J46" s="746"/>
      <c r="K46" s="746"/>
      <c r="L46" s="746"/>
      <c r="M46" s="746"/>
      <c r="N46" s="746"/>
      <c r="O46" s="746"/>
      <c r="P46" s="747"/>
      <c r="Q46" s="748"/>
      <c r="R46" s="749"/>
      <c r="S46" s="749"/>
      <c r="T46" s="749"/>
      <c r="U46" s="749"/>
      <c r="V46" s="749"/>
      <c r="W46" s="749"/>
      <c r="X46" s="749"/>
      <c r="Y46" s="749"/>
      <c r="Z46" s="749"/>
      <c r="AA46" s="749"/>
      <c r="AB46" s="749"/>
      <c r="AC46" s="749"/>
      <c r="AD46" s="749"/>
      <c r="AE46" s="750"/>
      <c r="AF46" s="751"/>
      <c r="AG46" s="752"/>
      <c r="AH46" s="752"/>
      <c r="AI46" s="752"/>
      <c r="AJ46" s="753"/>
      <c r="AK46" s="820"/>
      <c r="AL46" s="821"/>
      <c r="AM46" s="821"/>
      <c r="AN46" s="821"/>
      <c r="AO46" s="821"/>
      <c r="AP46" s="821"/>
      <c r="AQ46" s="821"/>
      <c r="AR46" s="821"/>
      <c r="AS46" s="821"/>
      <c r="AT46" s="821"/>
      <c r="AU46" s="821"/>
      <c r="AV46" s="821"/>
      <c r="AW46" s="821"/>
      <c r="AX46" s="821"/>
      <c r="AY46" s="821"/>
      <c r="AZ46" s="822"/>
      <c r="BA46" s="822"/>
      <c r="BB46" s="822"/>
      <c r="BC46" s="822"/>
      <c r="BD46" s="822"/>
      <c r="BE46" s="818"/>
      <c r="BF46" s="818"/>
      <c r="BG46" s="818"/>
      <c r="BH46" s="818"/>
      <c r="BI46" s="819"/>
      <c r="BJ46" s="205"/>
      <c r="BK46" s="205"/>
      <c r="BL46" s="205"/>
      <c r="BM46" s="205"/>
      <c r="BN46" s="205"/>
      <c r="BO46" s="218"/>
      <c r="BP46" s="218"/>
      <c r="BQ46" s="215">
        <v>40</v>
      </c>
      <c r="BR46" s="216"/>
      <c r="BS46" s="758"/>
      <c r="BT46" s="759"/>
      <c r="BU46" s="759"/>
      <c r="BV46" s="759"/>
      <c r="BW46" s="759"/>
      <c r="BX46" s="759"/>
      <c r="BY46" s="759"/>
      <c r="BZ46" s="759"/>
      <c r="CA46" s="759"/>
      <c r="CB46" s="759"/>
      <c r="CC46" s="759"/>
      <c r="CD46" s="759"/>
      <c r="CE46" s="759"/>
      <c r="CF46" s="759"/>
      <c r="CG46" s="760"/>
      <c r="CH46" s="771"/>
      <c r="CI46" s="772"/>
      <c r="CJ46" s="772"/>
      <c r="CK46" s="772"/>
      <c r="CL46" s="773"/>
      <c r="CM46" s="771"/>
      <c r="CN46" s="772"/>
      <c r="CO46" s="772"/>
      <c r="CP46" s="772"/>
      <c r="CQ46" s="773"/>
      <c r="CR46" s="771"/>
      <c r="CS46" s="772"/>
      <c r="CT46" s="772"/>
      <c r="CU46" s="772"/>
      <c r="CV46" s="773"/>
      <c r="CW46" s="771"/>
      <c r="CX46" s="772"/>
      <c r="CY46" s="772"/>
      <c r="CZ46" s="772"/>
      <c r="DA46" s="773"/>
      <c r="DB46" s="771"/>
      <c r="DC46" s="772"/>
      <c r="DD46" s="772"/>
      <c r="DE46" s="772"/>
      <c r="DF46" s="773"/>
      <c r="DG46" s="771"/>
      <c r="DH46" s="772"/>
      <c r="DI46" s="772"/>
      <c r="DJ46" s="772"/>
      <c r="DK46" s="773"/>
      <c r="DL46" s="771"/>
      <c r="DM46" s="772"/>
      <c r="DN46" s="772"/>
      <c r="DO46" s="772"/>
      <c r="DP46" s="773"/>
      <c r="DQ46" s="771"/>
      <c r="DR46" s="772"/>
      <c r="DS46" s="772"/>
      <c r="DT46" s="772"/>
      <c r="DU46" s="773"/>
      <c r="DV46" s="774"/>
      <c r="DW46" s="775"/>
      <c r="DX46" s="775"/>
      <c r="DY46" s="775"/>
      <c r="DZ46" s="776"/>
      <c r="EA46" s="199"/>
    </row>
    <row r="47" spans="1:131" s="200" customFormat="1" ht="26.25" customHeight="1">
      <c r="A47" s="214">
        <v>20</v>
      </c>
      <c r="B47" s="745"/>
      <c r="C47" s="746"/>
      <c r="D47" s="746"/>
      <c r="E47" s="746"/>
      <c r="F47" s="746"/>
      <c r="G47" s="746"/>
      <c r="H47" s="746"/>
      <c r="I47" s="746"/>
      <c r="J47" s="746"/>
      <c r="K47" s="746"/>
      <c r="L47" s="746"/>
      <c r="M47" s="746"/>
      <c r="N47" s="746"/>
      <c r="O47" s="746"/>
      <c r="P47" s="747"/>
      <c r="Q47" s="748"/>
      <c r="R47" s="749"/>
      <c r="S47" s="749"/>
      <c r="T47" s="749"/>
      <c r="U47" s="749"/>
      <c r="V47" s="749"/>
      <c r="W47" s="749"/>
      <c r="X47" s="749"/>
      <c r="Y47" s="749"/>
      <c r="Z47" s="749"/>
      <c r="AA47" s="749"/>
      <c r="AB47" s="749"/>
      <c r="AC47" s="749"/>
      <c r="AD47" s="749"/>
      <c r="AE47" s="750"/>
      <c r="AF47" s="751"/>
      <c r="AG47" s="752"/>
      <c r="AH47" s="752"/>
      <c r="AI47" s="752"/>
      <c r="AJ47" s="753"/>
      <c r="AK47" s="820"/>
      <c r="AL47" s="821"/>
      <c r="AM47" s="821"/>
      <c r="AN47" s="821"/>
      <c r="AO47" s="821"/>
      <c r="AP47" s="821"/>
      <c r="AQ47" s="821"/>
      <c r="AR47" s="821"/>
      <c r="AS47" s="821"/>
      <c r="AT47" s="821"/>
      <c r="AU47" s="821"/>
      <c r="AV47" s="821"/>
      <c r="AW47" s="821"/>
      <c r="AX47" s="821"/>
      <c r="AY47" s="821"/>
      <c r="AZ47" s="822"/>
      <c r="BA47" s="822"/>
      <c r="BB47" s="822"/>
      <c r="BC47" s="822"/>
      <c r="BD47" s="822"/>
      <c r="BE47" s="818"/>
      <c r="BF47" s="818"/>
      <c r="BG47" s="818"/>
      <c r="BH47" s="818"/>
      <c r="BI47" s="819"/>
      <c r="BJ47" s="205"/>
      <c r="BK47" s="205"/>
      <c r="BL47" s="205"/>
      <c r="BM47" s="205"/>
      <c r="BN47" s="205"/>
      <c r="BO47" s="218"/>
      <c r="BP47" s="218"/>
      <c r="BQ47" s="215">
        <v>41</v>
      </c>
      <c r="BR47" s="216"/>
      <c r="BS47" s="758"/>
      <c r="BT47" s="759"/>
      <c r="BU47" s="759"/>
      <c r="BV47" s="759"/>
      <c r="BW47" s="759"/>
      <c r="BX47" s="759"/>
      <c r="BY47" s="759"/>
      <c r="BZ47" s="759"/>
      <c r="CA47" s="759"/>
      <c r="CB47" s="759"/>
      <c r="CC47" s="759"/>
      <c r="CD47" s="759"/>
      <c r="CE47" s="759"/>
      <c r="CF47" s="759"/>
      <c r="CG47" s="760"/>
      <c r="CH47" s="771"/>
      <c r="CI47" s="772"/>
      <c r="CJ47" s="772"/>
      <c r="CK47" s="772"/>
      <c r="CL47" s="773"/>
      <c r="CM47" s="771"/>
      <c r="CN47" s="772"/>
      <c r="CO47" s="772"/>
      <c r="CP47" s="772"/>
      <c r="CQ47" s="773"/>
      <c r="CR47" s="771"/>
      <c r="CS47" s="772"/>
      <c r="CT47" s="772"/>
      <c r="CU47" s="772"/>
      <c r="CV47" s="773"/>
      <c r="CW47" s="771"/>
      <c r="CX47" s="772"/>
      <c r="CY47" s="772"/>
      <c r="CZ47" s="772"/>
      <c r="DA47" s="773"/>
      <c r="DB47" s="771"/>
      <c r="DC47" s="772"/>
      <c r="DD47" s="772"/>
      <c r="DE47" s="772"/>
      <c r="DF47" s="773"/>
      <c r="DG47" s="771"/>
      <c r="DH47" s="772"/>
      <c r="DI47" s="772"/>
      <c r="DJ47" s="772"/>
      <c r="DK47" s="773"/>
      <c r="DL47" s="771"/>
      <c r="DM47" s="772"/>
      <c r="DN47" s="772"/>
      <c r="DO47" s="772"/>
      <c r="DP47" s="773"/>
      <c r="DQ47" s="771"/>
      <c r="DR47" s="772"/>
      <c r="DS47" s="772"/>
      <c r="DT47" s="772"/>
      <c r="DU47" s="773"/>
      <c r="DV47" s="774"/>
      <c r="DW47" s="775"/>
      <c r="DX47" s="775"/>
      <c r="DY47" s="775"/>
      <c r="DZ47" s="776"/>
      <c r="EA47" s="199"/>
    </row>
    <row r="48" spans="1:131" s="200" customFormat="1" ht="26.25" customHeight="1">
      <c r="A48" s="214">
        <v>21</v>
      </c>
      <c r="B48" s="745"/>
      <c r="C48" s="746"/>
      <c r="D48" s="746"/>
      <c r="E48" s="746"/>
      <c r="F48" s="746"/>
      <c r="G48" s="746"/>
      <c r="H48" s="746"/>
      <c r="I48" s="746"/>
      <c r="J48" s="746"/>
      <c r="K48" s="746"/>
      <c r="L48" s="746"/>
      <c r="M48" s="746"/>
      <c r="N48" s="746"/>
      <c r="O48" s="746"/>
      <c r="P48" s="747"/>
      <c r="Q48" s="748"/>
      <c r="R48" s="749"/>
      <c r="S48" s="749"/>
      <c r="T48" s="749"/>
      <c r="U48" s="749"/>
      <c r="V48" s="749"/>
      <c r="W48" s="749"/>
      <c r="X48" s="749"/>
      <c r="Y48" s="749"/>
      <c r="Z48" s="749"/>
      <c r="AA48" s="749"/>
      <c r="AB48" s="749"/>
      <c r="AC48" s="749"/>
      <c r="AD48" s="749"/>
      <c r="AE48" s="750"/>
      <c r="AF48" s="751"/>
      <c r="AG48" s="752"/>
      <c r="AH48" s="752"/>
      <c r="AI48" s="752"/>
      <c r="AJ48" s="753"/>
      <c r="AK48" s="820"/>
      <c r="AL48" s="821"/>
      <c r="AM48" s="821"/>
      <c r="AN48" s="821"/>
      <c r="AO48" s="821"/>
      <c r="AP48" s="821"/>
      <c r="AQ48" s="821"/>
      <c r="AR48" s="821"/>
      <c r="AS48" s="821"/>
      <c r="AT48" s="821"/>
      <c r="AU48" s="821"/>
      <c r="AV48" s="821"/>
      <c r="AW48" s="821"/>
      <c r="AX48" s="821"/>
      <c r="AY48" s="821"/>
      <c r="AZ48" s="822"/>
      <c r="BA48" s="822"/>
      <c r="BB48" s="822"/>
      <c r="BC48" s="822"/>
      <c r="BD48" s="822"/>
      <c r="BE48" s="818"/>
      <c r="BF48" s="818"/>
      <c r="BG48" s="818"/>
      <c r="BH48" s="818"/>
      <c r="BI48" s="819"/>
      <c r="BJ48" s="205"/>
      <c r="BK48" s="205"/>
      <c r="BL48" s="205"/>
      <c r="BM48" s="205"/>
      <c r="BN48" s="205"/>
      <c r="BO48" s="218"/>
      <c r="BP48" s="218"/>
      <c r="BQ48" s="215">
        <v>42</v>
      </c>
      <c r="BR48" s="216"/>
      <c r="BS48" s="758"/>
      <c r="BT48" s="759"/>
      <c r="BU48" s="759"/>
      <c r="BV48" s="759"/>
      <c r="BW48" s="759"/>
      <c r="BX48" s="759"/>
      <c r="BY48" s="759"/>
      <c r="BZ48" s="759"/>
      <c r="CA48" s="759"/>
      <c r="CB48" s="759"/>
      <c r="CC48" s="759"/>
      <c r="CD48" s="759"/>
      <c r="CE48" s="759"/>
      <c r="CF48" s="759"/>
      <c r="CG48" s="760"/>
      <c r="CH48" s="771"/>
      <c r="CI48" s="772"/>
      <c r="CJ48" s="772"/>
      <c r="CK48" s="772"/>
      <c r="CL48" s="773"/>
      <c r="CM48" s="771"/>
      <c r="CN48" s="772"/>
      <c r="CO48" s="772"/>
      <c r="CP48" s="772"/>
      <c r="CQ48" s="773"/>
      <c r="CR48" s="771"/>
      <c r="CS48" s="772"/>
      <c r="CT48" s="772"/>
      <c r="CU48" s="772"/>
      <c r="CV48" s="773"/>
      <c r="CW48" s="771"/>
      <c r="CX48" s="772"/>
      <c r="CY48" s="772"/>
      <c r="CZ48" s="772"/>
      <c r="DA48" s="773"/>
      <c r="DB48" s="771"/>
      <c r="DC48" s="772"/>
      <c r="DD48" s="772"/>
      <c r="DE48" s="772"/>
      <c r="DF48" s="773"/>
      <c r="DG48" s="771"/>
      <c r="DH48" s="772"/>
      <c r="DI48" s="772"/>
      <c r="DJ48" s="772"/>
      <c r="DK48" s="773"/>
      <c r="DL48" s="771"/>
      <c r="DM48" s="772"/>
      <c r="DN48" s="772"/>
      <c r="DO48" s="772"/>
      <c r="DP48" s="773"/>
      <c r="DQ48" s="771"/>
      <c r="DR48" s="772"/>
      <c r="DS48" s="772"/>
      <c r="DT48" s="772"/>
      <c r="DU48" s="773"/>
      <c r="DV48" s="774"/>
      <c r="DW48" s="775"/>
      <c r="DX48" s="775"/>
      <c r="DY48" s="775"/>
      <c r="DZ48" s="776"/>
      <c r="EA48" s="199"/>
    </row>
    <row r="49" spans="1:131" s="200" customFormat="1" ht="26.25" customHeight="1">
      <c r="A49" s="214">
        <v>22</v>
      </c>
      <c r="B49" s="745"/>
      <c r="C49" s="746"/>
      <c r="D49" s="746"/>
      <c r="E49" s="746"/>
      <c r="F49" s="746"/>
      <c r="G49" s="746"/>
      <c r="H49" s="746"/>
      <c r="I49" s="746"/>
      <c r="J49" s="746"/>
      <c r="K49" s="746"/>
      <c r="L49" s="746"/>
      <c r="M49" s="746"/>
      <c r="N49" s="746"/>
      <c r="O49" s="746"/>
      <c r="P49" s="747"/>
      <c r="Q49" s="748"/>
      <c r="R49" s="749"/>
      <c r="S49" s="749"/>
      <c r="T49" s="749"/>
      <c r="U49" s="749"/>
      <c r="V49" s="749"/>
      <c r="W49" s="749"/>
      <c r="X49" s="749"/>
      <c r="Y49" s="749"/>
      <c r="Z49" s="749"/>
      <c r="AA49" s="749"/>
      <c r="AB49" s="749"/>
      <c r="AC49" s="749"/>
      <c r="AD49" s="749"/>
      <c r="AE49" s="750"/>
      <c r="AF49" s="751"/>
      <c r="AG49" s="752"/>
      <c r="AH49" s="752"/>
      <c r="AI49" s="752"/>
      <c r="AJ49" s="753"/>
      <c r="AK49" s="820"/>
      <c r="AL49" s="821"/>
      <c r="AM49" s="821"/>
      <c r="AN49" s="821"/>
      <c r="AO49" s="821"/>
      <c r="AP49" s="821"/>
      <c r="AQ49" s="821"/>
      <c r="AR49" s="821"/>
      <c r="AS49" s="821"/>
      <c r="AT49" s="821"/>
      <c r="AU49" s="821"/>
      <c r="AV49" s="821"/>
      <c r="AW49" s="821"/>
      <c r="AX49" s="821"/>
      <c r="AY49" s="821"/>
      <c r="AZ49" s="822"/>
      <c r="BA49" s="822"/>
      <c r="BB49" s="822"/>
      <c r="BC49" s="822"/>
      <c r="BD49" s="822"/>
      <c r="BE49" s="818"/>
      <c r="BF49" s="818"/>
      <c r="BG49" s="818"/>
      <c r="BH49" s="818"/>
      <c r="BI49" s="819"/>
      <c r="BJ49" s="205"/>
      <c r="BK49" s="205"/>
      <c r="BL49" s="205"/>
      <c r="BM49" s="205"/>
      <c r="BN49" s="205"/>
      <c r="BO49" s="218"/>
      <c r="BP49" s="218"/>
      <c r="BQ49" s="215">
        <v>43</v>
      </c>
      <c r="BR49" s="216"/>
      <c r="BS49" s="758"/>
      <c r="BT49" s="759"/>
      <c r="BU49" s="759"/>
      <c r="BV49" s="759"/>
      <c r="BW49" s="759"/>
      <c r="BX49" s="759"/>
      <c r="BY49" s="759"/>
      <c r="BZ49" s="759"/>
      <c r="CA49" s="759"/>
      <c r="CB49" s="759"/>
      <c r="CC49" s="759"/>
      <c r="CD49" s="759"/>
      <c r="CE49" s="759"/>
      <c r="CF49" s="759"/>
      <c r="CG49" s="760"/>
      <c r="CH49" s="771"/>
      <c r="CI49" s="772"/>
      <c r="CJ49" s="772"/>
      <c r="CK49" s="772"/>
      <c r="CL49" s="773"/>
      <c r="CM49" s="771"/>
      <c r="CN49" s="772"/>
      <c r="CO49" s="772"/>
      <c r="CP49" s="772"/>
      <c r="CQ49" s="773"/>
      <c r="CR49" s="771"/>
      <c r="CS49" s="772"/>
      <c r="CT49" s="772"/>
      <c r="CU49" s="772"/>
      <c r="CV49" s="773"/>
      <c r="CW49" s="771"/>
      <c r="CX49" s="772"/>
      <c r="CY49" s="772"/>
      <c r="CZ49" s="772"/>
      <c r="DA49" s="773"/>
      <c r="DB49" s="771"/>
      <c r="DC49" s="772"/>
      <c r="DD49" s="772"/>
      <c r="DE49" s="772"/>
      <c r="DF49" s="773"/>
      <c r="DG49" s="771"/>
      <c r="DH49" s="772"/>
      <c r="DI49" s="772"/>
      <c r="DJ49" s="772"/>
      <c r="DK49" s="773"/>
      <c r="DL49" s="771"/>
      <c r="DM49" s="772"/>
      <c r="DN49" s="772"/>
      <c r="DO49" s="772"/>
      <c r="DP49" s="773"/>
      <c r="DQ49" s="771"/>
      <c r="DR49" s="772"/>
      <c r="DS49" s="772"/>
      <c r="DT49" s="772"/>
      <c r="DU49" s="773"/>
      <c r="DV49" s="774"/>
      <c r="DW49" s="775"/>
      <c r="DX49" s="775"/>
      <c r="DY49" s="775"/>
      <c r="DZ49" s="776"/>
      <c r="EA49" s="199"/>
    </row>
    <row r="50" spans="1:131" s="200" customFormat="1" ht="26.25" customHeight="1">
      <c r="A50" s="214">
        <v>23</v>
      </c>
      <c r="B50" s="745"/>
      <c r="C50" s="746"/>
      <c r="D50" s="746"/>
      <c r="E50" s="746"/>
      <c r="F50" s="746"/>
      <c r="G50" s="746"/>
      <c r="H50" s="746"/>
      <c r="I50" s="746"/>
      <c r="J50" s="746"/>
      <c r="K50" s="746"/>
      <c r="L50" s="746"/>
      <c r="M50" s="746"/>
      <c r="N50" s="746"/>
      <c r="O50" s="746"/>
      <c r="P50" s="747"/>
      <c r="Q50" s="823"/>
      <c r="R50" s="824"/>
      <c r="S50" s="824"/>
      <c r="T50" s="824"/>
      <c r="U50" s="824"/>
      <c r="V50" s="824"/>
      <c r="W50" s="824"/>
      <c r="X50" s="824"/>
      <c r="Y50" s="824"/>
      <c r="Z50" s="824"/>
      <c r="AA50" s="824"/>
      <c r="AB50" s="824"/>
      <c r="AC50" s="824"/>
      <c r="AD50" s="824"/>
      <c r="AE50" s="825"/>
      <c r="AF50" s="751"/>
      <c r="AG50" s="752"/>
      <c r="AH50" s="752"/>
      <c r="AI50" s="752"/>
      <c r="AJ50" s="753"/>
      <c r="AK50" s="826"/>
      <c r="AL50" s="824"/>
      <c r="AM50" s="824"/>
      <c r="AN50" s="824"/>
      <c r="AO50" s="824"/>
      <c r="AP50" s="824"/>
      <c r="AQ50" s="824"/>
      <c r="AR50" s="824"/>
      <c r="AS50" s="824"/>
      <c r="AT50" s="824"/>
      <c r="AU50" s="824"/>
      <c r="AV50" s="824"/>
      <c r="AW50" s="824"/>
      <c r="AX50" s="824"/>
      <c r="AY50" s="824"/>
      <c r="AZ50" s="827"/>
      <c r="BA50" s="827"/>
      <c r="BB50" s="827"/>
      <c r="BC50" s="827"/>
      <c r="BD50" s="827"/>
      <c r="BE50" s="818"/>
      <c r="BF50" s="818"/>
      <c r="BG50" s="818"/>
      <c r="BH50" s="818"/>
      <c r="BI50" s="819"/>
      <c r="BJ50" s="205"/>
      <c r="BK50" s="205"/>
      <c r="BL50" s="205"/>
      <c r="BM50" s="205"/>
      <c r="BN50" s="205"/>
      <c r="BO50" s="218"/>
      <c r="BP50" s="218"/>
      <c r="BQ50" s="215">
        <v>44</v>
      </c>
      <c r="BR50" s="216"/>
      <c r="BS50" s="758"/>
      <c r="BT50" s="759"/>
      <c r="BU50" s="759"/>
      <c r="BV50" s="759"/>
      <c r="BW50" s="759"/>
      <c r="BX50" s="759"/>
      <c r="BY50" s="759"/>
      <c r="BZ50" s="759"/>
      <c r="CA50" s="759"/>
      <c r="CB50" s="759"/>
      <c r="CC50" s="759"/>
      <c r="CD50" s="759"/>
      <c r="CE50" s="759"/>
      <c r="CF50" s="759"/>
      <c r="CG50" s="760"/>
      <c r="CH50" s="771"/>
      <c r="CI50" s="772"/>
      <c r="CJ50" s="772"/>
      <c r="CK50" s="772"/>
      <c r="CL50" s="773"/>
      <c r="CM50" s="771"/>
      <c r="CN50" s="772"/>
      <c r="CO50" s="772"/>
      <c r="CP50" s="772"/>
      <c r="CQ50" s="773"/>
      <c r="CR50" s="771"/>
      <c r="CS50" s="772"/>
      <c r="CT50" s="772"/>
      <c r="CU50" s="772"/>
      <c r="CV50" s="773"/>
      <c r="CW50" s="771"/>
      <c r="CX50" s="772"/>
      <c r="CY50" s="772"/>
      <c r="CZ50" s="772"/>
      <c r="DA50" s="773"/>
      <c r="DB50" s="771"/>
      <c r="DC50" s="772"/>
      <c r="DD50" s="772"/>
      <c r="DE50" s="772"/>
      <c r="DF50" s="773"/>
      <c r="DG50" s="771"/>
      <c r="DH50" s="772"/>
      <c r="DI50" s="772"/>
      <c r="DJ50" s="772"/>
      <c r="DK50" s="773"/>
      <c r="DL50" s="771"/>
      <c r="DM50" s="772"/>
      <c r="DN50" s="772"/>
      <c r="DO50" s="772"/>
      <c r="DP50" s="773"/>
      <c r="DQ50" s="771"/>
      <c r="DR50" s="772"/>
      <c r="DS50" s="772"/>
      <c r="DT50" s="772"/>
      <c r="DU50" s="773"/>
      <c r="DV50" s="774"/>
      <c r="DW50" s="775"/>
      <c r="DX50" s="775"/>
      <c r="DY50" s="775"/>
      <c r="DZ50" s="776"/>
      <c r="EA50" s="199"/>
    </row>
    <row r="51" spans="1:131" s="200" customFormat="1" ht="26.25" customHeight="1">
      <c r="A51" s="214">
        <v>24</v>
      </c>
      <c r="B51" s="745"/>
      <c r="C51" s="746"/>
      <c r="D51" s="746"/>
      <c r="E51" s="746"/>
      <c r="F51" s="746"/>
      <c r="G51" s="746"/>
      <c r="H51" s="746"/>
      <c r="I51" s="746"/>
      <c r="J51" s="746"/>
      <c r="K51" s="746"/>
      <c r="L51" s="746"/>
      <c r="M51" s="746"/>
      <c r="N51" s="746"/>
      <c r="O51" s="746"/>
      <c r="P51" s="747"/>
      <c r="Q51" s="823"/>
      <c r="R51" s="824"/>
      <c r="S51" s="824"/>
      <c r="T51" s="824"/>
      <c r="U51" s="824"/>
      <c r="V51" s="824"/>
      <c r="W51" s="824"/>
      <c r="X51" s="824"/>
      <c r="Y51" s="824"/>
      <c r="Z51" s="824"/>
      <c r="AA51" s="824"/>
      <c r="AB51" s="824"/>
      <c r="AC51" s="824"/>
      <c r="AD51" s="824"/>
      <c r="AE51" s="825"/>
      <c r="AF51" s="751"/>
      <c r="AG51" s="752"/>
      <c r="AH51" s="752"/>
      <c r="AI51" s="752"/>
      <c r="AJ51" s="753"/>
      <c r="AK51" s="826"/>
      <c r="AL51" s="824"/>
      <c r="AM51" s="824"/>
      <c r="AN51" s="824"/>
      <c r="AO51" s="824"/>
      <c r="AP51" s="824"/>
      <c r="AQ51" s="824"/>
      <c r="AR51" s="824"/>
      <c r="AS51" s="824"/>
      <c r="AT51" s="824"/>
      <c r="AU51" s="824"/>
      <c r="AV51" s="824"/>
      <c r="AW51" s="824"/>
      <c r="AX51" s="824"/>
      <c r="AY51" s="824"/>
      <c r="AZ51" s="827"/>
      <c r="BA51" s="827"/>
      <c r="BB51" s="827"/>
      <c r="BC51" s="827"/>
      <c r="BD51" s="827"/>
      <c r="BE51" s="818"/>
      <c r="BF51" s="818"/>
      <c r="BG51" s="818"/>
      <c r="BH51" s="818"/>
      <c r="BI51" s="819"/>
      <c r="BJ51" s="205"/>
      <c r="BK51" s="205"/>
      <c r="BL51" s="205"/>
      <c r="BM51" s="205"/>
      <c r="BN51" s="205"/>
      <c r="BO51" s="218"/>
      <c r="BP51" s="218"/>
      <c r="BQ51" s="215">
        <v>45</v>
      </c>
      <c r="BR51" s="216"/>
      <c r="BS51" s="758"/>
      <c r="BT51" s="759"/>
      <c r="BU51" s="759"/>
      <c r="BV51" s="759"/>
      <c r="BW51" s="759"/>
      <c r="BX51" s="759"/>
      <c r="BY51" s="759"/>
      <c r="BZ51" s="759"/>
      <c r="CA51" s="759"/>
      <c r="CB51" s="759"/>
      <c r="CC51" s="759"/>
      <c r="CD51" s="759"/>
      <c r="CE51" s="759"/>
      <c r="CF51" s="759"/>
      <c r="CG51" s="760"/>
      <c r="CH51" s="771"/>
      <c r="CI51" s="772"/>
      <c r="CJ51" s="772"/>
      <c r="CK51" s="772"/>
      <c r="CL51" s="773"/>
      <c r="CM51" s="771"/>
      <c r="CN51" s="772"/>
      <c r="CO51" s="772"/>
      <c r="CP51" s="772"/>
      <c r="CQ51" s="773"/>
      <c r="CR51" s="771"/>
      <c r="CS51" s="772"/>
      <c r="CT51" s="772"/>
      <c r="CU51" s="772"/>
      <c r="CV51" s="773"/>
      <c r="CW51" s="771"/>
      <c r="CX51" s="772"/>
      <c r="CY51" s="772"/>
      <c r="CZ51" s="772"/>
      <c r="DA51" s="773"/>
      <c r="DB51" s="771"/>
      <c r="DC51" s="772"/>
      <c r="DD51" s="772"/>
      <c r="DE51" s="772"/>
      <c r="DF51" s="773"/>
      <c r="DG51" s="771"/>
      <c r="DH51" s="772"/>
      <c r="DI51" s="772"/>
      <c r="DJ51" s="772"/>
      <c r="DK51" s="773"/>
      <c r="DL51" s="771"/>
      <c r="DM51" s="772"/>
      <c r="DN51" s="772"/>
      <c r="DO51" s="772"/>
      <c r="DP51" s="773"/>
      <c r="DQ51" s="771"/>
      <c r="DR51" s="772"/>
      <c r="DS51" s="772"/>
      <c r="DT51" s="772"/>
      <c r="DU51" s="773"/>
      <c r="DV51" s="774"/>
      <c r="DW51" s="775"/>
      <c r="DX51" s="775"/>
      <c r="DY51" s="775"/>
      <c r="DZ51" s="776"/>
      <c r="EA51" s="199"/>
    </row>
    <row r="52" spans="1:131" s="200" customFormat="1" ht="26.25" customHeight="1">
      <c r="A52" s="214">
        <v>25</v>
      </c>
      <c r="B52" s="745"/>
      <c r="C52" s="746"/>
      <c r="D52" s="746"/>
      <c r="E52" s="746"/>
      <c r="F52" s="746"/>
      <c r="G52" s="746"/>
      <c r="H52" s="746"/>
      <c r="I52" s="746"/>
      <c r="J52" s="746"/>
      <c r="K52" s="746"/>
      <c r="L52" s="746"/>
      <c r="M52" s="746"/>
      <c r="N52" s="746"/>
      <c r="O52" s="746"/>
      <c r="P52" s="747"/>
      <c r="Q52" s="823"/>
      <c r="R52" s="824"/>
      <c r="S52" s="824"/>
      <c r="T52" s="824"/>
      <c r="U52" s="824"/>
      <c r="V52" s="824"/>
      <c r="W52" s="824"/>
      <c r="X52" s="824"/>
      <c r="Y52" s="824"/>
      <c r="Z52" s="824"/>
      <c r="AA52" s="824"/>
      <c r="AB52" s="824"/>
      <c r="AC52" s="824"/>
      <c r="AD52" s="824"/>
      <c r="AE52" s="825"/>
      <c r="AF52" s="751"/>
      <c r="AG52" s="752"/>
      <c r="AH52" s="752"/>
      <c r="AI52" s="752"/>
      <c r="AJ52" s="753"/>
      <c r="AK52" s="826"/>
      <c r="AL52" s="824"/>
      <c r="AM52" s="824"/>
      <c r="AN52" s="824"/>
      <c r="AO52" s="824"/>
      <c r="AP52" s="824"/>
      <c r="AQ52" s="824"/>
      <c r="AR52" s="824"/>
      <c r="AS52" s="824"/>
      <c r="AT52" s="824"/>
      <c r="AU52" s="824"/>
      <c r="AV52" s="824"/>
      <c r="AW52" s="824"/>
      <c r="AX52" s="824"/>
      <c r="AY52" s="824"/>
      <c r="AZ52" s="827"/>
      <c r="BA52" s="827"/>
      <c r="BB52" s="827"/>
      <c r="BC52" s="827"/>
      <c r="BD52" s="827"/>
      <c r="BE52" s="818"/>
      <c r="BF52" s="818"/>
      <c r="BG52" s="818"/>
      <c r="BH52" s="818"/>
      <c r="BI52" s="819"/>
      <c r="BJ52" s="205"/>
      <c r="BK52" s="205"/>
      <c r="BL52" s="205"/>
      <c r="BM52" s="205"/>
      <c r="BN52" s="205"/>
      <c r="BO52" s="218"/>
      <c r="BP52" s="218"/>
      <c r="BQ52" s="215">
        <v>46</v>
      </c>
      <c r="BR52" s="216"/>
      <c r="BS52" s="758"/>
      <c r="BT52" s="759"/>
      <c r="BU52" s="759"/>
      <c r="BV52" s="759"/>
      <c r="BW52" s="759"/>
      <c r="BX52" s="759"/>
      <c r="BY52" s="759"/>
      <c r="BZ52" s="759"/>
      <c r="CA52" s="759"/>
      <c r="CB52" s="759"/>
      <c r="CC52" s="759"/>
      <c r="CD52" s="759"/>
      <c r="CE52" s="759"/>
      <c r="CF52" s="759"/>
      <c r="CG52" s="760"/>
      <c r="CH52" s="771"/>
      <c r="CI52" s="772"/>
      <c r="CJ52" s="772"/>
      <c r="CK52" s="772"/>
      <c r="CL52" s="773"/>
      <c r="CM52" s="771"/>
      <c r="CN52" s="772"/>
      <c r="CO52" s="772"/>
      <c r="CP52" s="772"/>
      <c r="CQ52" s="773"/>
      <c r="CR52" s="771"/>
      <c r="CS52" s="772"/>
      <c r="CT52" s="772"/>
      <c r="CU52" s="772"/>
      <c r="CV52" s="773"/>
      <c r="CW52" s="771"/>
      <c r="CX52" s="772"/>
      <c r="CY52" s="772"/>
      <c r="CZ52" s="772"/>
      <c r="DA52" s="773"/>
      <c r="DB52" s="771"/>
      <c r="DC52" s="772"/>
      <c r="DD52" s="772"/>
      <c r="DE52" s="772"/>
      <c r="DF52" s="773"/>
      <c r="DG52" s="771"/>
      <c r="DH52" s="772"/>
      <c r="DI52" s="772"/>
      <c r="DJ52" s="772"/>
      <c r="DK52" s="773"/>
      <c r="DL52" s="771"/>
      <c r="DM52" s="772"/>
      <c r="DN52" s="772"/>
      <c r="DO52" s="772"/>
      <c r="DP52" s="773"/>
      <c r="DQ52" s="771"/>
      <c r="DR52" s="772"/>
      <c r="DS52" s="772"/>
      <c r="DT52" s="772"/>
      <c r="DU52" s="773"/>
      <c r="DV52" s="774"/>
      <c r="DW52" s="775"/>
      <c r="DX52" s="775"/>
      <c r="DY52" s="775"/>
      <c r="DZ52" s="776"/>
      <c r="EA52" s="199"/>
    </row>
    <row r="53" spans="1:131" s="200" customFormat="1" ht="26.25" customHeight="1">
      <c r="A53" s="214">
        <v>26</v>
      </c>
      <c r="B53" s="745"/>
      <c r="C53" s="746"/>
      <c r="D53" s="746"/>
      <c r="E53" s="746"/>
      <c r="F53" s="746"/>
      <c r="G53" s="746"/>
      <c r="H53" s="746"/>
      <c r="I53" s="746"/>
      <c r="J53" s="746"/>
      <c r="K53" s="746"/>
      <c r="L53" s="746"/>
      <c r="M53" s="746"/>
      <c r="N53" s="746"/>
      <c r="O53" s="746"/>
      <c r="P53" s="747"/>
      <c r="Q53" s="823"/>
      <c r="R53" s="824"/>
      <c r="S53" s="824"/>
      <c r="T53" s="824"/>
      <c r="U53" s="824"/>
      <c r="V53" s="824"/>
      <c r="W53" s="824"/>
      <c r="X53" s="824"/>
      <c r="Y53" s="824"/>
      <c r="Z53" s="824"/>
      <c r="AA53" s="824"/>
      <c r="AB53" s="824"/>
      <c r="AC53" s="824"/>
      <c r="AD53" s="824"/>
      <c r="AE53" s="825"/>
      <c r="AF53" s="751"/>
      <c r="AG53" s="752"/>
      <c r="AH53" s="752"/>
      <c r="AI53" s="752"/>
      <c r="AJ53" s="753"/>
      <c r="AK53" s="826"/>
      <c r="AL53" s="824"/>
      <c r="AM53" s="824"/>
      <c r="AN53" s="824"/>
      <c r="AO53" s="824"/>
      <c r="AP53" s="824"/>
      <c r="AQ53" s="824"/>
      <c r="AR53" s="824"/>
      <c r="AS53" s="824"/>
      <c r="AT53" s="824"/>
      <c r="AU53" s="824"/>
      <c r="AV53" s="824"/>
      <c r="AW53" s="824"/>
      <c r="AX53" s="824"/>
      <c r="AY53" s="824"/>
      <c r="AZ53" s="827"/>
      <c r="BA53" s="827"/>
      <c r="BB53" s="827"/>
      <c r="BC53" s="827"/>
      <c r="BD53" s="827"/>
      <c r="BE53" s="818"/>
      <c r="BF53" s="818"/>
      <c r="BG53" s="818"/>
      <c r="BH53" s="818"/>
      <c r="BI53" s="819"/>
      <c r="BJ53" s="205"/>
      <c r="BK53" s="205"/>
      <c r="BL53" s="205"/>
      <c r="BM53" s="205"/>
      <c r="BN53" s="205"/>
      <c r="BO53" s="218"/>
      <c r="BP53" s="218"/>
      <c r="BQ53" s="215">
        <v>47</v>
      </c>
      <c r="BR53" s="216"/>
      <c r="BS53" s="758"/>
      <c r="BT53" s="759"/>
      <c r="BU53" s="759"/>
      <c r="BV53" s="759"/>
      <c r="BW53" s="759"/>
      <c r="BX53" s="759"/>
      <c r="BY53" s="759"/>
      <c r="BZ53" s="759"/>
      <c r="CA53" s="759"/>
      <c r="CB53" s="759"/>
      <c r="CC53" s="759"/>
      <c r="CD53" s="759"/>
      <c r="CE53" s="759"/>
      <c r="CF53" s="759"/>
      <c r="CG53" s="760"/>
      <c r="CH53" s="771"/>
      <c r="CI53" s="772"/>
      <c r="CJ53" s="772"/>
      <c r="CK53" s="772"/>
      <c r="CL53" s="773"/>
      <c r="CM53" s="771"/>
      <c r="CN53" s="772"/>
      <c r="CO53" s="772"/>
      <c r="CP53" s="772"/>
      <c r="CQ53" s="773"/>
      <c r="CR53" s="771"/>
      <c r="CS53" s="772"/>
      <c r="CT53" s="772"/>
      <c r="CU53" s="772"/>
      <c r="CV53" s="773"/>
      <c r="CW53" s="771"/>
      <c r="CX53" s="772"/>
      <c r="CY53" s="772"/>
      <c r="CZ53" s="772"/>
      <c r="DA53" s="773"/>
      <c r="DB53" s="771"/>
      <c r="DC53" s="772"/>
      <c r="DD53" s="772"/>
      <c r="DE53" s="772"/>
      <c r="DF53" s="773"/>
      <c r="DG53" s="771"/>
      <c r="DH53" s="772"/>
      <c r="DI53" s="772"/>
      <c r="DJ53" s="772"/>
      <c r="DK53" s="773"/>
      <c r="DL53" s="771"/>
      <c r="DM53" s="772"/>
      <c r="DN53" s="772"/>
      <c r="DO53" s="772"/>
      <c r="DP53" s="773"/>
      <c r="DQ53" s="771"/>
      <c r="DR53" s="772"/>
      <c r="DS53" s="772"/>
      <c r="DT53" s="772"/>
      <c r="DU53" s="773"/>
      <c r="DV53" s="774"/>
      <c r="DW53" s="775"/>
      <c r="DX53" s="775"/>
      <c r="DY53" s="775"/>
      <c r="DZ53" s="776"/>
      <c r="EA53" s="199"/>
    </row>
    <row r="54" spans="1:131" s="200" customFormat="1" ht="26.25" customHeight="1">
      <c r="A54" s="214">
        <v>27</v>
      </c>
      <c r="B54" s="745"/>
      <c r="C54" s="746"/>
      <c r="D54" s="746"/>
      <c r="E54" s="746"/>
      <c r="F54" s="746"/>
      <c r="G54" s="746"/>
      <c r="H54" s="746"/>
      <c r="I54" s="746"/>
      <c r="J54" s="746"/>
      <c r="K54" s="746"/>
      <c r="L54" s="746"/>
      <c r="M54" s="746"/>
      <c r="N54" s="746"/>
      <c r="O54" s="746"/>
      <c r="P54" s="747"/>
      <c r="Q54" s="823"/>
      <c r="R54" s="824"/>
      <c r="S54" s="824"/>
      <c r="T54" s="824"/>
      <c r="U54" s="824"/>
      <c r="V54" s="824"/>
      <c r="W54" s="824"/>
      <c r="X54" s="824"/>
      <c r="Y54" s="824"/>
      <c r="Z54" s="824"/>
      <c r="AA54" s="824"/>
      <c r="AB54" s="824"/>
      <c r="AC54" s="824"/>
      <c r="AD54" s="824"/>
      <c r="AE54" s="825"/>
      <c r="AF54" s="751"/>
      <c r="AG54" s="752"/>
      <c r="AH54" s="752"/>
      <c r="AI54" s="752"/>
      <c r="AJ54" s="753"/>
      <c r="AK54" s="826"/>
      <c r="AL54" s="824"/>
      <c r="AM54" s="824"/>
      <c r="AN54" s="824"/>
      <c r="AO54" s="824"/>
      <c r="AP54" s="824"/>
      <c r="AQ54" s="824"/>
      <c r="AR54" s="824"/>
      <c r="AS54" s="824"/>
      <c r="AT54" s="824"/>
      <c r="AU54" s="824"/>
      <c r="AV54" s="824"/>
      <c r="AW54" s="824"/>
      <c r="AX54" s="824"/>
      <c r="AY54" s="824"/>
      <c r="AZ54" s="827"/>
      <c r="BA54" s="827"/>
      <c r="BB54" s="827"/>
      <c r="BC54" s="827"/>
      <c r="BD54" s="827"/>
      <c r="BE54" s="818"/>
      <c r="BF54" s="818"/>
      <c r="BG54" s="818"/>
      <c r="BH54" s="818"/>
      <c r="BI54" s="819"/>
      <c r="BJ54" s="205"/>
      <c r="BK54" s="205"/>
      <c r="BL54" s="205"/>
      <c r="BM54" s="205"/>
      <c r="BN54" s="205"/>
      <c r="BO54" s="218"/>
      <c r="BP54" s="218"/>
      <c r="BQ54" s="215">
        <v>48</v>
      </c>
      <c r="BR54" s="216"/>
      <c r="BS54" s="758"/>
      <c r="BT54" s="759"/>
      <c r="BU54" s="759"/>
      <c r="BV54" s="759"/>
      <c r="BW54" s="759"/>
      <c r="BX54" s="759"/>
      <c r="BY54" s="759"/>
      <c r="BZ54" s="759"/>
      <c r="CA54" s="759"/>
      <c r="CB54" s="759"/>
      <c r="CC54" s="759"/>
      <c r="CD54" s="759"/>
      <c r="CE54" s="759"/>
      <c r="CF54" s="759"/>
      <c r="CG54" s="760"/>
      <c r="CH54" s="771"/>
      <c r="CI54" s="772"/>
      <c r="CJ54" s="772"/>
      <c r="CK54" s="772"/>
      <c r="CL54" s="773"/>
      <c r="CM54" s="771"/>
      <c r="CN54" s="772"/>
      <c r="CO54" s="772"/>
      <c r="CP54" s="772"/>
      <c r="CQ54" s="773"/>
      <c r="CR54" s="771"/>
      <c r="CS54" s="772"/>
      <c r="CT54" s="772"/>
      <c r="CU54" s="772"/>
      <c r="CV54" s="773"/>
      <c r="CW54" s="771"/>
      <c r="CX54" s="772"/>
      <c r="CY54" s="772"/>
      <c r="CZ54" s="772"/>
      <c r="DA54" s="773"/>
      <c r="DB54" s="771"/>
      <c r="DC54" s="772"/>
      <c r="DD54" s="772"/>
      <c r="DE54" s="772"/>
      <c r="DF54" s="773"/>
      <c r="DG54" s="771"/>
      <c r="DH54" s="772"/>
      <c r="DI54" s="772"/>
      <c r="DJ54" s="772"/>
      <c r="DK54" s="773"/>
      <c r="DL54" s="771"/>
      <c r="DM54" s="772"/>
      <c r="DN54" s="772"/>
      <c r="DO54" s="772"/>
      <c r="DP54" s="773"/>
      <c r="DQ54" s="771"/>
      <c r="DR54" s="772"/>
      <c r="DS54" s="772"/>
      <c r="DT54" s="772"/>
      <c r="DU54" s="773"/>
      <c r="DV54" s="774"/>
      <c r="DW54" s="775"/>
      <c r="DX54" s="775"/>
      <c r="DY54" s="775"/>
      <c r="DZ54" s="776"/>
      <c r="EA54" s="199"/>
    </row>
    <row r="55" spans="1:131" s="200" customFormat="1" ht="26.25" customHeight="1">
      <c r="A55" s="214">
        <v>28</v>
      </c>
      <c r="B55" s="745"/>
      <c r="C55" s="746"/>
      <c r="D55" s="746"/>
      <c r="E55" s="746"/>
      <c r="F55" s="746"/>
      <c r="G55" s="746"/>
      <c r="H55" s="746"/>
      <c r="I55" s="746"/>
      <c r="J55" s="746"/>
      <c r="K55" s="746"/>
      <c r="L55" s="746"/>
      <c r="M55" s="746"/>
      <c r="N55" s="746"/>
      <c r="O55" s="746"/>
      <c r="P55" s="747"/>
      <c r="Q55" s="823"/>
      <c r="R55" s="824"/>
      <c r="S55" s="824"/>
      <c r="T55" s="824"/>
      <c r="U55" s="824"/>
      <c r="V55" s="824"/>
      <c r="W55" s="824"/>
      <c r="X55" s="824"/>
      <c r="Y55" s="824"/>
      <c r="Z55" s="824"/>
      <c r="AA55" s="824"/>
      <c r="AB55" s="824"/>
      <c r="AC55" s="824"/>
      <c r="AD55" s="824"/>
      <c r="AE55" s="825"/>
      <c r="AF55" s="751"/>
      <c r="AG55" s="752"/>
      <c r="AH55" s="752"/>
      <c r="AI55" s="752"/>
      <c r="AJ55" s="753"/>
      <c r="AK55" s="826"/>
      <c r="AL55" s="824"/>
      <c r="AM55" s="824"/>
      <c r="AN55" s="824"/>
      <c r="AO55" s="824"/>
      <c r="AP55" s="824"/>
      <c r="AQ55" s="824"/>
      <c r="AR55" s="824"/>
      <c r="AS55" s="824"/>
      <c r="AT55" s="824"/>
      <c r="AU55" s="824"/>
      <c r="AV55" s="824"/>
      <c r="AW55" s="824"/>
      <c r="AX55" s="824"/>
      <c r="AY55" s="824"/>
      <c r="AZ55" s="827"/>
      <c r="BA55" s="827"/>
      <c r="BB55" s="827"/>
      <c r="BC55" s="827"/>
      <c r="BD55" s="827"/>
      <c r="BE55" s="818"/>
      <c r="BF55" s="818"/>
      <c r="BG55" s="818"/>
      <c r="BH55" s="818"/>
      <c r="BI55" s="819"/>
      <c r="BJ55" s="205"/>
      <c r="BK55" s="205"/>
      <c r="BL55" s="205"/>
      <c r="BM55" s="205"/>
      <c r="BN55" s="205"/>
      <c r="BO55" s="218"/>
      <c r="BP55" s="218"/>
      <c r="BQ55" s="215">
        <v>49</v>
      </c>
      <c r="BR55" s="216"/>
      <c r="BS55" s="758"/>
      <c r="BT55" s="759"/>
      <c r="BU55" s="759"/>
      <c r="BV55" s="759"/>
      <c r="BW55" s="759"/>
      <c r="BX55" s="759"/>
      <c r="BY55" s="759"/>
      <c r="BZ55" s="759"/>
      <c r="CA55" s="759"/>
      <c r="CB55" s="759"/>
      <c r="CC55" s="759"/>
      <c r="CD55" s="759"/>
      <c r="CE55" s="759"/>
      <c r="CF55" s="759"/>
      <c r="CG55" s="760"/>
      <c r="CH55" s="771"/>
      <c r="CI55" s="772"/>
      <c r="CJ55" s="772"/>
      <c r="CK55" s="772"/>
      <c r="CL55" s="773"/>
      <c r="CM55" s="771"/>
      <c r="CN55" s="772"/>
      <c r="CO55" s="772"/>
      <c r="CP55" s="772"/>
      <c r="CQ55" s="773"/>
      <c r="CR55" s="771"/>
      <c r="CS55" s="772"/>
      <c r="CT55" s="772"/>
      <c r="CU55" s="772"/>
      <c r="CV55" s="773"/>
      <c r="CW55" s="771"/>
      <c r="CX55" s="772"/>
      <c r="CY55" s="772"/>
      <c r="CZ55" s="772"/>
      <c r="DA55" s="773"/>
      <c r="DB55" s="771"/>
      <c r="DC55" s="772"/>
      <c r="DD55" s="772"/>
      <c r="DE55" s="772"/>
      <c r="DF55" s="773"/>
      <c r="DG55" s="771"/>
      <c r="DH55" s="772"/>
      <c r="DI55" s="772"/>
      <c r="DJ55" s="772"/>
      <c r="DK55" s="773"/>
      <c r="DL55" s="771"/>
      <c r="DM55" s="772"/>
      <c r="DN55" s="772"/>
      <c r="DO55" s="772"/>
      <c r="DP55" s="773"/>
      <c r="DQ55" s="771"/>
      <c r="DR55" s="772"/>
      <c r="DS55" s="772"/>
      <c r="DT55" s="772"/>
      <c r="DU55" s="773"/>
      <c r="DV55" s="774"/>
      <c r="DW55" s="775"/>
      <c r="DX55" s="775"/>
      <c r="DY55" s="775"/>
      <c r="DZ55" s="776"/>
      <c r="EA55" s="199"/>
    </row>
    <row r="56" spans="1:131" s="200" customFormat="1" ht="26.25" customHeight="1">
      <c r="A56" s="214">
        <v>29</v>
      </c>
      <c r="B56" s="745"/>
      <c r="C56" s="746"/>
      <c r="D56" s="746"/>
      <c r="E56" s="746"/>
      <c r="F56" s="746"/>
      <c r="G56" s="746"/>
      <c r="H56" s="746"/>
      <c r="I56" s="746"/>
      <c r="J56" s="746"/>
      <c r="K56" s="746"/>
      <c r="L56" s="746"/>
      <c r="M56" s="746"/>
      <c r="N56" s="746"/>
      <c r="O56" s="746"/>
      <c r="P56" s="747"/>
      <c r="Q56" s="823"/>
      <c r="R56" s="824"/>
      <c r="S56" s="824"/>
      <c r="T56" s="824"/>
      <c r="U56" s="824"/>
      <c r="V56" s="824"/>
      <c r="W56" s="824"/>
      <c r="X56" s="824"/>
      <c r="Y56" s="824"/>
      <c r="Z56" s="824"/>
      <c r="AA56" s="824"/>
      <c r="AB56" s="824"/>
      <c r="AC56" s="824"/>
      <c r="AD56" s="824"/>
      <c r="AE56" s="825"/>
      <c r="AF56" s="751"/>
      <c r="AG56" s="752"/>
      <c r="AH56" s="752"/>
      <c r="AI56" s="752"/>
      <c r="AJ56" s="753"/>
      <c r="AK56" s="826"/>
      <c r="AL56" s="824"/>
      <c r="AM56" s="824"/>
      <c r="AN56" s="824"/>
      <c r="AO56" s="824"/>
      <c r="AP56" s="824"/>
      <c r="AQ56" s="824"/>
      <c r="AR56" s="824"/>
      <c r="AS56" s="824"/>
      <c r="AT56" s="824"/>
      <c r="AU56" s="824"/>
      <c r="AV56" s="824"/>
      <c r="AW56" s="824"/>
      <c r="AX56" s="824"/>
      <c r="AY56" s="824"/>
      <c r="AZ56" s="827"/>
      <c r="BA56" s="827"/>
      <c r="BB56" s="827"/>
      <c r="BC56" s="827"/>
      <c r="BD56" s="827"/>
      <c r="BE56" s="818"/>
      <c r="BF56" s="818"/>
      <c r="BG56" s="818"/>
      <c r="BH56" s="818"/>
      <c r="BI56" s="819"/>
      <c r="BJ56" s="205"/>
      <c r="BK56" s="205"/>
      <c r="BL56" s="205"/>
      <c r="BM56" s="205"/>
      <c r="BN56" s="205"/>
      <c r="BO56" s="218"/>
      <c r="BP56" s="218"/>
      <c r="BQ56" s="215">
        <v>50</v>
      </c>
      <c r="BR56" s="216"/>
      <c r="BS56" s="758"/>
      <c r="BT56" s="759"/>
      <c r="BU56" s="759"/>
      <c r="BV56" s="759"/>
      <c r="BW56" s="759"/>
      <c r="BX56" s="759"/>
      <c r="BY56" s="759"/>
      <c r="BZ56" s="759"/>
      <c r="CA56" s="759"/>
      <c r="CB56" s="759"/>
      <c r="CC56" s="759"/>
      <c r="CD56" s="759"/>
      <c r="CE56" s="759"/>
      <c r="CF56" s="759"/>
      <c r="CG56" s="760"/>
      <c r="CH56" s="771"/>
      <c r="CI56" s="772"/>
      <c r="CJ56" s="772"/>
      <c r="CK56" s="772"/>
      <c r="CL56" s="773"/>
      <c r="CM56" s="771"/>
      <c r="CN56" s="772"/>
      <c r="CO56" s="772"/>
      <c r="CP56" s="772"/>
      <c r="CQ56" s="773"/>
      <c r="CR56" s="771"/>
      <c r="CS56" s="772"/>
      <c r="CT56" s="772"/>
      <c r="CU56" s="772"/>
      <c r="CV56" s="773"/>
      <c r="CW56" s="771"/>
      <c r="CX56" s="772"/>
      <c r="CY56" s="772"/>
      <c r="CZ56" s="772"/>
      <c r="DA56" s="773"/>
      <c r="DB56" s="771"/>
      <c r="DC56" s="772"/>
      <c r="DD56" s="772"/>
      <c r="DE56" s="772"/>
      <c r="DF56" s="773"/>
      <c r="DG56" s="771"/>
      <c r="DH56" s="772"/>
      <c r="DI56" s="772"/>
      <c r="DJ56" s="772"/>
      <c r="DK56" s="773"/>
      <c r="DL56" s="771"/>
      <c r="DM56" s="772"/>
      <c r="DN56" s="772"/>
      <c r="DO56" s="772"/>
      <c r="DP56" s="773"/>
      <c r="DQ56" s="771"/>
      <c r="DR56" s="772"/>
      <c r="DS56" s="772"/>
      <c r="DT56" s="772"/>
      <c r="DU56" s="773"/>
      <c r="DV56" s="774"/>
      <c r="DW56" s="775"/>
      <c r="DX56" s="775"/>
      <c r="DY56" s="775"/>
      <c r="DZ56" s="776"/>
      <c r="EA56" s="199"/>
    </row>
    <row r="57" spans="1:131" s="200" customFormat="1" ht="26.25" customHeight="1">
      <c r="A57" s="214">
        <v>30</v>
      </c>
      <c r="B57" s="745"/>
      <c r="C57" s="746"/>
      <c r="D57" s="746"/>
      <c r="E57" s="746"/>
      <c r="F57" s="746"/>
      <c r="G57" s="746"/>
      <c r="H57" s="746"/>
      <c r="I57" s="746"/>
      <c r="J57" s="746"/>
      <c r="K57" s="746"/>
      <c r="L57" s="746"/>
      <c r="M57" s="746"/>
      <c r="N57" s="746"/>
      <c r="O57" s="746"/>
      <c r="P57" s="747"/>
      <c r="Q57" s="823"/>
      <c r="R57" s="824"/>
      <c r="S57" s="824"/>
      <c r="T57" s="824"/>
      <c r="U57" s="824"/>
      <c r="V57" s="824"/>
      <c r="W57" s="824"/>
      <c r="X57" s="824"/>
      <c r="Y57" s="824"/>
      <c r="Z57" s="824"/>
      <c r="AA57" s="824"/>
      <c r="AB57" s="824"/>
      <c r="AC57" s="824"/>
      <c r="AD57" s="824"/>
      <c r="AE57" s="825"/>
      <c r="AF57" s="751"/>
      <c r="AG57" s="752"/>
      <c r="AH57" s="752"/>
      <c r="AI57" s="752"/>
      <c r="AJ57" s="753"/>
      <c r="AK57" s="826"/>
      <c r="AL57" s="824"/>
      <c r="AM57" s="824"/>
      <c r="AN57" s="824"/>
      <c r="AO57" s="824"/>
      <c r="AP57" s="824"/>
      <c r="AQ57" s="824"/>
      <c r="AR57" s="824"/>
      <c r="AS57" s="824"/>
      <c r="AT57" s="824"/>
      <c r="AU57" s="824"/>
      <c r="AV57" s="824"/>
      <c r="AW57" s="824"/>
      <c r="AX57" s="824"/>
      <c r="AY57" s="824"/>
      <c r="AZ57" s="827"/>
      <c r="BA57" s="827"/>
      <c r="BB57" s="827"/>
      <c r="BC57" s="827"/>
      <c r="BD57" s="827"/>
      <c r="BE57" s="818"/>
      <c r="BF57" s="818"/>
      <c r="BG57" s="818"/>
      <c r="BH57" s="818"/>
      <c r="BI57" s="819"/>
      <c r="BJ57" s="205"/>
      <c r="BK57" s="205"/>
      <c r="BL57" s="205"/>
      <c r="BM57" s="205"/>
      <c r="BN57" s="205"/>
      <c r="BO57" s="218"/>
      <c r="BP57" s="218"/>
      <c r="BQ57" s="215">
        <v>51</v>
      </c>
      <c r="BR57" s="216"/>
      <c r="BS57" s="758"/>
      <c r="BT57" s="759"/>
      <c r="BU57" s="759"/>
      <c r="BV57" s="759"/>
      <c r="BW57" s="759"/>
      <c r="BX57" s="759"/>
      <c r="BY57" s="759"/>
      <c r="BZ57" s="759"/>
      <c r="CA57" s="759"/>
      <c r="CB57" s="759"/>
      <c r="CC57" s="759"/>
      <c r="CD57" s="759"/>
      <c r="CE57" s="759"/>
      <c r="CF57" s="759"/>
      <c r="CG57" s="760"/>
      <c r="CH57" s="771"/>
      <c r="CI57" s="772"/>
      <c r="CJ57" s="772"/>
      <c r="CK57" s="772"/>
      <c r="CL57" s="773"/>
      <c r="CM57" s="771"/>
      <c r="CN57" s="772"/>
      <c r="CO57" s="772"/>
      <c r="CP57" s="772"/>
      <c r="CQ57" s="773"/>
      <c r="CR57" s="771"/>
      <c r="CS57" s="772"/>
      <c r="CT57" s="772"/>
      <c r="CU57" s="772"/>
      <c r="CV57" s="773"/>
      <c r="CW57" s="771"/>
      <c r="CX57" s="772"/>
      <c r="CY57" s="772"/>
      <c r="CZ57" s="772"/>
      <c r="DA57" s="773"/>
      <c r="DB57" s="771"/>
      <c r="DC57" s="772"/>
      <c r="DD57" s="772"/>
      <c r="DE57" s="772"/>
      <c r="DF57" s="773"/>
      <c r="DG57" s="771"/>
      <c r="DH57" s="772"/>
      <c r="DI57" s="772"/>
      <c r="DJ57" s="772"/>
      <c r="DK57" s="773"/>
      <c r="DL57" s="771"/>
      <c r="DM57" s="772"/>
      <c r="DN57" s="772"/>
      <c r="DO57" s="772"/>
      <c r="DP57" s="773"/>
      <c r="DQ57" s="771"/>
      <c r="DR57" s="772"/>
      <c r="DS57" s="772"/>
      <c r="DT57" s="772"/>
      <c r="DU57" s="773"/>
      <c r="DV57" s="774"/>
      <c r="DW57" s="775"/>
      <c r="DX57" s="775"/>
      <c r="DY57" s="775"/>
      <c r="DZ57" s="776"/>
      <c r="EA57" s="199"/>
    </row>
    <row r="58" spans="1:131" s="200" customFormat="1" ht="26.25" customHeight="1">
      <c r="A58" s="214">
        <v>31</v>
      </c>
      <c r="B58" s="745"/>
      <c r="C58" s="746"/>
      <c r="D58" s="746"/>
      <c r="E58" s="746"/>
      <c r="F58" s="746"/>
      <c r="G58" s="746"/>
      <c r="H58" s="746"/>
      <c r="I58" s="746"/>
      <c r="J58" s="746"/>
      <c r="K58" s="746"/>
      <c r="L58" s="746"/>
      <c r="M58" s="746"/>
      <c r="N58" s="746"/>
      <c r="O58" s="746"/>
      <c r="P58" s="747"/>
      <c r="Q58" s="823"/>
      <c r="R58" s="824"/>
      <c r="S58" s="824"/>
      <c r="T58" s="824"/>
      <c r="U58" s="824"/>
      <c r="V58" s="824"/>
      <c r="W58" s="824"/>
      <c r="X58" s="824"/>
      <c r="Y58" s="824"/>
      <c r="Z58" s="824"/>
      <c r="AA58" s="824"/>
      <c r="AB58" s="824"/>
      <c r="AC58" s="824"/>
      <c r="AD58" s="824"/>
      <c r="AE58" s="825"/>
      <c r="AF58" s="751"/>
      <c r="AG58" s="752"/>
      <c r="AH58" s="752"/>
      <c r="AI58" s="752"/>
      <c r="AJ58" s="753"/>
      <c r="AK58" s="826"/>
      <c r="AL58" s="824"/>
      <c r="AM58" s="824"/>
      <c r="AN58" s="824"/>
      <c r="AO58" s="824"/>
      <c r="AP58" s="824"/>
      <c r="AQ58" s="824"/>
      <c r="AR58" s="824"/>
      <c r="AS58" s="824"/>
      <c r="AT58" s="824"/>
      <c r="AU58" s="824"/>
      <c r="AV58" s="824"/>
      <c r="AW58" s="824"/>
      <c r="AX58" s="824"/>
      <c r="AY58" s="824"/>
      <c r="AZ58" s="827"/>
      <c r="BA58" s="827"/>
      <c r="BB58" s="827"/>
      <c r="BC58" s="827"/>
      <c r="BD58" s="827"/>
      <c r="BE58" s="818"/>
      <c r="BF58" s="818"/>
      <c r="BG58" s="818"/>
      <c r="BH58" s="818"/>
      <c r="BI58" s="819"/>
      <c r="BJ58" s="205"/>
      <c r="BK58" s="205"/>
      <c r="BL58" s="205"/>
      <c r="BM58" s="205"/>
      <c r="BN58" s="205"/>
      <c r="BO58" s="218"/>
      <c r="BP58" s="218"/>
      <c r="BQ58" s="215">
        <v>52</v>
      </c>
      <c r="BR58" s="216"/>
      <c r="BS58" s="758"/>
      <c r="BT58" s="759"/>
      <c r="BU58" s="759"/>
      <c r="BV58" s="759"/>
      <c r="BW58" s="759"/>
      <c r="BX58" s="759"/>
      <c r="BY58" s="759"/>
      <c r="BZ58" s="759"/>
      <c r="CA58" s="759"/>
      <c r="CB58" s="759"/>
      <c r="CC58" s="759"/>
      <c r="CD58" s="759"/>
      <c r="CE58" s="759"/>
      <c r="CF58" s="759"/>
      <c r="CG58" s="760"/>
      <c r="CH58" s="771"/>
      <c r="CI58" s="772"/>
      <c r="CJ58" s="772"/>
      <c r="CK58" s="772"/>
      <c r="CL58" s="773"/>
      <c r="CM58" s="771"/>
      <c r="CN58" s="772"/>
      <c r="CO58" s="772"/>
      <c r="CP58" s="772"/>
      <c r="CQ58" s="773"/>
      <c r="CR58" s="771"/>
      <c r="CS58" s="772"/>
      <c r="CT58" s="772"/>
      <c r="CU58" s="772"/>
      <c r="CV58" s="773"/>
      <c r="CW58" s="771"/>
      <c r="CX58" s="772"/>
      <c r="CY58" s="772"/>
      <c r="CZ58" s="772"/>
      <c r="DA58" s="773"/>
      <c r="DB58" s="771"/>
      <c r="DC58" s="772"/>
      <c r="DD58" s="772"/>
      <c r="DE58" s="772"/>
      <c r="DF58" s="773"/>
      <c r="DG58" s="771"/>
      <c r="DH58" s="772"/>
      <c r="DI58" s="772"/>
      <c r="DJ58" s="772"/>
      <c r="DK58" s="773"/>
      <c r="DL58" s="771"/>
      <c r="DM58" s="772"/>
      <c r="DN58" s="772"/>
      <c r="DO58" s="772"/>
      <c r="DP58" s="773"/>
      <c r="DQ58" s="771"/>
      <c r="DR58" s="772"/>
      <c r="DS58" s="772"/>
      <c r="DT58" s="772"/>
      <c r="DU58" s="773"/>
      <c r="DV58" s="774"/>
      <c r="DW58" s="775"/>
      <c r="DX58" s="775"/>
      <c r="DY58" s="775"/>
      <c r="DZ58" s="776"/>
      <c r="EA58" s="199"/>
    </row>
    <row r="59" spans="1:131" s="200" customFormat="1" ht="26.25" customHeight="1">
      <c r="A59" s="214">
        <v>32</v>
      </c>
      <c r="B59" s="745"/>
      <c r="C59" s="746"/>
      <c r="D59" s="746"/>
      <c r="E59" s="746"/>
      <c r="F59" s="746"/>
      <c r="G59" s="746"/>
      <c r="H59" s="746"/>
      <c r="I59" s="746"/>
      <c r="J59" s="746"/>
      <c r="K59" s="746"/>
      <c r="L59" s="746"/>
      <c r="M59" s="746"/>
      <c r="N59" s="746"/>
      <c r="O59" s="746"/>
      <c r="P59" s="747"/>
      <c r="Q59" s="823"/>
      <c r="R59" s="824"/>
      <c r="S59" s="824"/>
      <c r="T59" s="824"/>
      <c r="U59" s="824"/>
      <c r="V59" s="824"/>
      <c r="W59" s="824"/>
      <c r="X59" s="824"/>
      <c r="Y59" s="824"/>
      <c r="Z59" s="824"/>
      <c r="AA59" s="824"/>
      <c r="AB59" s="824"/>
      <c r="AC59" s="824"/>
      <c r="AD59" s="824"/>
      <c r="AE59" s="825"/>
      <c r="AF59" s="751"/>
      <c r="AG59" s="752"/>
      <c r="AH59" s="752"/>
      <c r="AI59" s="752"/>
      <c r="AJ59" s="753"/>
      <c r="AK59" s="826"/>
      <c r="AL59" s="824"/>
      <c r="AM59" s="824"/>
      <c r="AN59" s="824"/>
      <c r="AO59" s="824"/>
      <c r="AP59" s="824"/>
      <c r="AQ59" s="824"/>
      <c r="AR59" s="824"/>
      <c r="AS59" s="824"/>
      <c r="AT59" s="824"/>
      <c r="AU59" s="824"/>
      <c r="AV59" s="824"/>
      <c r="AW59" s="824"/>
      <c r="AX59" s="824"/>
      <c r="AY59" s="824"/>
      <c r="AZ59" s="827"/>
      <c r="BA59" s="827"/>
      <c r="BB59" s="827"/>
      <c r="BC59" s="827"/>
      <c r="BD59" s="827"/>
      <c r="BE59" s="818"/>
      <c r="BF59" s="818"/>
      <c r="BG59" s="818"/>
      <c r="BH59" s="818"/>
      <c r="BI59" s="819"/>
      <c r="BJ59" s="205"/>
      <c r="BK59" s="205"/>
      <c r="BL59" s="205"/>
      <c r="BM59" s="205"/>
      <c r="BN59" s="205"/>
      <c r="BO59" s="218"/>
      <c r="BP59" s="218"/>
      <c r="BQ59" s="215">
        <v>53</v>
      </c>
      <c r="BR59" s="216"/>
      <c r="BS59" s="758"/>
      <c r="BT59" s="759"/>
      <c r="BU59" s="759"/>
      <c r="BV59" s="759"/>
      <c r="BW59" s="759"/>
      <c r="BX59" s="759"/>
      <c r="BY59" s="759"/>
      <c r="BZ59" s="759"/>
      <c r="CA59" s="759"/>
      <c r="CB59" s="759"/>
      <c r="CC59" s="759"/>
      <c r="CD59" s="759"/>
      <c r="CE59" s="759"/>
      <c r="CF59" s="759"/>
      <c r="CG59" s="760"/>
      <c r="CH59" s="771"/>
      <c r="CI59" s="772"/>
      <c r="CJ59" s="772"/>
      <c r="CK59" s="772"/>
      <c r="CL59" s="773"/>
      <c r="CM59" s="771"/>
      <c r="CN59" s="772"/>
      <c r="CO59" s="772"/>
      <c r="CP59" s="772"/>
      <c r="CQ59" s="773"/>
      <c r="CR59" s="771"/>
      <c r="CS59" s="772"/>
      <c r="CT59" s="772"/>
      <c r="CU59" s="772"/>
      <c r="CV59" s="773"/>
      <c r="CW59" s="771"/>
      <c r="CX59" s="772"/>
      <c r="CY59" s="772"/>
      <c r="CZ59" s="772"/>
      <c r="DA59" s="773"/>
      <c r="DB59" s="771"/>
      <c r="DC59" s="772"/>
      <c r="DD59" s="772"/>
      <c r="DE59" s="772"/>
      <c r="DF59" s="773"/>
      <c r="DG59" s="771"/>
      <c r="DH59" s="772"/>
      <c r="DI59" s="772"/>
      <c r="DJ59" s="772"/>
      <c r="DK59" s="773"/>
      <c r="DL59" s="771"/>
      <c r="DM59" s="772"/>
      <c r="DN59" s="772"/>
      <c r="DO59" s="772"/>
      <c r="DP59" s="773"/>
      <c r="DQ59" s="771"/>
      <c r="DR59" s="772"/>
      <c r="DS59" s="772"/>
      <c r="DT59" s="772"/>
      <c r="DU59" s="773"/>
      <c r="DV59" s="774"/>
      <c r="DW59" s="775"/>
      <c r="DX59" s="775"/>
      <c r="DY59" s="775"/>
      <c r="DZ59" s="776"/>
      <c r="EA59" s="199"/>
    </row>
    <row r="60" spans="1:131" s="200" customFormat="1" ht="26.25" customHeight="1">
      <c r="A60" s="214">
        <v>33</v>
      </c>
      <c r="B60" s="745"/>
      <c r="C60" s="746"/>
      <c r="D60" s="746"/>
      <c r="E60" s="746"/>
      <c r="F60" s="746"/>
      <c r="G60" s="746"/>
      <c r="H60" s="746"/>
      <c r="I60" s="746"/>
      <c r="J60" s="746"/>
      <c r="K60" s="746"/>
      <c r="L60" s="746"/>
      <c r="M60" s="746"/>
      <c r="N60" s="746"/>
      <c r="O60" s="746"/>
      <c r="P60" s="747"/>
      <c r="Q60" s="823"/>
      <c r="R60" s="824"/>
      <c r="S60" s="824"/>
      <c r="T60" s="824"/>
      <c r="U60" s="824"/>
      <c r="V60" s="824"/>
      <c r="W60" s="824"/>
      <c r="X60" s="824"/>
      <c r="Y60" s="824"/>
      <c r="Z60" s="824"/>
      <c r="AA60" s="824"/>
      <c r="AB60" s="824"/>
      <c r="AC60" s="824"/>
      <c r="AD60" s="824"/>
      <c r="AE60" s="825"/>
      <c r="AF60" s="751"/>
      <c r="AG60" s="752"/>
      <c r="AH60" s="752"/>
      <c r="AI60" s="752"/>
      <c r="AJ60" s="753"/>
      <c r="AK60" s="826"/>
      <c r="AL60" s="824"/>
      <c r="AM60" s="824"/>
      <c r="AN60" s="824"/>
      <c r="AO60" s="824"/>
      <c r="AP60" s="824"/>
      <c r="AQ60" s="824"/>
      <c r="AR60" s="824"/>
      <c r="AS60" s="824"/>
      <c r="AT60" s="824"/>
      <c r="AU60" s="824"/>
      <c r="AV60" s="824"/>
      <c r="AW60" s="824"/>
      <c r="AX60" s="824"/>
      <c r="AY60" s="824"/>
      <c r="AZ60" s="827"/>
      <c r="BA60" s="827"/>
      <c r="BB60" s="827"/>
      <c r="BC60" s="827"/>
      <c r="BD60" s="827"/>
      <c r="BE60" s="818"/>
      <c r="BF60" s="818"/>
      <c r="BG60" s="818"/>
      <c r="BH60" s="818"/>
      <c r="BI60" s="819"/>
      <c r="BJ60" s="205"/>
      <c r="BK60" s="205"/>
      <c r="BL60" s="205"/>
      <c r="BM60" s="205"/>
      <c r="BN60" s="205"/>
      <c r="BO60" s="218"/>
      <c r="BP60" s="218"/>
      <c r="BQ60" s="215">
        <v>54</v>
      </c>
      <c r="BR60" s="216"/>
      <c r="BS60" s="758"/>
      <c r="BT60" s="759"/>
      <c r="BU60" s="759"/>
      <c r="BV60" s="759"/>
      <c r="BW60" s="759"/>
      <c r="BX60" s="759"/>
      <c r="BY60" s="759"/>
      <c r="BZ60" s="759"/>
      <c r="CA60" s="759"/>
      <c r="CB60" s="759"/>
      <c r="CC60" s="759"/>
      <c r="CD60" s="759"/>
      <c r="CE60" s="759"/>
      <c r="CF60" s="759"/>
      <c r="CG60" s="760"/>
      <c r="CH60" s="771"/>
      <c r="CI60" s="772"/>
      <c r="CJ60" s="772"/>
      <c r="CK60" s="772"/>
      <c r="CL60" s="773"/>
      <c r="CM60" s="771"/>
      <c r="CN60" s="772"/>
      <c r="CO60" s="772"/>
      <c r="CP60" s="772"/>
      <c r="CQ60" s="773"/>
      <c r="CR60" s="771"/>
      <c r="CS60" s="772"/>
      <c r="CT60" s="772"/>
      <c r="CU60" s="772"/>
      <c r="CV60" s="773"/>
      <c r="CW60" s="771"/>
      <c r="CX60" s="772"/>
      <c r="CY60" s="772"/>
      <c r="CZ60" s="772"/>
      <c r="DA60" s="773"/>
      <c r="DB60" s="771"/>
      <c r="DC60" s="772"/>
      <c r="DD60" s="772"/>
      <c r="DE60" s="772"/>
      <c r="DF60" s="773"/>
      <c r="DG60" s="771"/>
      <c r="DH60" s="772"/>
      <c r="DI60" s="772"/>
      <c r="DJ60" s="772"/>
      <c r="DK60" s="773"/>
      <c r="DL60" s="771"/>
      <c r="DM60" s="772"/>
      <c r="DN60" s="772"/>
      <c r="DO60" s="772"/>
      <c r="DP60" s="773"/>
      <c r="DQ60" s="771"/>
      <c r="DR60" s="772"/>
      <c r="DS60" s="772"/>
      <c r="DT60" s="772"/>
      <c r="DU60" s="773"/>
      <c r="DV60" s="774"/>
      <c r="DW60" s="775"/>
      <c r="DX60" s="775"/>
      <c r="DY60" s="775"/>
      <c r="DZ60" s="776"/>
      <c r="EA60" s="199"/>
    </row>
    <row r="61" spans="1:131" s="200" customFormat="1" ht="26.25" customHeight="1" thickBot="1">
      <c r="A61" s="214">
        <v>34</v>
      </c>
      <c r="B61" s="745"/>
      <c r="C61" s="746"/>
      <c r="D61" s="746"/>
      <c r="E61" s="746"/>
      <c r="F61" s="746"/>
      <c r="G61" s="746"/>
      <c r="H61" s="746"/>
      <c r="I61" s="746"/>
      <c r="J61" s="746"/>
      <c r="K61" s="746"/>
      <c r="L61" s="746"/>
      <c r="M61" s="746"/>
      <c r="N61" s="746"/>
      <c r="O61" s="746"/>
      <c r="P61" s="747"/>
      <c r="Q61" s="823"/>
      <c r="R61" s="824"/>
      <c r="S61" s="824"/>
      <c r="T61" s="824"/>
      <c r="U61" s="824"/>
      <c r="V61" s="824"/>
      <c r="W61" s="824"/>
      <c r="X61" s="824"/>
      <c r="Y61" s="824"/>
      <c r="Z61" s="824"/>
      <c r="AA61" s="824"/>
      <c r="AB61" s="824"/>
      <c r="AC61" s="824"/>
      <c r="AD61" s="824"/>
      <c r="AE61" s="825"/>
      <c r="AF61" s="751"/>
      <c r="AG61" s="752"/>
      <c r="AH61" s="752"/>
      <c r="AI61" s="752"/>
      <c r="AJ61" s="753"/>
      <c r="AK61" s="826"/>
      <c r="AL61" s="824"/>
      <c r="AM61" s="824"/>
      <c r="AN61" s="824"/>
      <c r="AO61" s="824"/>
      <c r="AP61" s="824"/>
      <c r="AQ61" s="824"/>
      <c r="AR61" s="824"/>
      <c r="AS61" s="824"/>
      <c r="AT61" s="824"/>
      <c r="AU61" s="824"/>
      <c r="AV61" s="824"/>
      <c r="AW61" s="824"/>
      <c r="AX61" s="824"/>
      <c r="AY61" s="824"/>
      <c r="AZ61" s="827"/>
      <c r="BA61" s="827"/>
      <c r="BB61" s="827"/>
      <c r="BC61" s="827"/>
      <c r="BD61" s="827"/>
      <c r="BE61" s="818"/>
      <c r="BF61" s="818"/>
      <c r="BG61" s="818"/>
      <c r="BH61" s="818"/>
      <c r="BI61" s="819"/>
      <c r="BJ61" s="205"/>
      <c r="BK61" s="205"/>
      <c r="BL61" s="205"/>
      <c r="BM61" s="205"/>
      <c r="BN61" s="205"/>
      <c r="BO61" s="218"/>
      <c r="BP61" s="218"/>
      <c r="BQ61" s="215">
        <v>55</v>
      </c>
      <c r="BR61" s="216"/>
      <c r="BS61" s="758"/>
      <c r="BT61" s="759"/>
      <c r="BU61" s="759"/>
      <c r="BV61" s="759"/>
      <c r="BW61" s="759"/>
      <c r="BX61" s="759"/>
      <c r="BY61" s="759"/>
      <c r="BZ61" s="759"/>
      <c r="CA61" s="759"/>
      <c r="CB61" s="759"/>
      <c r="CC61" s="759"/>
      <c r="CD61" s="759"/>
      <c r="CE61" s="759"/>
      <c r="CF61" s="759"/>
      <c r="CG61" s="760"/>
      <c r="CH61" s="771"/>
      <c r="CI61" s="772"/>
      <c r="CJ61" s="772"/>
      <c r="CK61" s="772"/>
      <c r="CL61" s="773"/>
      <c r="CM61" s="771"/>
      <c r="CN61" s="772"/>
      <c r="CO61" s="772"/>
      <c r="CP61" s="772"/>
      <c r="CQ61" s="773"/>
      <c r="CR61" s="771"/>
      <c r="CS61" s="772"/>
      <c r="CT61" s="772"/>
      <c r="CU61" s="772"/>
      <c r="CV61" s="773"/>
      <c r="CW61" s="771"/>
      <c r="CX61" s="772"/>
      <c r="CY61" s="772"/>
      <c r="CZ61" s="772"/>
      <c r="DA61" s="773"/>
      <c r="DB61" s="771"/>
      <c r="DC61" s="772"/>
      <c r="DD61" s="772"/>
      <c r="DE61" s="772"/>
      <c r="DF61" s="773"/>
      <c r="DG61" s="771"/>
      <c r="DH61" s="772"/>
      <c r="DI61" s="772"/>
      <c r="DJ61" s="772"/>
      <c r="DK61" s="773"/>
      <c r="DL61" s="771"/>
      <c r="DM61" s="772"/>
      <c r="DN61" s="772"/>
      <c r="DO61" s="772"/>
      <c r="DP61" s="773"/>
      <c r="DQ61" s="771"/>
      <c r="DR61" s="772"/>
      <c r="DS61" s="772"/>
      <c r="DT61" s="772"/>
      <c r="DU61" s="773"/>
      <c r="DV61" s="774"/>
      <c r="DW61" s="775"/>
      <c r="DX61" s="775"/>
      <c r="DY61" s="775"/>
      <c r="DZ61" s="776"/>
      <c r="EA61" s="199"/>
    </row>
    <row r="62" spans="1:131" s="200" customFormat="1" ht="26.25" customHeight="1">
      <c r="A62" s="214">
        <v>35</v>
      </c>
      <c r="B62" s="745"/>
      <c r="C62" s="746"/>
      <c r="D62" s="746"/>
      <c r="E62" s="746"/>
      <c r="F62" s="746"/>
      <c r="G62" s="746"/>
      <c r="H62" s="746"/>
      <c r="I62" s="746"/>
      <c r="J62" s="746"/>
      <c r="K62" s="746"/>
      <c r="L62" s="746"/>
      <c r="M62" s="746"/>
      <c r="N62" s="746"/>
      <c r="O62" s="746"/>
      <c r="P62" s="747"/>
      <c r="Q62" s="823"/>
      <c r="R62" s="824"/>
      <c r="S62" s="824"/>
      <c r="T62" s="824"/>
      <c r="U62" s="824"/>
      <c r="V62" s="824"/>
      <c r="W62" s="824"/>
      <c r="X62" s="824"/>
      <c r="Y62" s="824"/>
      <c r="Z62" s="824"/>
      <c r="AA62" s="824"/>
      <c r="AB62" s="824"/>
      <c r="AC62" s="824"/>
      <c r="AD62" s="824"/>
      <c r="AE62" s="825"/>
      <c r="AF62" s="751"/>
      <c r="AG62" s="752"/>
      <c r="AH62" s="752"/>
      <c r="AI62" s="752"/>
      <c r="AJ62" s="753"/>
      <c r="AK62" s="826"/>
      <c r="AL62" s="824"/>
      <c r="AM62" s="824"/>
      <c r="AN62" s="824"/>
      <c r="AO62" s="824"/>
      <c r="AP62" s="824"/>
      <c r="AQ62" s="824"/>
      <c r="AR62" s="824"/>
      <c r="AS62" s="824"/>
      <c r="AT62" s="824"/>
      <c r="AU62" s="824"/>
      <c r="AV62" s="824"/>
      <c r="AW62" s="824"/>
      <c r="AX62" s="824"/>
      <c r="AY62" s="824"/>
      <c r="AZ62" s="827"/>
      <c r="BA62" s="827"/>
      <c r="BB62" s="827"/>
      <c r="BC62" s="827"/>
      <c r="BD62" s="827"/>
      <c r="BE62" s="818"/>
      <c r="BF62" s="818"/>
      <c r="BG62" s="818"/>
      <c r="BH62" s="818"/>
      <c r="BI62" s="819"/>
      <c r="BJ62" s="835" t="s">
        <v>391</v>
      </c>
      <c r="BK62" s="796"/>
      <c r="BL62" s="796"/>
      <c r="BM62" s="796"/>
      <c r="BN62" s="797"/>
      <c r="BO62" s="218"/>
      <c r="BP62" s="218"/>
      <c r="BQ62" s="215">
        <v>56</v>
      </c>
      <c r="BR62" s="216"/>
      <c r="BS62" s="758"/>
      <c r="BT62" s="759"/>
      <c r="BU62" s="759"/>
      <c r="BV62" s="759"/>
      <c r="BW62" s="759"/>
      <c r="BX62" s="759"/>
      <c r="BY62" s="759"/>
      <c r="BZ62" s="759"/>
      <c r="CA62" s="759"/>
      <c r="CB62" s="759"/>
      <c r="CC62" s="759"/>
      <c r="CD62" s="759"/>
      <c r="CE62" s="759"/>
      <c r="CF62" s="759"/>
      <c r="CG62" s="760"/>
      <c r="CH62" s="771"/>
      <c r="CI62" s="772"/>
      <c r="CJ62" s="772"/>
      <c r="CK62" s="772"/>
      <c r="CL62" s="773"/>
      <c r="CM62" s="771"/>
      <c r="CN62" s="772"/>
      <c r="CO62" s="772"/>
      <c r="CP62" s="772"/>
      <c r="CQ62" s="773"/>
      <c r="CR62" s="771"/>
      <c r="CS62" s="772"/>
      <c r="CT62" s="772"/>
      <c r="CU62" s="772"/>
      <c r="CV62" s="773"/>
      <c r="CW62" s="771"/>
      <c r="CX62" s="772"/>
      <c r="CY62" s="772"/>
      <c r="CZ62" s="772"/>
      <c r="DA62" s="773"/>
      <c r="DB62" s="771"/>
      <c r="DC62" s="772"/>
      <c r="DD62" s="772"/>
      <c r="DE62" s="772"/>
      <c r="DF62" s="773"/>
      <c r="DG62" s="771"/>
      <c r="DH62" s="772"/>
      <c r="DI62" s="772"/>
      <c r="DJ62" s="772"/>
      <c r="DK62" s="773"/>
      <c r="DL62" s="771"/>
      <c r="DM62" s="772"/>
      <c r="DN62" s="772"/>
      <c r="DO62" s="772"/>
      <c r="DP62" s="773"/>
      <c r="DQ62" s="771"/>
      <c r="DR62" s="772"/>
      <c r="DS62" s="772"/>
      <c r="DT62" s="772"/>
      <c r="DU62" s="773"/>
      <c r="DV62" s="774"/>
      <c r="DW62" s="775"/>
      <c r="DX62" s="775"/>
      <c r="DY62" s="775"/>
      <c r="DZ62" s="776"/>
      <c r="EA62" s="199"/>
    </row>
    <row r="63" spans="1:131" s="200" customFormat="1" ht="26.25" customHeight="1" thickBot="1">
      <c r="A63" s="217" t="s">
        <v>370</v>
      </c>
      <c r="B63" s="780" t="s">
        <v>392</v>
      </c>
      <c r="C63" s="781"/>
      <c r="D63" s="781"/>
      <c r="E63" s="781"/>
      <c r="F63" s="781"/>
      <c r="G63" s="781"/>
      <c r="H63" s="781"/>
      <c r="I63" s="781"/>
      <c r="J63" s="781"/>
      <c r="K63" s="781"/>
      <c r="L63" s="781"/>
      <c r="M63" s="781"/>
      <c r="N63" s="781"/>
      <c r="O63" s="781"/>
      <c r="P63" s="782"/>
      <c r="Q63" s="828"/>
      <c r="R63" s="829"/>
      <c r="S63" s="829"/>
      <c r="T63" s="829"/>
      <c r="U63" s="829"/>
      <c r="V63" s="829"/>
      <c r="W63" s="829"/>
      <c r="X63" s="829"/>
      <c r="Y63" s="829"/>
      <c r="Z63" s="829"/>
      <c r="AA63" s="829"/>
      <c r="AB63" s="829"/>
      <c r="AC63" s="829"/>
      <c r="AD63" s="829"/>
      <c r="AE63" s="830"/>
      <c r="AF63" s="831">
        <v>2864</v>
      </c>
      <c r="AG63" s="832"/>
      <c r="AH63" s="832"/>
      <c r="AI63" s="832"/>
      <c r="AJ63" s="833"/>
      <c r="AK63" s="834"/>
      <c r="AL63" s="829"/>
      <c r="AM63" s="829"/>
      <c r="AN63" s="829"/>
      <c r="AO63" s="829"/>
      <c r="AP63" s="832">
        <v>19026</v>
      </c>
      <c r="AQ63" s="832"/>
      <c r="AR63" s="832"/>
      <c r="AS63" s="832"/>
      <c r="AT63" s="832"/>
      <c r="AU63" s="832">
        <v>7399</v>
      </c>
      <c r="AV63" s="832"/>
      <c r="AW63" s="832"/>
      <c r="AX63" s="832"/>
      <c r="AY63" s="832"/>
      <c r="AZ63" s="836"/>
      <c r="BA63" s="836"/>
      <c r="BB63" s="836"/>
      <c r="BC63" s="836"/>
      <c r="BD63" s="836"/>
      <c r="BE63" s="837"/>
      <c r="BF63" s="837"/>
      <c r="BG63" s="837"/>
      <c r="BH63" s="837"/>
      <c r="BI63" s="838"/>
      <c r="BJ63" s="839" t="s">
        <v>113</v>
      </c>
      <c r="BK63" s="840"/>
      <c r="BL63" s="840"/>
      <c r="BM63" s="840"/>
      <c r="BN63" s="841"/>
      <c r="BO63" s="218"/>
      <c r="BP63" s="218"/>
      <c r="BQ63" s="215">
        <v>57</v>
      </c>
      <c r="BR63" s="216"/>
      <c r="BS63" s="758"/>
      <c r="BT63" s="759"/>
      <c r="BU63" s="759"/>
      <c r="BV63" s="759"/>
      <c r="BW63" s="759"/>
      <c r="BX63" s="759"/>
      <c r="BY63" s="759"/>
      <c r="BZ63" s="759"/>
      <c r="CA63" s="759"/>
      <c r="CB63" s="759"/>
      <c r="CC63" s="759"/>
      <c r="CD63" s="759"/>
      <c r="CE63" s="759"/>
      <c r="CF63" s="759"/>
      <c r="CG63" s="760"/>
      <c r="CH63" s="771"/>
      <c r="CI63" s="772"/>
      <c r="CJ63" s="772"/>
      <c r="CK63" s="772"/>
      <c r="CL63" s="773"/>
      <c r="CM63" s="771"/>
      <c r="CN63" s="772"/>
      <c r="CO63" s="772"/>
      <c r="CP63" s="772"/>
      <c r="CQ63" s="773"/>
      <c r="CR63" s="771"/>
      <c r="CS63" s="772"/>
      <c r="CT63" s="772"/>
      <c r="CU63" s="772"/>
      <c r="CV63" s="773"/>
      <c r="CW63" s="771"/>
      <c r="CX63" s="772"/>
      <c r="CY63" s="772"/>
      <c r="CZ63" s="772"/>
      <c r="DA63" s="773"/>
      <c r="DB63" s="771"/>
      <c r="DC63" s="772"/>
      <c r="DD63" s="772"/>
      <c r="DE63" s="772"/>
      <c r="DF63" s="773"/>
      <c r="DG63" s="771"/>
      <c r="DH63" s="772"/>
      <c r="DI63" s="772"/>
      <c r="DJ63" s="772"/>
      <c r="DK63" s="773"/>
      <c r="DL63" s="771"/>
      <c r="DM63" s="772"/>
      <c r="DN63" s="772"/>
      <c r="DO63" s="772"/>
      <c r="DP63" s="773"/>
      <c r="DQ63" s="771"/>
      <c r="DR63" s="772"/>
      <c r="DS63" s="772"/>
      <c r="DT63" s="772"/>
      <c r="DU63" s="773"/>
      <c r="DV63" s="774"/>
      <c r="DW63" s="775"/>
      <c r="DX63" s="775"/>
      <c r="DY63" s="775"/>
      <c r="DZ63" s="77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58"/>
      <c r="BT64" s="759"/>
      <c r="BU64" s="759"/>
      <c r="BV64" s="759"/>
      <c r="BW64" s="759"/>
      <c r="BX64" s="759"/>
      <c r="BY64" s="759"/>
      <c r="BZ64" s="759"/>
      <c r="CA64" s="759"/>
      <c r="CB64" s="759"/>
      <c r="CC64" s="759"/>
      <c r="CD64" s="759"/>
      <c r="CE64" s="759"/>
      <c r="CF64" s="759"/>
      <c r="CG64" s="760"/>
      <c r="CH64" s="771"/>
      <c r="CI64" s="772"/>
      <c r="CJ64" s="772"/>
      <c r="CK64" s="772"/>
      <c r="CL64" s="773"/>
      <c r="CM64" s="771"/>
      <c r="CN64" s="772"/>
      <c r="CO64" s="772"/>
      <c r="CP64" s="772"/>
      <c r="CQ64" s="773"/>
      <c r="CR64" s="771"/>
      <c r="CS64" s="772"/>
      <c r="CT64" s="772"/>
      <c r="CU64" s="772"/>
      <c r="CV64" s="773"/>
      <c r="CW64" s="771"/>
      <c r="CX64" s="772"/>
      <c r="CY64" s="772"/>
      <c r="CZ64" s="772"/>
      <c r="DA64" s="773"/>
      <c r="DB64" s="771"/>
      <c r="DC64" s="772"/>
      <c r="DD64" s="772"/>
      <c r="DE64" s="772"/>
      <c r="DF64" s="773"/>
      <c r="DG64" s="771"/>
      <c r="DH64" s="772"/>
      <c r="DI64" s="772"/>
      <c r="DJ64" s="772"/>
      <c r="DK64" s="773"/>
      <c r="DL64" s="771"/>
      <c r="DM64" s="772"/>
      <c r="DN64" s="772"/>
      <c r="DO64" s="772"/>
      <c r="DP64" s="773"/>
      <c r="DQ64" s="771"/>
      <c r="DR64" s="772"/>
      <c r="DS64" s="772"/>
      <c r="DT64" s="772"/>
      <c r="DU64" s="773"/>
      <c r="DV64" s="774"/>
      <c r="DW64" s="775"/>
      <c r="DX64" s="775"/>
      <c r="DY64" s="775"/>
      <c r="DZ64" s="776"/>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58"/>
      <c r="BT65" s="759"/>
      <c r="BU65" s="759"/>
      <c r="BV65" s="759"/>
      <c r="BW65" s="759"/>
      <c r="BX65" s="759"/>
      <c r="BY65" s="759"/>
      <c r="BZ65" s="759"/>
      <c r="CA65" s="759"/>
      <c r="CB65" s="759"/>
      <c r="CC65" s="759"/>
      <c r="CD65" s="759"/>
      <c r="CE65" s="759"/>
      <c r="CF65" s="759"/>
      <c r="CG65" s="760"/>
      <c r="CH65" s="771"/>
      <c r="CI65" s="772"/>
      <c r="CJ65" s="772"/>
      <c r="CK65" s="772"/>
      <c r="CL65" s="773"/>
      <c r="CM65" s="771"/>
      <c r="CN65" s="772"/>
      <c r="CO65" s="772"/>
      <c r="CP65" s="772"/>
      <c r="CQ65" s="773"/>
      <c r="CR65" s="771"/>
      <c r="CS65" s="772"/>
      <c r="CT65" s="772"/>
      <c r="CU65" s="772"/>
      <c r="CV65" s="773"/>
      <c r="CW65" s="771"/>
      <c r="CX65" s="772"/>
      <c r="CY65" s="772"/>
      <c r="CZ65" s="772"/>
      <c r="DA65" s="773"/>
      <c r="DB65" s="771"/>
      <c r="DC65" s="772"/>
      <c r="DD65" s="772"/>
      <c r="DE65" s="772"/>
      <c r="DF65" s="773"/>
      <c r="DG65" s="771"/>
      <c r="DH65" s="772"/>
      <c r="DI65" s="772"/>
      <c r="DJ65" s="772"/>
      <c r="DK65" s="773"/>
      <c r="DL65" s="771"/>
      <c r="DM65" s="772"/>
      <c r="DN65" s="772"/>
      <c r="DO65" s="772"/>
      <c r="DP65" s="773"/>
      <c r="DQ65" s="771"/>
      <c r="DR65" s="772"/>
      <c r="DS65" s="772"/>
      <c r="DT65" s="772"/>
      <c r="DU65" s="773"/>
      <c r="DV65" s="774"/>
      <c r="DW65" s="775"/>
      <c r="DX65" s="775"/>
      <c r="DY65" s="775"/>
      <c r="DZ65" s="776"/>
      <c r="EA65" s="199"/>
    </row>
    <row r="66" spans="1:131" s="200" customFormat="1" ht="26.25" customHeight="1">
      <c r="A66" s="730" t="s">
        <v>394</v>
      </c>
      <c r="B66" s="731"/>
      <c r="C66" s="731"/>
      <c r="D66" s="731"/>
      <c r="E66" s="731"/>
      <c r="F66" s="731"/>
      <c r="G66" s="731"/>
      <c r="H66" s="731"/>
      <c r="I66" s="731"/>
      <c r="J66" s="731"/>
      <c r="K66" s="731"/>
      <c r="L66" s="731"/>
      <c r="M66" s="731"/>
      <c r="N66" s="731"/>
      <c r="O66" s="731"/>
      <c r="P66" s="732"/>
      <c r="Q66" s="707" t="s">
        <v>374</v>
      </c>
      <c r="R66" s="708"/>
      <c r="S66" s="708"/>
      <c r="T66" s="708"/>
      <c r="U66" s="709"/>
      <c r="V66" s="707" t="s">
        <v>375</v>
      </c>
      <c r="W66" s="708"/>
      <c r="X66" s="708"/>
      <c r="Y66" s="708"/>
      <c r="Z66" s="709"/>
      <c r="AA66" s="707" t="s">
        <v>376</v>
      </c>
      <c r="AB66" s="708"/>
      <c r="AC66" s="708"/>
      <c r="AD66" s="708"/>
      <c r="AE66" s="709"/>
      <c r="AF66" s="842" t="s">
        <v>377</v>
      </c>
      <c r="AG66" s="803"/>
      <c r="AH66" s="803"/>
      <c r="AI66" s="803"/>
      <c r="AJ66" s="843"/>
      <c r="AK66" s="707" t="s">
        <v>378</v>
      </c>
      <c r="AL66" s="731"/>
      <c r="AM66" s="731"/>
      <c r="AN66" s="731"/>
      <c r="AO66" s="732"/>
      <c r="AP66" s="707" t="s">
        <v>379</v>
      </c>
      <c r="AQ66" s="708"/>
      <c r="AR66" s="708"/>
      <c r="AS66" s="708"/>
      <c r="AT66" s="709"/>
      <c r="AU66" s="707" t="s">
        <v>395</v>
      </c>
      <c r="AV66" s="708"/>
      <c r="AW66" s="708"/>
      <c r="AX66" s="708"/>
      <c r="AY66" s="709"/>
      <c r="AZ66" s="707" t="s">
        <v>356</v>
      </c>
      <c r="BA66" s="708"/>
      <c r="BB66" s="708"/>
      <c r="BC66" s="708"/>
      <c r="BD66" s="719"/>
      <c r="BE66" s="218"/>
      <c r="BF66" s="218"/>
      <c r="BG66" s="218"/>
      <c r="BH66" s="218"/>
      <c r="BI66" s="218"/>
      <c r="BJ66" s="218"/>
      <c r="BK66" s="218"/>
      <c r="BL66" s="218"/>
      <c r="BM66" s="218"/>
      <c r="BN66" s="218"/>
      <c r="BO66" s="218"/>
      <c r="BP66" s="218"/>
      <c r="BQ66" s="215">
        <v>60</v>
      </c>
      <c r="BR66" s="220"/>
      <c r="BS66" s="853"/>
      <c r="BT66" s="854"/>
      <c r="BU66" s="854"/>
      <c r="BV66" s="854"/>
      <c r="BW66" s="854"/>
      <c r="BX66" s="854"/>
      <c r="BY66" s="854"/>
      <c r="BZ66" s="854"/>
      <c r="CA66" s="854"/>
      <c r="CB66" s="854"/>
      <c r="CC66" s="854"/>
      <c r="CD66" s="854"/>
      <c r="CE66" s="854"/>
      <c r="CF66" s="854"/>
      <c r="CG66" s="855"/>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199"/>
    </row>
    <row r="67" spans="1:131" s="200" customFormat="1" ht="26.25" customHeight="1" thickBot="1">
      <c r="A67" s="733"/>
      <c r="B67" s="734"/>
      <c r="C67" s="734"/>
      <c r="D67" s="734"/>
      <c r="E67" s="734"/>
      <c r="F67" s="734"/>
      <c r="G67" s="734"/>
      <c r="H67" s="734"/>
      <c r="I67" s="734"/>
      <c r="J67" s="734"/>
      <c r="K67" s="734"/>
      <c r="L67" s="734"/>
      <c r="M67" s="734"/>
      <c r="N67" s="734"/>
      <c r="O67" s="734"/>
      <c r="P67" s="735"/>
      <c r="Q67" s="710"/>
      <c r="R67" s="711"/>
      <c r="S67" s="711"/>
      <c r="T67" s="711"/>
      <c r="U67" s="712"/>
      <c r="V67" s="710"/>
      <c r="W67" s="711"/>
      <c r="X67" s="711"/>
      <c r="Y67" s="711"/>
      <c r="Z67" s="712"/>
      <c r="AA67" s="710"/>
      <c r="AB67" s="711"/>
      <c r="AC67" s="711"/>
      <c r="AD67" s="711"/>
      <c r="AE67" s="712"/>
      <c r="AF67" s="844"/>
      <c r="AG67" s="806"/>
      <c r="AH67" s="806"/>
      <c r="AI67" s="806"/>
      <c r="AJ67" s="845"/>
      <c r="AK67" s="846"/>
      <c r="AL67" s="734"/>
      <c r="AM67" s="734"/>
      <c r="AN67" s="734"/>
      <c r="AO67" s="735"/>
      <c r="AP67" s="710"/>
      <c r="AQ67" s="711"/>
      <c r="AR67" s="711"/>
      <c r="AS67" s="711"/>
      <c r="AT67" s="712"/>
      <c r="AU67" s="710"/>
      <c r="AV67" s="711"/>
      <c r="AW67" s="711"/>
      <c r="AX67" s="711"/>
      <c r="AY67" s="712"/>
      <c r="AZ67" s="710"/>
      <c r="BA67" s="711"/>
      <c r="BB67" s="711"/>
      <c r="BC67" s="711"/>
      <c r="BD67" s="720"/>
      <c r="BE67" s="218"/>
      <c r="BF67" s="218"/>
      <c r="BG67" s="218"/>
      <c r="BH67" s="218"/>
      <c r="BI67" s="218"/>
      <c r="BJ67" s="218"/>
      <c r="BK67" s="218"/>
      <c r="BL67" s="218"/>
      <c r="BM67" s="218"/>
      <c r="BN67" s="218"/>
      <c r="BO67" s="218"/>
      <c r="BP67" s="218"/>
      <c r="BQ67" s="215">
        <v>61</v>
      </c>
      <c r="BR67" s="220"/>
      <c r="BS67" s="853"/>
      <c r="BT67" s="854"/>
      <c r="BU67" s="854"/>
      <c r="BV67" s="854"/>
      <c r="BW67" s="854"/>
      <c r="BX67" s="854"/>
      <c r="BY67" s="854"/>
      <c r="BZ67" s="854"/>
      <c r="CA67" s="854"/>
      <c r="CB67" s="854"/>
      <c r="CC67" s="854"/>
      <c r="CD67" s="854"/>
      <c r="CE67" s="854"/>
      <c r="CF67" s="854"/>
      <c r="CG67" s="855"/>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199"/>
    </row>
    <row r="68" spans="1:131" s="200" customFormat="1" ht="26.25" customHeight="1" thickTop="1">
      <c r="A68" s="211">
        <v>1</v>
      </c>
      <c r="B68" s="860" t="s">
        <v>544</v>
      </c>
      <c r="C68" s="861"/>
      <c r="D68" s="861"/>
      <c r="E68" s="861"/>
      <c r="F68" s="861"/>
      <c r="G68" s="861"/>
      <c r="H68" s="861"/>
      <c r="I68" s="861"/>
      <c r="J68" s="861"/>
      <c r="K68" s="861"/>
      <c r="L68" s="861"/>
      <c r="M68" s="861"/>
      <c r="N68" s="861"/>
      <c r="O68" s="861"/>
      <c r="P68" s="862"/>
      <c r="Q68" s="859">
        <v>1841</v>
      </c>
      <c r="R68" s="856"/>
      <c r="S68" s="856"/>
      <c r="T68" s="856"/>
      <c r="U68" s="856"/>
      <c r="V68" s="856">
        <v>1775</v>
      </c>
      <c r="W68" s="856"/>
      <c r="X68" s="856"/>
      <c r="Y68" s="856"/>
      <c r="Z68" s="856"/>
      <c r="AA68" s="856">
        <v>66</v>
      </c>
      <c r="AB68" s="856"/>
      <c r="AC68" s="856"/>
      <c r="AD68" s="856"/>
      <c r="AE68" s="856"/>
      <c r="AF68" s="856">
        <v>66</v>
      </c>
      <c r="AG68" s="856"/>
      <c r="AH68" s="856"/>
      <c r="AI68" s="856"/>
      <c r="AJ68" s="856"/>
      <c r="AK68" s="856" t="s">
        <v>554</v>
      </c>
      <c r="AL68" s="856"/>
      <c r="AM68" s="856"/>
      <c r="AN68" s="856"/>
      <c r="AO68" s="856"/>
      <c r="AP68" s="856">
        <v>1460</v>
      </c>
      <c r="AQ68" s="856"/>
      <c r="AR68" s="856"/>
      <c r="AS68" s="856"/>
      <c r="AT68" s="856"/>
      <c r="AU68" s="856">
        <v>286</v>
      </c>
      <c r="AV68" s="856"/>
      <c r="AW68" s="856"/>
      <c r="AX68" s="856"/>
      <c r="AY68" s="856"/>
      <c r="AZ68" s="857"/>
      <c r="BA68" s="857"/>
      <c r="BB68" s="857"/>
      <c r="BC68" s="857"/>
      <c r="BD68" s="858"/>
      <c r="BE68" s="218"/>
      <c r="BF68" s="218"/>
      <c r="BG68" s="218"/>
      <c r="BH68" s="218"/>
      <c r="BI68" s="218"/>
      <c r="BJ68" s="218"/>
      <c r="BK68" s="218"/>
      <c r="BL68" s="218"/>
      <c r="BM68" s="218"/>
      <c r="BN68" s="218"/>
      <c r="BO68" s="218"/>
      <c r="BP68" s="218"/>
      <c r="BQ68" s="215">
        <v>62</v>
      </c>
      <c r="BR68" s="220"/>
      <c r="BS68" s="853"/>
      <c r="BT68" s="854"/>
      <c r="BU68" s="854"/>
      <c r="BV68" s="854"/>
      <c r="BW68" s="854"/>
      <c r="BX68" s="854"/>
      <c r="BY68" s="854"/>
      <c r="BZ68" s="854"/>
      <c r="CA68" s="854"/>
      <c r="CB68" s="854"/>
      <c r="CC68" s="854"/>
      <c r="CD68" s="854"/>
      <c r="CE68" s="854"/>
      <c r="CF68" s="854"/>
      <c r="CG68" s="855"/>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199"/>
    </row>
    <row r="69" spans="1:131" s="200" customFormat="1" ht="26.25" customHeight="1">
      <c r="A69" s="214">
        <v>2</v>
      </c>
      <c r="B69" s="866" t="s">
        <v>545</v>
      </c>
      <c r="C69" s="867"/>
      <c r="D69" s="867"/>
      <c r="E69" s="867"/>
      <c r="F69" s="867"/>
      <c r="G69" s="867"/>
      <c r="H69" s="867"/>
      <c r="I69" s="867"/>
      <c r="J69" s="867"/>
      <c r="K69" s="867"/>
      <c r="L69" s="867"/>
      <c r="M69" s="867"/>
      <c r="N69" s="867"/>
      <c r="O69" s="867"/>
      <c r="P69" s="868"/>
      <c r="Q69" s="863">
        <v>1114</v>
      </c>
      <c r="R69" s="821"/>
      <c r="S69" s="821"/>
      <c r="T69" s="821"/>
      <c r="U69" s="821"/>
      <c r="V69" s="821">
        <v>1110</v>
      </c>
      <c r="W69" s="821"/>
      <c r="X69" s="821"/>
      <c r="Y69" s="821"/>
      <c r="Z69" s="821"/>
      <c r="AA69" s="821">
        <v>4</v>
      </c>
      <c r="AB69" s="821"/>
      <c r="AC69" s="821"/>
      <c r="AD69" s="821"/>
      <c r="AE69" s="821"/>
      <c r="AF69" s="821">
        <v>4</v>
      </c>
      <c r="AG69" s="821"/>
      <c r="AH69" s="821"/>
      <c r="AI69" s="821"/>
      <c r="AJ69" s="821"/>
      <c r="AK69" s="821" t="s">
        <v>555</v>
      </c>
      <c r="AL69" s="821"/>
      <c r="AM69" s="821"/>
      <c r="AN69" s="821"/>
      <c r="AO69" s="821"/>
      <c r="AP69" s="821" t="s">
        <v>541</v>
      </c>
      <c r="AQ69" s="821"/>
      <c r="AR69" s="821"/>
      <c r="AS69" s="821"/>
      <c r="AT69" s="821"/>
      <c r="AU69" s="821" t="s">
        <v>541</v>
      </c>
      <c r="AV69" s="821"/>
      <c r="AW69" s="821"/>
      <c r="AX69" s="821"/>
      <c r="AY69" s="821"/>
      <c r="AZ69" s="864"/>
      <c r="BA69" s="864"/>
      <c r="BB69" s="864"/>
      <c r="BC69" s="864"/>
      <c r="BD69" s="865"/>
      <c r="BE69" s="218"/>
      <c r="BF69" s="218"/>
      <c r="BG69" s="218"/>
      <c r="BH69" s="218"/>
      <c r="BI69" s="218"/>
      <c r="BJ69" s="218"/>
      <c r="BK69" s="218"/>
      <c r="BL69" s="218"/>
      <c r="BM69" s="218"/>
      <c r="BN69" s="218"/>
      <c r="BO69" s="218"/>
      <c r="BP69" s="218"/>
      <c r="BQ69" s="215">
        <v>63</v>
      </c>
      <c r="BR69" s="220"/>
      <c r="BS69" s="853"/>
      <c r="BT69" s="854"/>
      <c r="BU69" s="854"/>
      <c r="BV69" s="854"/>
      <c r="BW69" s="854"/>
      <c r="BX69" s="854"/>
      <c r="BY69" s="854"/>
      <c r="BZ69" s="854"/>
      <c r="CA69" s="854"/>
      <c r="CB69" s="854"/>
      <c r="CC69" s="854"/>
      <c r="CD69" s="854"/>
      <c r="CE69" s="854"/>
      <c r="CF69" s="854"/>
      <c r="CG69" s="855"/>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199"/>
    </row>
    <row r="70" spans="1:131" s="200" customFormat="1" ht="26.25" customHeight="1">
      <c r="A70" s="214">
        <v>3</v>
      </c>
      <c r="B70" s="866" t="s">
        <v>546</v>
      </c>
      <c r="C70" s="867"/>
      <c r="D70" s="867"/>
      <c r="E70" s="867"/>
      <c r="F70" s="867"/>
      <c r="G70" s="867"/>
      <c r="H70" s="867"/>
      <c r="I70" s="867"/>
      <c r="J70" s="867"/>
      <c r="K70" s="867"/>
      <c r="L70" s="867"/>
      <c r="M70" s="867"/>
      <c r="N70" s="867"/>
      <c r="O70" s="867"/>
      <c r="P70" s="868"/>
      <c r="Q70" s="863">
        <v>111</v>
      </c>
      <c r="R70" s="821"/>
      <c r="S70" s="821"/>
      <c r="T70" s="821"/>
      <c r="U70" s="821"/>
      <c r="V70" s="821">
        <v>101</v>
      </c>
      <c r="W70" s="821"/>
      <c r="X70" s="821"/>
      <c r="Y70" s="821"/>
      <c r="Z70" s="821"/>
      <c r="AA70" s="821">
        <v>10</v>
      </c>
      <c r="AB70" s="821"/>
      <c r="AC70" s="821"/>
      <c r="AD70" s="821"/>
      <c r="AE70" s="821"/>
      <c r="AF70" s="821">
        <v>10</v>
      </c>
      <c r="AG70" s="821"/>
      <c r="AH70" s="821"/>
      <c r="AI70" s="821"/>
      <c r="AJ70" s="821"/>
      <c r="AK70" s="821">
        <v>23</v>
      </c>
      <c r="AL70" s="821"/>
      <c r="AM70" s="821"/>
      <c r="AN70" s="821"/>
      <c r="AO70" s="821"/>
      <c r="AP70" s="821" t="s">
        <v>541</v>
      </c>
      <c r="AQ70" s="821"/>
      <c r="AR70" s="821"/>
      <c r="AS70" s="821"/>
      <c r="AT70" s="821"/>
      <c r="AU70" s="821" t="s">
        <v>540</v>
      </c>
      <c r="AV70" s="821"/>
      <c r="AW70" s="821"/>
      <c r="AX70" s="821"/>
      <c r="AY70" s="821"/>
      <c r="AZ70" s="864"/>
      <c r="BA70" s="864"/>
      <c r="BB70" s="864"/>
      <c r="BC70" s="864"/>
      <c r="BD70" s="865"/>
      <c r="BE70" s="218"/>
      <c r="BF70" s="218"/>
      <c r="BG70" s="218"/>
      <c r="BH70" s="218"/>
      <c r="BI70" s="218"/>
      <c r="BJ70" s="218"/>
      <c r="BK70" s="218"/>
      <c r="BL70" s="218"/>
      <c r="BM70" s="218"/>
      <c r="BN70" s="218"/>
      <c r="BO70" s="218"/>
      <c r="BP70" s="218"/>
      <c r="BQ70" s="215">
        <v>64</v>
      </c>
      <c r="BR70" s="220"/>
      <c r="BS70" s="853"/>
      <c r="BT70" s="854"/>
      <c r="BU70" s="854"/>
      <c r="BV70" s="854"/>
      <c r="BW70" s="854"/>
      <c r="BX70" s="854"/>
      <c r="BY70" s="854"/>
      <c r="BZ70" s="854"/>
      <c r="CA70" s="854"/>
      <c r="CB70" s="854"/>
      <c r="CC70" s="854"/>
      <c r="CD70" s="854"/>
      <c r="CE70" s="854"/>
      <c r="CF70" s="854"/>
      <c r="CG70" s="855"/>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199"/>
    </row>
    <row r="71" spans="1:131" s="200" customFormat="1" ht="26.25" customHeight="1">
      <c r="A71" s="214">
        <v>4</v>
      </c>
      <c r="B71" s="866" t="s">
        <v>547</v>
      </c>
      <c r="C71" s="867"/>
      <c r="D71" s="867"/>
      <c r="E71" s="867"/>
      <c r="F71" s="867"/>
      <c r="G71" s="867"/>
      <c r="H71" s="867"/>
      <c r="I71" s="867"/>
      <c r="J71" s="867"/>
      <c r="K71" s="867"/>
      <c r="L71" s="867"/>
      <c r="M71" s="867"/>
      <c r="N71" s="867"/>
      <c r="O71" s="867"/>
      <c r="P71" s="868"/>
      <c r="Q71" s="863">
        <v>1333</v>
      </c>
      <c r="R71" s="821"/>
      <c r="S71" s="821"/>
      <c r="T71" s="821"/>
      <c r="U71" s="821"/>
      <c r="V71" s="821">
        <v>1298</v>
      </c>
      <c r="W71" s="821"/>
      <c r="X71" s="821"/>
      <c r="Y71" s="821"/>
      <c r="Z71" s="821"/>
      <c r="AA71" s="821">
        <v>35</v>
      </c>
      <c r="AB71" s="821"/>
      <c r="AC71" s="821"/>
      <c r="AD71" s="821"/>
      <c r="AE71" s="821"/>
      <c r="AF71" s="821">
        <v>35</v>
      </c>
      <c r="AG71" s="821"/>
      <c r="AH71" s="821"/>
      <c r="AI71" s="821"/>
      <c r="AJ71" s="821"/>
      <c r="AK71" s="821">
        <v>2</v>
      </c>
      <c r="AL71" s="821"/>
      <c r="AM71" s="821"/>
      <c r="AN71" s="821"/>
      <c r="AO71" s="821"/>
      <c r="AP71" s="821" t="s">
        <v>540</v>
      </c>
      <c r="AQ71" s="821"/>
      <c r="AR71" s="821"/>
      <c r="AS71" s="821"/>
      <c r="AT71" s="821"/>
      <c r="AU71" s="821" t="s">
        <v>540</v>
      </c>
      <c r="AV71" s="821"/>
      <c r="AW71" s="821"/>
      <c r="AX71" s="821"/>
      <c r="AY71" s="821"/>
      <c r="AZ71" s="864"/>
      <c r="BA71" s="864"/>
      <c r="BB71" s="864"/>
      <c r="BC71" s="864"/>
      <c r="BD71" s="865"/>
      <c r="BE71" s="218"/>
      <c r="BF71" s="218"/>
      <c r="BG71" s="218"/>
      <c r="BH71" s="218"/>
      <c r="BI71" s="218"/>
      <c r="BJ71" s="218"/>
      <c r="BK71" s="218"/>
      <c r="BL71" s="218"/>
      <c r="BM71" s="218"/>
      <c r="BN71" s="218"/>
      <c r="BO71" s="218"/>
      <c r="BP71" s="218"/>
      <c r="BQ71" s="215">
        <v>65</v>
      </c>
      <c r="BR71" s="220"/>
      <c r="BS71" s="853"/>
      <c r="BT71" s="854"/>
      <c r="BU71" s="854"/>
      <c r="BV71" s="854"/>
      <c r="BW71" s="854"/>
      <c r="BX71" s="854"/>
      <c r="BY71" s="854"/>
      <c r="BZ71" s="854"/>
      <c r="CA71" s="854"/>
      <c r="CB71" s="854"/>
      <c r="CC71" s="854"/>
      <c r="CD71" s="854"/>
      <c r="CE71" s="854"/>
      <c r="CF71" s="854"/>
      <c r="CG71" s="855"/>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199"/>
    </row>
    <row r="72" spans="1:131" s="200" customFormat="1" ht="26.25" customHeight="1">
      <c r="A72" s="214">
        <v>5</v>
      </c>
      <c r="B72" s="866" t="s">
        <v>548</v>
      </c>
      <c r="C72" s="867"/>
      <c r="D72" s="867"/>
      <c r="E72" s="867"/>
      <c r="F72" s="867"/>
      <c r="G72" s="867"/>
      <c r="H72" s="867"/>
      <c r="I72" s="867"/>
      <c r="J72" s="867"/>
      <c r="K72" s="867"/>
      <c r="L72" s="867"/>
      <c r="M72" s="867"/>
      <c r="N72" s="867"/>
      <c r="O72" s="867"/>
      <c r="P72" s="868"/>
      <c r="Q72" s="863">
        <v>155546</v>
      </c>
      <c r="R72" s="821"/>
      <c r="S72" s="821"/>
      <c r="T72" s="821"/>
      <c r="U72" s="821"/>
      <c r="V72" s="821">
        <v>149149</v>
      </c>
      <c r="W72" s="821"/>
      <c r="X72" s="821"/>
      <c r="Y72" s="821"/>
      <c r="Z72" s="821"/>
      <c r="AA72" s="821">
        <v>6397</v>
      </c>
      <c r="AB72" s="821"/>
      <c r="AC72" s="821"/>
      <c r="AD72" s="821"/>
      <c r="AE72" s="821"/>
      <c r="AF72" s="821">
        <v>6397</v>
      </c>
      <c r="AG72" s="821"/>
      <c r="AH72" s="821"/>
      <c r="AI72" s="821"/>
      <c r="AJ72" s="821"/>
      <c r="AK72" s="821">
        <v>1957</v>
      </c>
      <c r="AL72" s="821"/>
      <c r="AM72" s="821"/>
      <c r="AN72" s="821"/>
      <c r="AO72" s="821"/>
      <c r="AP72" s="821" t="s">
        <v>541</v>
      </c>
      <c r="AQ72" s="821"/>
      <c r="AR72" s="821"/>
      <c r="AS72" s="821"/>
      <c r="AT72" s="821"/>
      <c r="AU72" s="821" t="s">
        <v>540</v>
      </c>
      <c r="AV72" s="821"/>
      <c r="AW72" s="821"/>
      <c r="AX72" s="821"/>
      <c r="AY72" s="821"/>
      <c r="AZ72" s="864"/>
      <c r="BA72" s="864"/>
      <c r="BB72" s="864"/>
      <c r="BC72" s="864"/>
      <c r="BD72" s="865"/>
      <c r="BE72" s="218"/>
      <c r="BF72" s="218"/>
      <c r="BG72" s="218"/>
      <c r="BH72" s="218"/>
      <c r="BI72" s="218"/>
      <c r="BJ72" s="218"/>
      <c r="BK72" s="218"/>
      <c r="BL72" s="218"/>
      <c r="BM72" s="218"/>
      <c r="BN72" s="218"/>
      <c r="BO72" s="218"/>
      <c r="BP72" s="218"/>
      <c r="BQ72" s="215">
        <v>66</v>
      </c>
      <c r="BR72" s="220"/>
      <c r="BS72" s="853"/>
      <c r="BT72" s="854"/>
      <c r="BU72" s="854"/>
      <c r="BV72" s="854"/>
      <c r="BW72" s="854"/>
      <c r="BX72" s="854"/>
      <c r="BY72" s="854"/>
      <c r="BZ72" s="854"/>
      <c r="CA72" s="854"/>
      <c r="CB72" s="854"/>
      <c r="CC72" s="854"/>
      <c r="CD72" s="854"/>
      <c r="CE72" s="854"/>
      <c r="CF72" s="854"/>
      <c r="CG72" s="855"/>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199"/>
    </row>
    <row r="73" spans="1:131" s="200" customFormat="1" ht="26.25" customHeight="1">
      <c r="A73" s="214">
        <v>6</v>
      </c>
      <c r="B73" s="866"/>
      <c r="C73" s="867"/>
      <c r="D73" s="867"/>
      <c r="E73" s="867"/>
      <c r="F73" s="867"/>
      <c r="G73" s="867"/>
      <c r="H73" s="867"/>
      <c r="I73" s="867"/>
      <c r="J73" s="867"/>
      <c r="K73" s="867"/>
      <c r="L73" s="867"/>
      <c r="M73" s="867"/>
      <c r="N73" s="867"/>
      <c r="O73" s="867"/>
      <c r="P73" s="868"/>
      <c r="Q73" s="863"/>
      <c r="R73" s="821"/>
      <c r="S73" s="821"/>
      <c r="T73" s="821"/>
      <c r="U73" s="821"/>
      <c r="V73" s="821"/>
      <c r="W73" s="821"/>
      <c r="X73" s="821"/>
      <c r="Y73" s="821"/>
      <c r="Z73" s="821"/>
      <c r="AA73" s="821"/>
      <c r="AB73" s="821"/>
      <c r="AC73" s="821"/>
      <c r="AD73" s="821"/>
      <c r="AE73" s="821"/>
      <c r="AF73" s="821"/>
      <c r="AG73" s="821"/>
      <c r="AH73" s="821"/>
      <c r="AI73" s="821"/>
      <c r="AJ73" s="821"/>
      <c r="AK73" s="821"/>
      <c r="AL73" s="821"/>
      <c r="AM73" s="821"/>
      <c r="AN73" s="821"/>
      <c r="AO73" s="821"/>
      <c r="AP73" s="821"/>
      <c r="AQ73" s="821"/>
      <c r="AR73" s="821"/>
      <c r="AS73" s="821"/>
      <c r="AT73" s="821"/>
      <c r="AU73" s="821"/>
      <c r="AV73" s="821"/>
      <c r="AW73" s="821"/>
      <c r="AX73" s="821"/>
      <c r="AY73" s="821"/>
      <c r="AZ73" s="864"/>
      <c r="BA73" s="864"/>
      <c r="BB73" s="864"/>
      <c r="BC73" s="864"/>
      <c r="BD73" s="865"/>
      <c r="BE73" s="218"/>
      <c r="BF73" s="218"/>
      <c r="BG73" s="218"/>
      <c r="BH73" s="218"/>
      <c r="BI73" s="218"/>
      <c r="BJ73" s="218"/>
      <c r="BK73" s="218"/>
      <c r="BL73" s="218"/>
      <c r="BM73" s="218"/>
      <c r="BN73" s="218"/>
      <c r="BO73" s="218"/>
      <c r="BP73" s="218"/>
      <c r="BQ73" s="215">
        <v>67</v>
      </c>
      <c r="BR73" s="220"/>
      <c r="BS73" s="853"/>
      <c r="BT73" s="854"/>
      <c r="BU73" s="854"/>
      <c r="BV73" s="854"/>
      <c r="BW73" s="854"/>
      <c r="BX73" s="854"/>
      <c r="BY73" s="854"/>
      <c r="BZ73" s="854"/>
      <c r="CA73" s="854"/>
      <c r="CB73" s="854"/>
      <c r="CC73" s="854"/>
      <c r="CD73" s="854"/>
      <c r="CE73" s="854"/>
      <c r="CF73" s="854"/>
      <c r="CG73" s="855"/>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199"/>
    </row>
    <row r="74" spans="1:131" s="200" customFormat="1" ht="26.25" customHeight="1">
      <c r="A74" s="214">
        <v>7</v>
      </c>
      <c r="B74" s="866"/>
      <c r="C74" s="867"/>
      <c r="D74" s="867"/>
      <c r="E74" s="867"/>
      <c r="F74" s="867"/>
      <c r="G74" s="867"/>
      <c r="H74" s="867"/>
      <c r="I74" s="867"/>
      <c r="J74" s="867"/>
      <c r="K74" s="867"/>
      <c r="L74" s="867"/>
      <c r="M74" s="867"/>
      <c r="N74" s="867"/>
      <c r="O74" s="867"/>
      <c r="P74" s="868"/>
      <c r="Q74" s="863"/>
      <c r="R74" s="821"/>
      <c r="S74" s="821"/>
      <c r="T74" s="821"/>
      <c r="U74" s="821"/>
      <c r="V74" s="821"/>
      <c r="W74" s="821"/>
      <c r="X74" s="821"/>
      <c r="Y74" s="821"/>
      <c r="Z74" s="821"/>
      <c r="AA74" s="821"/>
      <c r="AB74" s="821"/>
      <c r="AC74" s="821"/>
      <c r="AD74" s="821"/>
      <c r="AE74" s="821"/>
      <c r="AF74" s="821"/>
      <c r="AG74" s="821"/>
      <c r="AH74" s="821"/>
      <c r="AI74" s="821"/>
      <c r="AJ74" s="821"/>
      <c r="AK74" s="821"/>
      <c r="AL74" s="821"/>
      <c r="AM74" s="821"/>
      <c r="AN74" s="821"/>
      <c r="AO74" s="821"/>
      <c r="AP74" s="821"/>
      <c r="AQ74" s="821"/>
      <c r="AR74" s="821"/>
      <c r="AS74" s="821"/>
      <c r="AT74" s="821"/>
      <c r="AU74" s="821"/>
      <c r="AV74" s="821"/>
      <c r="AW74" s="821"/>
      <c r="AX74" s="821"/>
      <c r="AY74" s="821"/>
      <c r="AZ74" s="864"/>
      <c r="BA74" s="864"/>
      <c r="BB74" s="864"/>
      <c r="BC74" s="864"/>
      <c r="BD74" s="865"/>
      <c r="BE74" s="218"/>
      <c r="BF74" s="218"/>
      <c r="BG74" s="218"/>
      <c r="BH74" s="218"/>
      <c r="BI74" s="218"/>
      <c r="BJ74" s="218"/>
      <c r="BK74" s="218"/>
      <c r="BL74" s="218"/>
      <c r="BM74" s="218"/>
      <c r="BN74" s="218"/>
      <c r="BO74" s="218"/>
      <c r="BP74" s="218"/>
      <c r="BQ74" s="215">
        <v>68</v>
      </c>
      <c r="BR74" s="220"/>
      <c r="BS74" s="853"/>
      <c r="BT74" s="854"/>
      <c r="BU74" s="854"/>
      <c r="BV74" s="854"/>
      <c r="BW74" s="854"/>
      <c r="BX74" s="854"/>
      <c r="BY74" s="854"/>
      <c r="BZ74" s="854"/>
      <c r="CA74" s="854"/>
      <c r="CB74" s="854"/>
      <c r="CC74" s="854"/>
      <c r="CD74" s="854"/>
      <c r="CE74" s="854"/>
      <c r="CF74" s="854"/>
      <c r="CG74" s="855"/>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199"/>
    </row>
    <row r="75" spans="1:131" s="200" customFormat="1" ht="26.25" customHeight="1">
      <c r="A75" s="214">
        <v>8</v>
      </c>
      <c r="B75" s="866"/>
      <c r="C75" s="867"/>
      <c r="D75" s="867"/>
      <c r="E75" s="867"/>
      <c r="F75" s="867"/>
      <c r="G75" s="867"/>
      <c r="H75" s="867"/>
      <c r="I75" s="867"/>
      <c r="J75" s="867"/>
      <c r="K75" s="867"/>
      <c r="L75" s="867"/>
      <c r="M75" s="867"/>
      <c r="N75" s="867"/>
      <c r="O75" s="867"/>
      <c r="P75" s="868"/>
      <c r="Q75" s="869"/>
      <c r="R75" s="870"/>
      <c r="S75" s="870"/>
      <c r="T75" s="870"/>
      <c r="U75" s="820"/>
      <c r="V75" s="871"/>
      <c r="W75" s="870"/>
      <c r="X75" s="870"/>
      <c r="Y75" s="870"/>
      <c r="Z75" s="820"/>
      <c r="AA75" s="871"/>
      <c r="AB75" s="870"/>
      <c r="AC75" s="870"/>
      <c r="AD75" s="870"/>
      <c r="AE75" s="820"/>
      <c r="AF75" s="871"/>
      <c r="AG75" s="870"/>
      <c r="AH75" s="870"/>
      <c r="AI75" s="870"/>
      <c r="AJ75" s="820"/>
      <c r="AK75" s="871"/>
      <c r="AL75" s="870"/>
      <c r="AM75" s="870"/>
      <c r="AN75" s="870"/>
      <c r="AO75" s="820"/>
      <c r="AP75" s="871"/>
      <c r="AQ75" s="870"/>
      <c r="AR75" s="870"/>
      <c r="AS75" s="870"/>
      <c r="AT75" s="820"/>
      <c r="AU75" s="871"/>
      <c r="AV75" s="870"/>
      <c r="AW75" s="870"/>
      <c r="AX75" s="870"/>
      <c r="AY75" s="820"/>
      <c r="AZ75" s="864"/>
      <c r="BA75" s="864"/>
      <c r="BB75" s="864"/>
      <c r="BC75" s="864"/>
      <c r="BD75" s="865"/>
      <c r="BE75" s="218"/>
      <c r="BF75" s="218"/>
      <c r="BG75" s="218"/>
      <c r="BH75" s="218"/>
      <c r="BI75" s="218"/>
      <c r="BJ75" s="218"/>
      <c r="BK75" s="218"/>
      <c r="BL75" s="218"/>
      <c r="BM75" s="218"/>
      <c r="BN75" s="218"/>
      <c r="BO75" s="218"/>
      <c r="BP75" s="218"/>
      <c r="BQ75" s="215">
        <v>69</v>
      </c>
      <c r="BR75" s="220"/>
      <c r="BS75" s="853"/>
      <c r="BT75" s="854"/>
      <c r="BU75" s="854"/>
      <c r="BV75" s="854"/>
      <c r="BW75" s="854"/>
      <c r="BX75" s="854"/>
      <c r="BY75" s="854"/>
      <c r="BZ75" s="854"/>
      <c r="CA75" s="854"/>
      <c r="CB75" s="854"/>
      <c r="CC75" s="854"/>
      <c r="CD75" s="854"/>
      <c r="CE75" s="854"/>
      <c r="CF75" s="854"/>
      <c r="CG75" s="855"/>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199"/>
    </row>
    <row r="76" spans="1:131" s="200" customFormat="1" ht="26.25" customHeight="1">
      <c r="A76" s="214">
        <v>9</v>
      </c>
      <c r="B76" s="866"/>
      <c r="C76" s="867"/>
      <c r="D76" s="867"/>
      <c r="E76" s="867"/>
      <c r="F76" s="867"/>
      <c r="G76" s="867"/>
      <c r="H76" s="867"/>
      <c r="I76" s="867"/>
      <c r="J76" s="867"/>
      <c r="K76" s="867"/>
      <c r="L76" s="867"/>
      <c r="M76" s="867"/>
      <c r="N76" s="867"/>
      <c r="O76" s="867"/>
      <c r="P76" s="868"/>
      <c r="Q76" s="869"/>
      <c r="R76" s="870"/>
      <c r="S76" s="870"/>
      <c r="T76" s="870"/>
      <c r="U76" s="820"/>
      <c r="V76" s="871"/>
      <c r="W76" s="870"/>
      <c r="X76" s="870"/>
      <c r="Y76" s="870"/>
      <c r="Z76" s="820"/>
      <c r="AA76" s="871"/>
      <c r="AB76" s="870"/>
      <c r="AC76" s="870"/>
      <c r="AD76" s="870"/>
      <c r="AE76" s="820"/>
      <c r="AF76" s="871"/>
      <c r="AG76" s="870"/>
      <c r="AH76" s="870"/>
      <c r="AI76" s="870"/>
      <c r="AJ76" s="820"/>
      <c r="AK76" s="871"/>
      <c r="AL76" s="870"/>
      <c r="AM76" s="870"/>
      <c r="AN76" s="870"/>
      <c r="AO76" s="820"/>
      <c r="AP76" s="871"/>
      <c r="AQ76" s="870"/>
      <c r="AR76" s="870"/>
      <c r="AS76" s="870"/>
      <c r="AT76" s="820"/>
      <c r="AU76" s="871"/>
      <c r="AV76" s="870"/>
      <c r="AW76" s="870"/>
      <c r="AX76" s="870"/>
      <c r="AY76" s="820"/>
      <c r="AZ76" s="864"/>
      <c r="BA76" s="864"/>
      <c r="BB76" s="864"/>
      <c r="BC76" s="864"/>
      <c r="BD76" s="865"/>
      <c r="BE76" s="218"/>
      <c r="BF76" s="218"/>
      <c r="BG76" s="218"/>
      <c r="BH76" s="218"/>
      <c r="BI76" s="218"/>
      <c r="BJ76" s="218"/>
      <c r="BK76" s="218"/>
      <c r="BL76" s="218"/>
      <c r="BM76" s="218"/>
      <c r="BN76" s="218"/>
      <c r="BO76" s="218"/>
      <c r="BP76" s="218"/>
      <c r="BQ76" s="215">
        <v>70</v>
      </c>
      <c r="BR76" s="220"/>
      <c r="BS76" s="853"/>
      <c r="BT76" s="854"/>
      <c r="BU76" s="854"/>
      <c r="BV76" s="854"/>
      <c r="BW76" s="854"/>
      <c r="BX76" s="854"/>
      <c r="BY76" s="854"/>
      <c r="BZ76" s="854"/>
      <c r="CA76" s="854"/>
      <c r="CB76" s="854"/>
      <c r="CC76" s="854"/>
      <c r="CD76" s="854"/>
      <c r="CE76" s="854"/>
      <c r="CF76" s="854"/>
      <c r="CG76" s="855"/>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199"/>
    </row>
    <row r="77" spans="1:131" s="200" customFormat="1" ht="26.25" customHeight="1">
      <c r="A77" s="214">
        <v>10</v>
      </c>
      <c r="B77" s="866"/>
      <c r="C77" s="867"/>
      <c r="D77" s="867"/>
      <c r="E77" s="867"/>
      <c r="F77" s="867"/>
      <c r="G77" s="867"/>
      <c r="H77" s="867"/>
      <c r="I77" s="867"/>
      <c r="J77" s="867"/>
      <c r="K77" s="867"/>
      <c r="L77" s="867"/>
      <c r="M77" s="867"/>
      <c r="N77" s="867"/>
      <c r="O77" s="867"/>
      <c r="P77" s="868"/>
      <c r="Q77" s="869"/>
      <c r="R77" s="870"/>
      <c r="S77" s="870"/>
      <c r="T77" s="870"/>
      <c r="U77" s="820"/>
      <c r="V77" s="871"/>
      <c r="W77" s="870"/>
      <c r="X77" s="870"/>
      <c r="Y77" s="870"/>
      <c r="Z77" s="820"/>
      <c r="AA77" s="871"/>
      <c r="AB77" s="870"/>
      <c r="AC77" s="870"/>
      <c r="AD77" s="870"/>
      <c r="AE77" s="820"/>
      <c r="AF77" s="871"/>
      <c r="AG77" s="870"/>
      <c r="AH77" s="870"/>
      <c r="AI77" s="870"/>
      <c r="AJ77" s="820"/>
      <c r="AK77" s="871"/>
      <c r="AL77" s="870"/>
      <c r="AM77" s="870"/>
      <c r="AN77" s="870"/>
      <c r="AO77" s="820"/>
      <c r="AP77" s="871"/>
      <c r="AQ77" s="870"/>
      <c r="AR77" s="870"/>
      <c r="AS77" s="870"/>
      <c r="AT77" s="820"/>
      <c r="AU77" s="871"/>
      <c r="AV77" s="870"/>
      <c r="AW77" s="870"/>
      <c r="AX77" s="870"/>
      <c r="AY77" s="820"/>
      <c r="AZ77" s="864"/>
      <c r="BA77" s="864"/>
      <c r="BB77" s="864"/>
      <c r="BC77" s="864"/>
      <c r="BD77" s="865"/>
      <c r="BE77" s="218"/>
      <c r="BF77" s="218"/>
      <c r="BG77" s="218"/>
      <c r="BH77" s="218"/>
      <c r="BI77" s="218"/>
      <c r="BJ77" s="218"/>
      <c r="BK77" s="218"/>
      <c r="BL77" s="218"/>
      <c r="BM77" s="218"/>
      <c r="BN77" s="218"/>
      <c r="BO77" s="218"/>
      <c r="BP77" s="218"/>
      <c r="BQ77" s="215">
        <v>71</v>
      </c>
      <c r="BR77" s="220"/>
      <c r="BS77" s="853"/>
      <c r="BT77" s="854"/>
      <c r="BU77" s="854"/>
      <c r="BV77" s="854"/>
      <c r="BW77" s="854"/>
      <c r="BX77" s="854"/>
      <c r="BY77" s="854"/>
      <c r="BZ77" s="854"/>
      <c r="CA77" s="854"/>
      <c r="CB77" s="854"/>
      <c r="CC77" s="854"/>
      <c r="CD77" s="854"/>
      <c r="CE77" s="854"/>
      <c r="CF77" s="854"/>
      <c r="CG77" s="855"/>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199"/>
    </row>
    <row r="78" spans="1:131" s="200" customFormat="1" ht="26.25" customHeight="1">
      <c r="A78" s="214">
        <v>11</v>
      </c>
      <c r="B78" s="866"/>
      <c r="C78" s="867"/>
      <c r="D78" s="867"/>
      <c r="E78" s="867"/>
      <c r="F78" s="867"/>
      <c r="G78" s="867"/>
      <c r="H78" s="867"/>
      <c r="I78" s="867"/>
      <c r="J78" s="867"/>
      <c r="K78" s="867"/>
      <c r="L78" s="867"/>
      <c r="M78" s="867"/>
      <c r="N78" s="867"/>
      <c r="O78" s="867"/>
      <c r="P78" s="868"/>
      <c r="Q78" s="863"/>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64"/>
      <c r="BA78" s="864"/>
      <c r="BB78" s="864"/>
      <c r="BC78" s="864"/>
      <c r="BD78" s="865"/>
      <c r="BE78" s="218"/>
      <c r="BF78" s="218"/>
      <c r="BG78" s="218"/>
      <c r="BH78" s="218"/>
      <c r="BI78" s="218"/>
      <c r="BJ78" s="221"/>
      <c r="BK78" s="221"/>
      <c r="BL78" s="221"/>
      <c r="BM78" s="221"/>
      <c r="BN78" s="221"/>
      <c r="BO78" s="218"/>
      <c r="BP78" s="218"/>
      <c r="BQ78" s="215">
        <v>72</v>
      </c>
      <c r="BR78" s="220"/>
      <c r="BS78" s="853"/>
      <c r="BT78" s="854"/>
      <c r="BU78" s="854"/>
      <c r="BV78" s="854"/>
      <c r="BW78" s="854"/>
      <c r="BX78" s="854"/>
      <c r="BY78" s="854"/>
      <c r="BZ78" s="854"/>
      <c r="CA78" s="854"/>
      <c r="CB78" s="854"/>
      <c r="CC78" s="854"/>
      <c r="CD78" s="854"/>
      <c r="CE78" s="854"/>
      <c r="CF78" s="854"/>
      <c r="CG78" s="855"/>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199"/>
    </row>
    <row r="79" spans="1:131" s="200" customFormat="1" ht="26.25" customHeight="1">
      <c r="A79" s="214">
        <v>12</v>
      </c>
      <c r="B79" s="866"/>
      <c r="C79" s="867"/>
      <c r="D79" s="867"/>
      <c r="E79" s="867"/>
      <c r="F79" s="867"/>
      <c r="G79" s="867"/>
      <c r="H79" s="867"/>
      <c r="I79" s="867"/>
      <c r="J79" s="867"/>
      <c r="K79" s="867"/>
      <c r="L79" s="867"/>
      <c r="M79" s="867"/>
      <c r="N79" s="867"/>
      <c r="O79" s="867"/>
      <c r="P79" s="868"/>
      <c r="Q79" s="863"/>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64"/>
      <c r="BA79" s="864"/>
      <c r="BB79" s="864"/>
      <c r="BC79" s="864"/>
      <c r="BD79" s="865"/>
      <c r="BE79" s="218"/>
      <c r="BF79" s="218"/>
      <c r="BG79" s="218"/>
      <c r="BH79" s="218"/>
      <c r="BI79" s="218"/>
      <c r="BJ79" s="221"/>
      <c r="BK79" s="221"/>
      <c r="BL79" s="221"/>
      <c r="BM79" s="221"/>
      <c r="BN79" s="221"/>
      <c r="BO79" s="218"/>
      <c r="BP79" s="218"/>
      <c r="BQ79" s="215">
        <v>73</v>
      </c>
      <c r="BR79" s="220"/>
      <c r="BS79" s="853"/>
      <c r="BT79" s="854"/>
      <c r="BU79" s="854"/>
      <c r="BV79" s="854"/>
      <c r="BW79" s="854"/>
      <c r="BX79" s="854"/>
      <c r="BY79" s="854"/>
      <c r="BZ79" s="854"/>
      <c r="CA79" s="854"/>
      <c r="CB79" s="854"/>
      <c r="CC79" s="854"/>
      <c r="CD79" s="854"/>
      <c r="CE79" s="854"/>
      <c r="CF79" s="854"/>
      <c r="CG79" s="855"/>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199"/>
    </row>
    <row r="80" spans="1:131" s="200" customFormat="1" ht="26.25" customHeight="1">
      <c r="A80" s="214">
        <v>13</v>
      </c>
      <c r="B80" s="866"/>
      <c r="C80" s="867"/>
      <c r="D80" s="867"/>
      <c r="E80" s="867"/>
      <c r="F80" s="867"/>
      <c r="G80" s="867"/>
      <c r="H80" s="867"/>
      <c r="I80" s="867"/>
      <c r="J80" s="867"/>
      <c r="K80" s="867"/>
      <c r="L80" s="867"/>
      <c r="M80" s="867"/>
      <c r="N80" s="867"/>
      <c r="O80" s="867"/>
      <c r="P80" s="868"/>
      <c r="Q80" s="863"/>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64"/>
      <c r="BA80" s="864"/>
      <c r="BB80" s="864"/>
      <c r="BC80" s="864"/>
      <c r="BD80" s="865"/>
      <c r="BE80" s="218"/>
      <c r="BF80" s="218"/>
      <c r="BG80" s="218"/>
      <c r="BH80" s="218"/>
      <c r="BI80" s="218"/>
      <c r="BJ80" s="218"/>
      <c r="BK80" s="218"/>
      <c r="BL80" s="218"/>
      <c r="BM80" s="218"/>
      <c r="BN80" s="218"/>
      <c r="BO80" s="218"/>
      <c r="BP80" s="218"/>
      <c r="BQ80" s="215">
        <v>74</v>
      </c>
      <c r="BR80" s="220"/>
      <c r="BS80" s="853"/>
      <c r="BT80" s="854"/>
      <c r="BU80" s="854"/>
      <c r="BV80" s="854"/>
      <c r="BW80" s="854"/>
      <c r="BX80" s="854"/>
      <c r="BY80" s="854"/>
      <c r="BZ80" s="854"/>
      <c r="CA80" s="854"/>
      <c r="CB80" s="854"/>
      <c r="CC80" s="854"/>
      <c r="CD80" s="854"/>
      <c r="CE80" s="854"/>
      <c r="CF80" s="854"/>
      <c r="CG80" s="855"/>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199"/>
    </row>
    <row r="81" spans="1:131" s="200" customFormat="1" ht="26.25" customHeight="1">
      <c r="A81" s="214">
        <v>14</v>
      </c>
      <c r="B81" s="866"/>
      <c r="C81" s="867"/>
      <c r="D81" s="867"/>
      <c r="E81" s="867"/>
      <c r="F81" s="867"/>
      <c r="G81" s="867"/>
      <c r="H81" s="867"/>
      <c r="I81" s="867"/>
      <c r="J81" s="867"/>
      <c r="K81" s="867"/>
      <c r="L81" s="867"/>
      <c r="M81" s="867"/>
      <c r="N81" s="867"/>
      <c r="O81" s="867"/>
      <c r="P81" s="868"/>
      <c r="Q81" s="863"/>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64"/>
      <c r="BA81" s="864"/>
      <c r="BB81" s="864"/>
      <c r="BC81" s="864"/>
      <c r="BD81" s="865"/>
      <c r="BE81" s="218"/>
      <c r="BF81" s="218"/>
      <c r="BG81" s="218"/>
      <c r="BH81" s="218"/>
      <c r="BI81" s="218"/>
      <c r="BJ81" s="218"/>
      <c r="BK81" s="218"/>
      <c r="BL81" s="218"/>
      <c r="BM81" s="218"/>
      <c r="BN81" s="218"/>
      <c r="BO81" s="218"/>
      <c r="BP81" s="218"/>
      <c r="BQ81" s="215">
        <v>75</v>
      </c>
      <c r="BR81" s="220"/>
      <c r="BS81" s="853"/>
      <c r="BT81" s="854"/>
      <c r="BU81" s="854"/>
      <c r="BV81" s="854"/>
      <c r="BW81" s="854"/>
      <c r="BX81" s="854"/>
      <c r="BY81" s="854"/>
      <c r="BZ81" s="854"/>
      <c r="CA81" s="854"/>
      <c r="CB81" s="854"/>
      <c r="CC81" s="854"/>
      <c r="CD81" s="854"/>
      <c r="CE81" s="854"/>
      <c r="CF81" s="854"/>
      <c r="CG81" s="855"/>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199"/>
    </row>
    <row r="82" spans="1:131" s="200" customFormat="1" ht="26.25" customHeight="1">
      <c r="A82" s="214">
        <v>15</v>
      </c>
      <c r="B82" s="866"/>
      <c r="C82" s="867"/>
      <c r="D82" s="867"/>
      <c r="E82" s="867"/>
      <c r="F82" s="867"/>
      <c r="G82" s="867"/>
      <c r="H82" s="867"/>
      <c r="I82" s="867"/>
      <c r="J82" s="867"/>
      <c r="K82" s="867"/>
      <c r="L82" s="867"/>
      <c r="M82" s="867"/>
      <c r="N82" s="867"/>
      <c r="O82" s="867"/>
      <c r="P82" s="868"/>
      <c r="Q82" s="863"/>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64"/>
      <c r="BA82" s="864"/>
      <c r="BB82" s="864"/>
      <c r="BC82" s="864"/>
      <c r="BD82" s="865"/>
      <c r="BE82" s="218"/>
      <c r="BF82" s="218"/>
      <c r="BG82" s="218"/>
      <c r="BH82" s="218"/>
      <c r="BI82" s="218"/>
      <c r="BJ82" s="218"/>
      <c r="BK82" s="218"/>
      <c r="BL82" s="218"/>
      <c r="BM82" s="218"/>
      <c r="BN82" s="218"/>
      <c r="BO82" s="218"/>
      <c r="BP82" s="218"/>
      <c r="BQ82" s="215">
        <v>76</v>
      </c>
      <c r="BR82" s="220"/>
      <c r="BS82" s="853"/>
      <c r="BT82" s="854"/>
      <c r="BU82" s="854"/>
      <c r="BV82" s="854"/>
      <c r="BW82" s="854"/>
      <c r="BX82" s="854"/>
      <c r="BY82" s="854"/>
      <c r="BZ82" s="854"/>
      <c r="CA82" s="854"/>
      <c r="CB82" s="854"/>
      <c r="CC82" s="854"/>
      <c r="CD82" s="854"/>
      <c r="CE82" s="854"/>
      <c r="CF82" s="854"/>
      <c r="CG82" s="855"/>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199"/>
    </row>
    <row r="83" spans="1:131" s="200" customFormat="1" ht="26.25" customHeight="1">
      <c r="A83" s="214">
        <v>16</v>
      </c>
      <c r="B83" s="866"/>
      <c r="C83" s="867"/>
      <c r="D83" s="867"/>
      <c r="E83" s="867"/>
      <c r="F83" s="867"/>
      <c r="G83" s="867"/>
      <c r="H83" s="867"/>
      <c r="I83" s="867"/>
      <c r="J83" s="867"/>
      <c r="K83" s="867"/>
      <c r="L83" s="867"/>
      <c r="M83" s="867"/>
      <c r="N83" s="867"/>
      <c r="O83" s="867"/>
      <c r="P83" s="868"/>
      <c r="Q83" s="863"/>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64"/>
      <c r="BA83" s="864"/>
      <c r="BB83" s="864"/>
      <c r="BC83" s="864"/>
      <c r="BD83" s="865"/>
      <c r="BE83" s="218"/>
      <c r="BF83" s="218"/>
      <c r="BG83" s="218"/>
      <c r="BH83" s="218"/>
      <c r="BI83" s="218"/>
      <c r="BJ83" s="218"/>
      <c r="BK83" s="218"/>
      <c r="BL83" s="218"/>
      <c r="BM83" s="218"/>
      <c r="BN83" s="218"/>
      <c r="BO83" s="218"/>
      <c r="BP83" s="218"/>
      <c r="BQ83" s="215">
        <v>77</v>
      </c>
      <c r="BR83" s="220"/>
      <c r="BS83" s="853"/>
      <c r="BT83" s="854"/>
      <c r="BU83" s="854"/>
      <c r="BV83" s="854"/>
      <c r="BW83" s="854"/>
      <c r="BX83" s="854"/>
      <c r="BY83" s="854"/>
      <c r="BZ83" s="854"/>
      <c r="CA83" s="854"/>
      <c r="CB83" s="854"/>
      <c r="CC83" s="854"/>
      <c r="CD83" s="854"/>
      <c r="CE83" s="854"/>
      <c r="CF83" s="854"/>
      <c r="CG83" s="855"/>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199"/>
    </row>
    <row r="84" spans="1:131" s="200" customFormat="1" ht="26.25" customHeight="1">
      <c r="A84" s="214">
        <v>17</v>
      </c>
      <c r="B84" s="866"/>
      <c r="C84" s="867"/>
      <c r="D84" s="867"/>
      <c r="E84" s="867"/>
      <c r="F84" s="867"/>
      <c r="G84" s="867"/>
      <c r="H84" s="867"/>
      <c r="I84" s="867"/>
      <c r="J84" s="867"/>
      <c r="K84" s="867"/>
      <c r="L84" s="867"/>
      <c r="M84" s="867"/>
      <c r="N84" s="867"/>
      <c r="O84" s="867"/>
      <c r="P84" s="868"/>
      <c r="Q84" s="863"/>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64"/>
      <c r="BA84" s="864"/>
      <c r="BB84" s="864"/>
      <c r="BC84" s="864"/>
      <c r="BD84" s="865"/>
      <c r="BE84" s="218"/>
      <c r="BF84" s="218"/>
      <c r="BG84" s="218"/>
      <c r="BH84" s="218"/>
      <c r="BI84" s="218"/>
      <c r="BJ84" s="218"/>
      <c r="BK84" s="218"/>
      <c r="BL84" s="218"/>
      <c r="BM84" s="218"/>
      <c r="BN84" s="218"/>
      <c r="BO84" s="218"/>
      <c r="BP84" s="218"/>
      <c r="BQ84" s="215">
        <v>78</v>
      </c>
      <c r="BR84" s="220"/>
      <c r="BS84" s="853"/>
      <c r="BT84" s="854"/>
      <c r="BU84" s="854"/>
      <c r="BV84" s="854"/>
      <c r="BW84" s="854"/>
      <c r="BX84" s="854"/>
      <c r="BY84" s="854"/>
      <c r="BZ84" s="854"/>
      <c r="CA84" s="854"/>
      <c r="CB84" s="854"/>
      <c r="CC84" s="854"/>
      <c r="CD84" s="854"/>
      <c r="CE84" s="854"/>
      <c r="CF84" s="854"/>
      <c r="CG84" s="855"/>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199"/>
    </row>
    <row r="85" spans="1:131" s="200" customFormat="1" ht="26.25" customHeight="1">
      <c r="A85" s="214">
        <v>18</v>
      </c>
      <c r="B85" s="866"/>
      <c r="C85" s="867"/>
      <c r="D85" s="867"/>
      <c r="E85" s="867"/>
      <c r="F85" s="867"/>
      <c r="G85" s="867"/>
      <c r="H85" s="867"/>
      <c r="I85" s="867"/>
      <c r="J85" s="867"/>
      <c r="K85" s="867"/>
      <c r="L85" s="867"/>
      <c r="M85" s="867"/>
      <c r="N85" s="867"/>
      <c r="O85" s="867"/>
      <c r="P85" s="868"/>
      <c r="Q85" s="863"/>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64"/>
      <c r="BA85" s="864"/>
      <c r="BB85" s="864"/>
      <c r="BC85" s="864"/>
      <c r="BD85" s="865"/>
      <c r="BE85" s="218"/>
      <c r="BF85" s="218"/>
      <c r="BG85" s="218"/>
      <c r="BH85" s="218"/>
      <c r="BI85" s="218"/>
      <c r="BJ85" s="218"/>
      <c r="BK85" s="218"/>
      <c r="BL85" s="218"/>
      <c r="BM85" s="218"/>
      <c r="BN85" s="218"/>
      <c r="BO85" s="218"/>
      <c r="BP85" s="218"/>
      <c r="BQ85" s="215">
        <v>79</v>
      </c>
      <c r="BR85" s="220"/>
      <c r="BS85" s="853"/>
      <c r="BT85" s="854"/>
      <c r="BU85" s="854"/>
      <c r="BV85" s="854"/>
      <c r="BW85" s="854"/>
      <c r="BX85" s="854"/>
      <c r="BY85" s="854"/>
      <c r="BZ85" s="854"/>
      <c r="CA85" s="854"/>
      <c r="CB85" s="854"/>
      <c r="CC85" s="854"/>
      <c r="CD85" s="854"/>
      <c r="CE85" s="854"/>
      <c r="CF85" s="854"/>
      <c r="CG85" s="855"/>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199"/>
    </row>
    <row r="86" spans="1:131" s="200" customFormat="1" ht="26.25" customHeight="1">
      <c r="A86" s="214">
        <v>19</v>
      </c>
      <c r="B86" s="866"/>
      <c r="C86" s="867"/>
      <c r="D86" s="867"/>
      <c r="E86" s="867"/>
      <c r="F86" s="867"/>
      <c r="G86" s="867"/>
      <c r="H86" s="867"/>
      <c r="I86" s="867"/>
      <c r="J86" s="867"/>
      <c r="K86" s="867"/>
      <c r="L86" s="867"/>
      <c r="M86" s="867"/>
      <c r="N86" s="867"/>
      <c r="O86" s="867"/>
      <c r="P86" s="868"/>
      <c r="Q86" s="863"/>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64"/>
      <c r="BA86" s="864"/>
      <c r="BB86" s="864"/>
      <c r="BC86" s="864"/>
      <c r="BD86" s="865"/>
      <c r="BE86" s="218"/>
      <c r="BF86" s="218"/>
      <c r="BG86" s="218"/>
      <c r="BH86" s="218"/>
      <c r="BI86" s="218"/>
      <c r="BJ86" s="218"/>
      <c r="BK86" s="218"/>
      <c r="BL86" s="218"/>
      <c r="BM86" s="218"/>
      <c r="BN86" s="218"/>
      <c r="BO86" s="218"/>
      <c r="BP86" s="218"/>
      <c r="BQ86" s="215">
        <v>80</v>
      </c>
      <c r="BR86" s="220"/>
      <c r="BS86" s="853"/>
      <c r="BT86" s="854"/>
      <c r="BU86" s="854"/>
      <c r="BV86" s="854"/>
      <c r="BW86" s="854"/>
      <c r="BX86" s="854"/>
      <c r="BY86" s="854"/>
      <c r="BZ86" s="854"/>
      <c r="CA86" s="854"/>
      <c r="CB86" s="854"/>
      <c r="CC86" s="854"/>
      <c r="CD86" s="854"/>
      <c r="CE86" s="854"/>
      <c r="CF86" s="854"/>
      <c r="CG86" s="855"/>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199"/>
    </row>
    <row r="87" spans="1:131" s="200" customFormat="1" ht="26.25" customHeight="1">
      <c r="A87" s="222">
        <v>20</v>
      </c>
      <c r="B87" s="872"/>
      <c r="C87" s="873"/>
      <c r="D87" s="873"/>
      <c r="E87" s="873"/>
      <c r="F87" s="873"/>
      <c r="G87" s="873"/>
      <c r="H87" s="873"/>
      <c r="I87" s="873"/>
      <c r="J87" s="873"/>
      <c r="K87" s="873"/>
      <c r="L87" s="873"/>
      <c r="M87" s="873"/>
      <c r="N87" s="873"/>
      <c r="O87" s="873"/>
      <c r="P87" s="87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7"/>
      <c r="BA87" s="877"/>
      <c r="BB87" s="877"/>
      <c r="BC87" s="877"/>
      <c r="BD87" s="878"/>
      <c r="BE87" s="218"/>
      <c r="BF87" s="218"/>
      <c r="BG87" s="218"/>
      <c r="BH87" s="218"/>
      <c r="BI87" s="218"/>
      <c r="BJ87" s="218"/>
      <c r="BK87" s="218"/>
      <c r="BL87" s="218"/>
      <c r="BM87" s="218"/>
      <c r="BN87" s="218"/>
      <c r="BO87" s="218"/>
      <c r="BP87" s="218"/>
      <c r="BQ87" s="215">
        <v>81</v>
      </c>
      <c r="BR87" s="220"/>
      <c r="BS87" s="853"/>
      <c r="BT87" s="854"/>
      <c r="BU87" s="854"/>
      <c r="BV87" s="854"/>
      <c r="BW87" s="854"/>
      <c r="BX87" s="854"/>
      <c r="BY87" s="854"/>
      <c r="BZ87" s="854"/>
      <c r="CA87" s="854"/>
      <c r="CB87" s="854"/>
      <c r="CC87" s="854"/>
      <c r="CD87" s="854"/>
      <c r="CE87" s="854"/>
      <c r="CF87" s="854"/>
      <c r="CG87" s="855"/>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199"/>
    </row>
    <row r="88" spans="1:131" s="200" customFormat="1" ht="26.25" customHeight="1" thickBot="1">
      <c r="A88" s="217" t="s">
        <v>370</v>
      </c>
      <c r="B88" s="780" t="s">
        <v>396</v>
      </c>
      <c r="C88" s="781"/>
      <c r="D88" s="781"/>
      <c r="E88" s="781"/>
      <c r="F88" s="781"/>
      <c r="G88" s="781"/>
      <c r="H88" s="781"/>
      <c r="I88" s="781"/>
      <c r="J88" s="781"/>
      <c r="K88" s="781"/>
      <c r="L88" s="781"/>
      <c r="M88" s="781"/>
      <c r="N88" s="781"/>
      <c r="O88" s="781"/>
      <c r="P88" s="782"/>
      <c r="Q88" s="828"/>
      <c r="R88" s="829"/>
      <c r="S88" s="829"/>
      <c r="T88" s="829"/>
      <c r="U88" s="829"/>
      <c r="V88" s="829"/>
      <c r="W88" s="829"/>
      <c r="X88" s="829"/>
      <c r="Y88" s="829"/>
      <c r="Z88" s="829"/>
      <c r="AA88" s="829"/>
      <c r="AB88" s="829"/>
      <c r="AC88" s="829"/>
      <c r="AD88" s="829"/>
      <c r="AE88" s="829"/>
      <c r="AF88" s="832">
        <v>6512</v>
      </c>
      <c r="AG88" s="832"/>
      <c r="AH88" s="832"/>
      <c r="AI88" s="832"/>
      <c r="AJ88" s="832"/>
      <c r="AK88" s="829"/>
      <c r="AL88" s="829"/>
      <c r="AM88" s="829"/>
      <c r="AN88" s="829"/>
      <c r="AO88" s="829"/>
      <c r="AP88" s="832"/>
      <c r="AQ88" s="832"/>
      <c r="AR88" s="832"/>
      <c r="AS88" s="832"/>
      <c r="AT88" s="832"/>
      <c r="AU88" s="832"/>
      <c r="AV88" s="832"/>
      <c r="AW88" s="832"/>
      <c r="AX88" s="832"/>
      <c r="AY88" s="832"/>
      <c r="AZ88" s="837"/>
      <c r="BA88" s="837"/>
      <c r="BB88" s="837"/>
      <c r="BC88" s="837"/>
      <c r="BD88" s="838"/>
      <c r="BE88" s="218"/>
      <c r="BF88" s="218"/>
      <c r="BG88" s="218"/>
      <c r="BH88" s="218"/>
      <c r="BI88" s="218"/>
      <c r="BJ88" s="218"/>
      <c r="BK88" s="218"/>
      <c r="BL88" s="218"/>
      <c r="BM88" s="218"/>
      <c r="BN88" s="218"/>
      <c r="BO88" s="218"/>
      <c r="BP88" s="218"/>
      <c r="BQ88" s="215">
        <v>82</v>
      </c>
      <c r="BR88" s="220"/>
      <c r="BS88" s="853"/>
      <c r="BT88" s="854"/>
      <c r="BU88" s="854"/>
      <c r="BV88" s="854"/>
      <c r="BW88" s="854"/>
      <c r="BX88" s="854"/>
      <c r="BY88" s="854"/>
      <c r="BZ88" s="854"/>
      <c r="CA88" s="854"/>
      <c r="CB88" s="854"/>
      <c r="CC88" s="854"/>
      <c r="CD88" s="854"/>
      <c r="CE88" s="854"/>
      <c r="CF88" s="854"/>
      <c r="CG88" s="855"/>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53"/>
      <c r="BT89" s="854"/>
      <c r="BU89" s="854"/>
      <c r="BV89" s="854"/>
      <c r="BW89" s="854"/>
      <c r="BX89" s="854"/>
      <c r="BY89" s="854"/>
      <c r="BZ89" s="854"/>
      <c r="CA89" s="854"/>
      <c r="CB89" s="854"/>
      <c r="CC89" s="854"/>
      <c r="CD89" s="854"/>
      <c r="CE89" s="854"/>
      <c r="CF89" s="854"/>
      <c r="CG89" s="855"/>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53"/>
      <c r="BT90" s="854"/>
      <c r="BU90" s="854"/>
      <c r="BV90" s="854"/>
      <c r="BW90" s="854"/>
      <c r="BX90" s="854"/>
      <c r="BY90" s="854"/>
      <c r="BZ90" s="854"/>
      <c r="CA90" s="854"/>
      <c r="CB90" s="854"/>
      <c r="CC90" s="854"/>
      <c r="CD90" s="854"/>
      <c r="CE90" s="854"/>
      <c r="CF90" s="854"/>
      <c r="CG90" s="855"/>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53"/>
      <c r="BT91" s="854"/>
      <c r="BU91" s="854"/>
      <c r="BV91" s="854"/>
      <c r="BW91" s="854"/>
      <c r="BX91" s="854"/>
      <c r="BY91" s="854"/>
      <c r="BZ91" s="854"/>
      <c r="CA91" s="854"/>
      <c r="CB91" s="854"/>
      <c r="CC91" s="854"/>
      <c r="CD91" s="854"/>
      <c r="CE91" s="854"/>
      <c r="CF91" s="854"/>
      <c r="CG91" s="855"/>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53"/>
      <c r="BT92" s="854"/>
      <c r="BU92" s="854"/>
      <c r="BV92" s="854"/>
      <c r="BW92" s="854"/>
      <c r="BX92" s="854"/>
      <c r="BY92" s="854"/>
      <c r="BZ92" s="854"/>
      <c r="CA92" s="854"/>
      <c r="CB92" s="854"/>
      <c r="CC92" s="854"/>
      <c r="CD92" s="854"/>
      <c r="CE92" s="854"/>
      <c r="CF92" s="854"/>
      <c r="CG92" s="855"/>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53"/>
      <c r="BT93" s="854"/>
      <c r="BU93" s="854"/>
      <c r="BV93" s="854"/>
      <c r="BW93" s="854"/>
      <c r="BX93" s="854"/>
      <c r="BY93" s="854"/>
      <c r="BZ93" s="854"/>
      <c r="CA93" s="854"/>
      <c r="CB93" s="854"/>
      <c r="CC93" s="854"/>
      <c r="CD93" s="854"/>
      <c r="CE93" s="854"/>
      <c r="CF93" s="854"/>
      <c r="CG93" s="855"/>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53"/>
      <c r="BT94" s="854"/>
      <c r="BU94" s="854"/>
      <c r="BV94" s="854"/>
      <c r="BW94" s="854"/>
      <c r="BX94" s="854"/>
      <c r="BY94" s="854"/>
      <c r="BZ94" s="854"/>
      <c r="CA94" s="854"/>
      <c r="CB94" s="854"/>
      <c r="CC94" s="854"/>
      <c r="CD94" s="854"/>
      <c r="CE94" s="854"/>
      <c r="CF94" s="854"/>
      <c r="CG94" s="855"/>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53"/>
      <c r="BT95" s="854"/>
      <c r="BU95" s="854"/>
      <c r="BV95" s="854"/>
      <c r="BW95" s="854"/>
      <c r="BX95" s="854"/>
      <c r="BY95" s="854"/>
      <c r="BZ95" s="854"/>
      <c r="CA95" s="854"/>
      <c r="CB95" s="854"/>
      <c r="CC95" s="854"/>
      <c r="CD95" s="854"/>
      <c r="CE95" s="854"/>
      <c r="CF95" s="854"/>
      <c r="CG95" s="855"/>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53"/>
      <c r="BT96" s="854"/>
      <c r="BU96" s="854"/>
      <c r="BV96" s="854"/>
      <c r="BW96" s="854"/>
      <c r="BX96" s="854"/>
      <c r="BY96" s="854"/>
      <c r="BZ96" s="854"/>
      <c r="CA96" s="854"/>
      <c r="CB96" s="854"/>
      <c r="CC96" s="854"/>
      <c r="CD96" s="854"/>
      <c r="CE96" s="854"/>
      <c r="CF96" s="854"/>
      <c r="CG96" s="855"/>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53"/>
      <c r="BT97" s="854"/>
      <c r="BU97" s="854"/>
      <c r="BV97" s="854"/>
      <c r="BW97" s="854"/>
      <c r="BX97" s="854"/>
      <c r="BY97" s="854"/>
      <c r="BZ97" s="854"/>
      <c r="CA97" s="854"/>
      <c r="CB97" s="854"/>
      <c r="CC97" s="854"/>
      <c r="CD97" s="854"/>
      <c r="CE97" s="854"/>
      <c r="CF97" s="854"/>
      <c r="CG97" s="855"/>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53"/>
      <c r="BT98" s="854"/>
      <c r="BU98" s="854"/>
      <c r="BV98" s="854"/>
      <c r="BW98" s="854"/>
      <c r="BX98" s="854"/>
      <c r="BY98" s="854"/>
      <c r="BZ98" s="854"/>
      <c r="CA98" s="854"/>
      <c r="CB98" s="854"/>
      <c r="CC98" s="854"/>
      <c r="CD98" s="854"/>
      <c r="CE98" s="854"/>
      <c r="CF98" s="854"/>
      <c r="CG98" s="855"/>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53"/>
      <c r="BT99" s="854"/>
      <c r="BU99" s="854"/>
      <c r="BV99" s="854"/>
      <c r="BW99" s="854"/>
      <c r="BX99" s="854"/>
      <c r="BY99" s="854"/>
      <c r="BZ99" s="854"/>
      <c r="CA99" s="854"/>
      <c r="CB99" s="854"/>
      <c r="CC99" s="854"/>
      <c r="CD99" s="854"/>
      <c r="CE99" s="854"/>
      <c r="CF99" s="854"/>
      <c r="CG99" s="855"/>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53"/>
      <c r="BT100" s="854"/>
      <c r="BU100" s="854"/>
      <c r="BV100" s="854"/>
      <c r="BW100" s="854"/>
      <c r="BX100" s="854"/>
      <c r="BY100" s="854"/>
      <c r="BZ100" s="854"/>
      <c r="CA100" s="854"/>
      <c r="CB100" s="854"/>
      <c r="CC100" s="854"/>
      <c r="CD100" s="854"/>
      <c r="CE100" s="854"/>
      <c r="CF100" s="854"/>
      <c r="CG100" s="855"/>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53"/>
      <c r="BT101" s="854"/>
      <c r="BU101" s="854"/>
      <c r="BV101" s="854"/>
      <c r="BW101" s="854"/>
      <c r="BX101" s="854"/>
      <c r="BY101" s="854"/>
      <c r="BZ101" s="854"/>
      <c r="CA101" s="854"/>
      <c r="CB101" s="854"/>
      <c r="CC101" s="854"/>
      <c r="CD101" s="854"/>
      <c r="CE101" s="854"/>
      <c r="CF101" s="854"/>
      <c r="CG101" s="855"/>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780" t="s">
        <v>397</v>
      </c>
      <c r="BS102" s="781"/>
      <c r="BT102" s="781"/>
      <c r="BU102" s="781"/>
      <c r="BV102" s="781"/>
      <c r="BW102" s="781"/>
      <c r="BX102" s="781"/>
      <c r="BY102" s="781"/>
      <c r="BZ102" s="781"/>
      <c r="CA102" s="781"/>
      <c r="CB102" s="781"/>
      <c r="CC102" s="781"/>
      <c r="CD102" s="781"/>
      <c r="CE102" s="781"/>
      <c r="CF102" s="781"/>
      <c r="CG102" s="782"/>
      <c r="CH102" s="879"/>
      <c r="CI102" s="880"/>
      <c r="CJ102" s="880"/>
      <c r="CK102" s="880"/>
      <c r="CL102" s="881"/>
      <c r="CM102" s="879"/>
      <c r="CN102" s="880"/>
      <c r="CO102" s="880"/>
      <c r="CP102" s="880"/>
      <c r="CQ102" s="881"/>
      <c r="CR102" s="882">
        <v>105</v>
      </c>
      <c r="CS102" s="840"/>
      <c r="CT102" s="840"/>
      <c r="CU102" s="840"/>
      <c r="CV102" s="883"/>
      <c r="CW102" s="882">
        <v>58</v>
      </c>
      <c r="CX102" s="840"/>
      <c r="CY102" s="840"/>
      <c r="CZ102" s="840"/>
      <c r="DA102" s="883"/>
      <c r="DB102" s="882" t="s">
        <v>541</v>
      </c>
      <c r="DC102" s="840"/>
      <c r="DD102" s="840"/>
      <c r="DE102" s="840"/>
      <c r="DF102" s="883"/>
      <c r="DG102" s="882" t="s">
        <v>541</v>
      </c>
      <c r="DH102" s="840"/>
      <c r="DI102" s="840"/>
      <c r="DJ102" s="840"/>
      <c r="DK102" s="883"/>
      <c r="DL102" s="882">
        <v>112</v>
      </c>
      <c r="DM102" s="840"/>
      <c r="DN102" s="840"/>
      <c r="DO102" s="840"/>
      <c r="DP102" s="883"/>
      <c r="DQ102" s="882">
        <v>34</v>
      </c>
      <c r="DR102" s="840"/>
      <c r="DS102" s="840"/>
      <c r="DT102" s="840"/>
      <c r="DU102" s="883"/>
      <c r="DV102" s="906"/>
      <c r="DW102" s="907"/>
      <c r="DX102" s="907"/>
      <c r="DY102" s="907"/>
      <c r="DZ102" s="90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09" t="s">
        <v>398</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10" t="s">
        <v>399</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11" t="s">
        <v>402</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403</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9" customFormat="1" ht="26.25" customHeight="1">
      <c r="A109" s="904" t="s">
        <v>404</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4" t="s">
        <v>405</v>
      </c>
      <c r="AB109" s="885"/>
      <c r="AC109" s="885"/>
      <c r="AD109" s="885"/>
      <c r="AE109" s="886"/>
      <c r="AF109" s="884" t="s">
        <v>288</v>
      </c>
      <c r="AG109" s="885"/>
      <c r="AH109" s="885"/>
      <c r="AI109" s="885"/>
      <c r="AJ109" s="886"/>
      <c r="AK109" s="884" t="s">
        <v>287</v>
      </c>
      <c r="AL109" s="885"/>
      <c r="AM109" s="885"/>
      <c r="AN109" s="885"/>
      <c r="AO109" s="886"/>
      <c r="AP109" s="884" t="s">
        <v>406</v>
      </c>
      <c r="AQ109" s="885"/>
      <c r="AR109" s="885"/>
      <c r="AS109" s="885"/>
      <c r="AT109" s="887"/>
      <c r="AU109" s="904" t="s">
        <v>404</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4" t="s">
        <v>405</v>
      </c>
      <c r="BR109" s="885"/>
      <c r="BS109" s="885"/>
      <c r="BT109" s="885"/>
      <c r="BU109" s="886"/>
      <c r="BV109" s="884" t="s">
        <v>288</v>
      </c>
      <c r="BW109" s="885"/>
      <c r="BX109" s="885"/>
      <c r="BY109" s="885"/>
      <c r="BZ109" s="886"/>
      <c r="CA109" s="884" t="s">
        <v>287</v>
      </c>
      <c r="CB109" s="885"/>
      <c r="CC109" s="885"/>
      <c r="CD109" s="885"/>
      <c r="CE109" s="886"/>
      <c r="CF109" s="905" t="s">
        <v>406</v>
      </c>
      <c r="CG109" s="905"/>
      <c r="CH109" s="905"/>
      <c r="CI109" s="905"/>
      <c r="CJ109" s="905"/>
      <c r="CK109" s="884" t="s">
        <v>407</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4" t="s">
        <v>405</v>
      </c>
      <c r="DH109" s="885"/>
      <c r="DI109" s="885"/>
      <c r="DJ109" s="885"/>
      <c r="DK109" s="886"/>
      <c r="DL109" s="884" t="s">
        <v>288</v>
      </c>
      <c r="DM109" s="885"/>
      <c r="DN109" s="885"/>
      <c r="DO109" s="885"/>
      <c r="DP109" s="886"/>
      <c r="DQ109" s="884" t="s">
        <v>287</v>
      </c>
      <c r="DR109" s="885"/>
      <c r="DS109" s="885"/>
      <c r="DT109" s="885"/>
      <c r="DU109" s="886"/>
      <c r="DV109" s="884" t="s">
        <v>406</v>
      </c>
      <c r="DW109" s="885"/>
      <c r="DX109" s="885"/>
      <c r="DY109" s="885"/>
      <c r="DZ109" s="887"/>
    </row>
    <row r="110" spans="1:131" s="199" customFormat="1" ht="26.25" customHeight="1">
      <c r="A110" s="888" t="s">
        <v>408</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1978563</v>
      </c>
      <c r="AB110" s="892"/>
      <c r="AC110" s="892"/>
      <c r="AD110" s="892"/>
      <c r="AE110" s="893"/>
      <c r="AF110" s="894">
        <v>2042750</v>
      </c>
      <c r="AG110" s="892"/>
      <c r="AH110" s="892"/>
      <c r="AI110" s="892"/>
      <c r="AJ110" s="893"/>
      <c r="AK110" s="894">
        <v>2175146</v>
      </c>
      <c r="AL110" s="892"/>
      <c r="AM110" s="892"/>
      <c r="AN110" s="892"/>
      <c r="AO110" s="893"/>
      <c r="AP110" s="895">
        <v>19.600000000000001</v>
      </c>
      <c r="AQ110" s="896"/>
      <c r="AR110" s="896"/>
      <c r="AS110" s="896"/>
      <c r="AT110" s="897"/>
      <c r="AU110" s="898" t="s">
        <v>62</v>
      </c>
      <c r="AV110" s="899"/>
      <c r="AW110" s="899"/>
      <c r="AX110" s="899"/>
      <c r="AY110" s="899"/>
      <c r="AZ110" s="940" t="s">
        <v>409</v>
      </c>
      <c r="BA110" s="889"/>
      <c r="BB110" s="889"/>
      <c r="BC110" s="889"/>
      <c r="BD110" s="889"/>
      <c r="BE110" s="889"/>
      <c r="BF110" s="889"/>
      <c r="BG110" s="889"/>
      <c r="BH110" s="889"/>
      <c r="BI110" s="889"/>
      <c r="BJ110" s="889"/>
      <c r="BK110" s="889"/>
      <c r="BL110" s="889"/>
      <c r="BM110" s="889"/>
      <c r="BN110" s="889"/>
      <c r="BO110" s="889"/>
      <c r="BP110" s="890"/>
      <c r="BQ110" s="926">
        <v>22821811</v>
      </c>
      <c r="BR110" s="927"/>
      <c r="BS110" s="927"/>
      <c r="BT110" s="927"/>
      <c r="BU110" s="927"/>
      <c r="BV110" s="927">
        <v>23712820</v>
      </c>
      <c r="BW110" s="927"/>
      <c r="BX110" s="927"/>
      <c r="BY110" s="927"/>
      <c r="BZ110" s="927"/>
      <c r="CA110" s="927">
        <v>23890906</v>
      </c>
      <c r="CB110" s="927"/>
      <c r="CC110" s="927"/>
      <c r="CD110" s="927"/>
      <c r="CE110" s="927"/>
      <c r="CF110" s="941">
        <v>215.4</v>
      </c>
      <c r="CG110" s="942"/>
      <c r="CH110" s="942"/>
      <c r="CI110" s="942"/>
      <c r="CJ110" s="942"/>
      <c r="CK110" s="943" t="s">
        <v>410</v>
      </c>
      <c r="CL110" s="944"/>
      <c r="CM110" s="923" t="s">
        <v>411</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113</v>
      </c>
      <c r="DH110" s="927"/>
      <c r="DI110" s="927"/>
      <c r="DJ110" s="927"/>
      <c r="DK110" s="927"/>
      <c r="DL110" s="927" t="s">
        <v>113</v>
      </c>
      <c r="DM110" s="927"/>
      <c r="DN110" s="927"/>
      <c r="DO110" s="927"/>
      <c r="DP110" s="927"/>
      <c r="DQ110" s="927" t="s">
        <v>113</v>
      </c>
      <c r="DR110" s="927"/>
      <c r="DS110" s="927"/>
      <c r="DT110" s="927"/>
      <c r="DU110" s="927"/>
      <c r="DV110" s="928" t="s">
        <v>113</v>
      </c>
      <c r="DW110" s="928"/>
      <c r="DX110" s="928"/>
      <c r="DY110" s="928"/>
      <c r="DZ110" s="929"/>
    </row>
    <row r="111" spans="1:131" s="199" customFormat="1" ht="26.25" customHeight="1">
      <c r="A111" s="930" t="s">
        <v>412</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113</v>
      </c>
      <c r="AB111" s="934"/>
      <c r="AC111" s="934"/>
      <c r="AD111" s="934"/>
      <c r="AE111" s="935"/>
      <c r="AF111" s="936" t="s">
        <v>113</v>
      </c>
      <c r="AG111" s="934"/>
      <c r="AH111" s="934"/>
      <c r="AI111" s="934"/>
      <c r="AJ111" s="935"/>
      <c r="AK111" s="936" t="s">
        <v>113</v>
      </c>
      <c r="AL111" s="934"/>
      <c r="AM111" s="934"/>
      <c r="AN111" s="934"/>
      <c r="AO111" s="935"/>
      <c r="AP111" s="937" t="s">
        <v>113</v>
      </c>
      <c r="AQ111" s="938"/>
      <c r="AR111" s="938"/>
      <c r="AS111" s="938"/>
      <c r="AT111" s="939"/>
      <c r="AU111" s="900"/>
      <c r="AV111" s="901"/>
      <c r="AW111" s="901"/>
      <c r="AX111" s="901"/>
      <c r="AY111" s="901"/>
      <c r="AZ111" s="949" t="s">
        <v>413</v>
      </c>
      <c r="BA111" s="950"/>
      <c r="BB111" s="950"/>
      <c r="BC111" s="950"/>
      <c r="BD111" s="950"/>
      <c r="BE111" s="950"/>
      <c r="BF111" s="950"/>
      <c r="BG111" s="950"/>
      <c r="BH111" s="950"/>
      <c r="BI111" s="950"/>
      <c r="BJ111" s="950"/>
      <c r="BK111" s="950"/>
      <c r="BL111" s="950"/>
      <c r="BM111" s="950"/>
      <c r="BN111" s="950"/>
      <c r="BO111" s="950"/>
      <c r="BP111" s="951"/>
      <c r="BQ111" s="919">
        <v>785585</v>
      </c>
      <c r="BR111" s="920"/>
      <c r="BS111" s="920"/>
      <c r="BT111" s="920"/>
      <c r="BU111" s="920"/>
      <c r="BV111" s="920">
        <v>748640</v>
      </c>
      <c r="BW111" s="920"/>
      <c r="BX111" s="920"/>
      <c r="BY111" s="920"/>
      <c r="BZ111" s="920"/>
      <c r="CA111" s="920">
        <v>689469</v>
      </c>
      <c r="CB111" s="920"/>
      <c r="CC111" s="920"/>
      <c r="CD111" s="920"/>
      <c r="CE111" s="920"/>
      <c r="CF111" s="914">
        <v>6.2</v>
      </c>
      <c r="CG111" s="915"/>
      <c r="CH111" s="915"/>
      <c r="CI111" s="915"/>
      <c r="CJ111" s="915"/>
      <c r="CK111" s="945"/>
      <c r="CL111" s="946"/>
      <c r="CM111" s="916" t="s">
        <v>414</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113</v>
      </c>
      <c r="DH111" s="920"/>
      <c r="DI111" s="920"/>
      <c r="DJ111" s="920"/>
      <c r="DK111" s="920"/>
      <c r="DL111" s="920" t="s">
        <v>113</v>
      </c>
      <c r="DM111" s="920"/>
      <c r="DN111" s="920"/>
      <c r="DO111" s="920"/>
      <c r="DP111" s="920"/>
      <c r="DQ111" s="920" t="s">
        <v>113</v>
      </c>
      <c r="DR111" s="920"/>
      <c r="DS111" s="920"/>
      <c r="DT111" s="920"/>
      <c r="DU111" s="920"/>
      <c r="DV111" s="921" t="s">
        <v>113</v>
      </c>
      <c r="DW111" s="921"/>
      <c r="DX111" s="921"/>
      <c r="DY111" s="921"/>
      <c r="DZ111" s="922"/>
    </row>
    <row r="112" spans="1:131" s="199" customFormat="1" ht="26.25" customHeight="1">
      <c r="A112" s="952" t="s">
        <v>415</v>
      </c>
      <c r="B112" s="953"/>
      <c r="C112" s="950" t="s">
        <v>416</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113</v>
      </c>
      <c r="AB112" s="959"/>
      <c r="AC112" s="959"/>
      <c r="AD112" s="959"/>
      <c r="AE112" s="960"/>
      <c r="AF112" s="961" t="s">
        <v>113</v>
      </c>
      <c r="AG112" s="959"/>
      <c r="AH112" s="959"/>
      <c r="AI112" s="959"/>
      <c r="AJ112" s="960"/>
      <c r="AK112" s="961" t="s">
        <v>113</v>
      </c>
      <c r="AL112" s="959"/>
      <c r="AM112" s="959"/>
      <c r="AN112" s="959"/>
      <c r="AO112" s="960"/>
      <c r="AP112" s="962" t="s">
        <v>113</v>
      </c>
      <c r="AQ112" s="963"/>
      <c r="AR112" s="963"/>
      <c r="AS112" s="963"/>
      <c r="AT112" s="964"/>
      <c r="AU112" s="900"/>
      <c r="AV112" s="901"/>
      <c r="AW112" s="901"/>
      <c r="AX112" s="901"/>
      <c r="AY112" s="901"/>
      <c r="AZ112" s="949" t="s">
        <v>417</v>
      </c>
      <c r="BA112" s="950"/>
      <c r="BB112" s="950"/>
      <c r="BC112" s="950"/>
      <c r="BD112" s="950"/>
      <c r="BE112" s="950"/>
      <c r="BF112" s="950"/>
      <c r="BG112" s="950"/>
      <c r="BH112" s="950"/>
      <c r="BI112" s="950"/>
      <c r="BJ112" s="950"/>
      <c r="BK112" s="950"/>
      <c r="BL112" s="950"/>
      <c r="BM112" s="950"/>
      <c r="BN112" s="950"/>
      <c r="BO112" s="950"/>
      <c r="BP112" s="951"/>
      <c r="BQ112" s="919">
        <v>8356138</v>
      </c>
      <c r="BR112" s="920"/>
      <c r="BS112" s="920"/>
      <c r="BT112" s="920"/>
      <c r="BU112" s="920"/>
      <c r="BV112" s="920">
        <v>7542102</v>
      </c>
      <c r="BW112" s="920"/>
      <c r="BX112" s="920"/>
      <c r="BY112" s="920"/>
      <c r="BZ112" s="920"/>
      <c r="CA112" s="920">
        <v>7400621</v>
      </c>
      <c r="CB112" s="920"/>
      <c r="CC112" s="920"/>
      <c r="CD112" s="920"/>
      <c r="CE112" s="920"/>
      <c r="CF112" s="914">
        <v>66.7</v>
      </c>
      <c r="CG112" s="915"/>
      <c r="CH112" s="915"/>
      <c r="CI112" s="915"/>
      <c r="CJ112" s="915"/>
      <c r="CK112" s="945"/>
      <c r="CL112" s="946"/>
      <c r="CM112" s="916" t="s">
        <v>418</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113</v>
      </c>
      <c r="DH112" s="920"/>
      <c r="DI112" s="920"/>
      <c r="DJ112" s="920"/>
      <c r="DK112" s="920"/>
      <c r="DL112" s="920" t="s">
        <v>113</v>
      </c>
      <c r="DM112" s="920"/>
      <c r="DN112" s="920"/>
      <c r="DO112" s="920"/>
      <c r="DP112" s="920"/>
      <c r="DQ112" s="920" t="s">
        <v>113</v>
      </c>
      <c r="DR112" s="920"/>
      <c r="DS112" s="920"/>
      <c r="DT112" s="920"/>
      <c r="DU112" s="920"/>
      <c r="DV112" s="921" t="s">
        <v>113</v>
      </c>
      <c r="DW112" s="921"/>
      <c r="DX112" s="921"/>
      <c r="DY112" s="921"/>
      <c r="DZ112" s="922"/>
    </row>
    <row r="113" spans="1:130" s="199" customFormat="1" ht="26.25" customHeight="1">
      <c r="A113" s="954"/>
      <c r="B113" s="955"/>
      <c r="C113" s="950" t="s">
        <v>419</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577239</v>
      </c>
      <c r="AB113" s="934"/>
      <c r="AC113" s="934"/>
      <c r="AD113" s="934"/>
      <c r="AE113" s="935"/>
      <c r="AF113" s="936">
        <v>566311</v>
      </c>
      <c r="AG113" s="934"/>
      <c r="AH113" s="934"/>
      <c r="AI113" s="934"/>
      <c r="AJ113" s="935"/>
      <c r="AK113" s="936">
        <v>587302</v>
      </c>
      <c r="AL113" s="934"/>
      <c r="AM113" s="934"/>
      <c r="AN113" s="934"/>
      <c r="AO113" s="935"/>
      <c r="AP113" s="937">
        <v>5.3</v>
      </c>
      <c r="AQ113" s="938"/>
      <c r="AR113" s="938"/>
      <c r="AS113" s="938"/>
      <c r="AT113" s="939"/>
      <c r="AU113" s="900"/>
      <c r="AV113" s="901"/>
      <c r="AW113" s="901"/>
      <c r="AX113" s="901"/>
      <c r="AY113" s="901"/>
      <c r="AZ113" s="949" t="s">
        <v>420</v>
      </c>
      <c r="BA113" s="950"/>
      <c r="BB113" s="950"/>
      <c r="BC113" s="950"/>
      <c r="BD113" s="950"/>
      <c r="BE113" s="950"/>
      <c r="BF113" s="950"/>
      <c r="BG113" s="950"/>
      <c r="BH113" s="950"/>
      <c r="BI113" s="950"/>
      <c r="BJ113" s="950"/>
      <c r="BK113" s="950"/>
      <c r="BL113" s="950"/>
      <c r="BM113" s="950"/>
      <c r="BN113" s="950"/>
      <c r="BO113" s="950"/>
      <c r="BP113" s="951"/>
      <c r="BQ113" s="919">
        <v>423879</v>
      </c>
      <c r="BR113" s="920"/>
      <c r="BS113" s="920"/>
      <c r="BT113" s="920"/>
      <c r="BU113" s="920"/>
      <c r="BV113" s="920">
        <v>345466</v>
      </c>
      <c r="BW113" s="920"/>
      <c r="BX113" s="920"/>
      <c r="BY113" s="920"/>
      <c r="BZ113" s="920"/>
      <c r="CA113" s="920">
        <v>285978</v>
      </c>
      <c r="CB113" s="920"/>
      <c r="CC113" s="920"/>
      <c r="CD113" s="920"/>
      <c r="CE113" s="920"/>
      <c r="CF113" s="914">
        <v>2.6</v>
      </c>
      <c r="CG113" s="915"/>
      <c r="CH113" s="915"/>
      <c r="CI113" s="915"/>
      <c r="CJ113" s="915"/>
      <c r="CK113" s="945"/>
      <c r="CL113" s="946"/>
      <c r="CM113" s="916" t="s">
        <v>421</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113</v>
      </c>
      <c r="DH113" s="959"/>
      <c r="DI113" s="959"/>
      <c r="DJ113" s="959"/>
      <c r="DK113" s="960"/>
      <c r="DL113" s="961" t="s">
        <v>113</v>
      </c>
      <c r="DM113" s="959"/>
      <c r="DN113" s="959"/>
      <c r="DO113" s="959"/>
      <c r="DP113" s="960"/>
      <c r="DQ113" s="961" t="s">
        <v>113</v>
      </c>
      <c r="DR113" s="959"/>
      <c r="DS113" s="959"/>
      <c r="DT113" s="959"/>
      <c r="DU113" s="960"/>
      <c r="DV113" s="962" t="s">
        <v>113</v>
      </c>
      <c r="DW113" s="963"/>
      <c r="DX113" s="963"/>
      <c r="DY113" s="963"/>
      <c r="DZ113" s="964"/>
    </row>
    <row r="114" spans="1:130" s="199" customFormat="1" ht="26.25" customHeight="1">
      <c r="A114" s="954"/>
      <c r="B114" s="955"/>
      <c r="C114" s="950" t="s">
        <v>422</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79117</v>
      </c>
      <c r="AB114" s="959"/>
      <c r="AC114" s="959"/>
      <c r="AD114" s="959"/>
      <c r="AE114" s="960"/>
      <c r="AF114" s="961">
        <v>58591</v>
      </c>
      <c r="AG114" s="959"/>
      <c r="AH114" s="959"/>
      <c r="AI114" s="959"/>
      <c r="AJ114" s="960"/>
      <c r="AK114" s="961">
        <v>65550</v>
      </c>
      <c r="AL114" s="959"/>
      <c r="AM114" s="959"/>
      <c r="AN114" s="959"/>
      <c r="AO114" s="960"/>
      <c r="AP114" s="962">
        <v>0.6</v>
      </c>
      <c r="AQ114" s="963"/>
      <c r="AR114" s="963"/>
      <c r="AS114" s="963"/>
      <c r="AT114" s="964"/>
      <c r="AU114" s="900"/>
      <c r="AV114" s="901"/>
      <c r="AW114" s="901"/>
      <c r="AX114" s="901"/>
      <c r="AY114" s="901"/>
      <c r="AZ114" s="949" t="s">
        <v>423</v>
      </c>
      <c r="BA114" s="950"/>
      <c r="BB114" s="950"/>
      <c r="BC114" s="950"/>
      <c r="BD114" s="950"/>
      <c r="BE114" s="950"/>
      <c r="BF114" s="950"/>
      <c r="BG114" s="950"/>
      <c r="BH114" s="950"/>
      <c r="BI114" s="950"/>
      <c r="BJ114" s="950"/>
      <c r="BK114" s="950"/>
      <c r="BL114" s="950"/>
      <c r="BM114" s="950"/>
      <c r="BN114" s="950"/>
      <c r="BO114" s="950"/>
      <c r="BP114" s="951"/>
      <c r="BQ114" s="919">
        <v>4112871</v>
      </c>
      <c r="BR114" s="920"/>
      <c r="BS114" s="920"/>
      <c r="BT114" s="920"/>
      <c r="BU114" s="920"/>
      <c r="BV114" s="920">
        <v>3741839</v>
      </c>
      <c r="BW114" s="920"/>
      <c r="BX114" s="920"/>
      <c r="BY114" s="920"/>
      <c r="BZ114" s="920"/>
      <c r="CA114" s="920">
        <v>3649793</v>
      </c>
      <c r="CB114" s="920"/>
      <c r="CC114" s="920"/>
      <c r="CD114" s="920"/>
      <c r="CE114" s="920"/>
      <c r="CF114" s="914">
        <v>32.9</v>
      </c>
      <c r="CG114" s="915"/>
      <c r="CH114" s="915"/>
      <c r="CI114" s="915"/>
      <c r="CJ114" s="915"/>
      <c r="CK114" s="945"/>
      <c r="CL114" s="946"/>
      <c r="CM114" s="916" t="s">
        <v>424</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113</v>
      </c>
      <c r="DH114" s="959"/>
      <c r="DI114" s="959"/>
      <c r="DJ114" s="959"/>
      <c r="DK114" s="960"/>
      <c r="DL114" s="961" t="s">
        <v>113</v>
      </c>
      <c r="DM114" s="959"/>
      <c r="DN114" s="959"/>
      <c r="DO114" s="959"/>
      <c r="DP114" s="960"/>
      <c r="DQ114" s="961" t="s">
        <v>113</v>
      </c>
      <c r="DR114" s="959"/>
      <c r="DS114" s="959"/>
      <c r="DT114" s="959"/>
      <c r="DU114" s="960"/>
      <c r="DV114" s="962" t="s">
        <v>113</v>
      </c>
      <c r="DW114" s="963"/>
      <c r="DX114" s="963"/>
      <c r="DY114" s="963"/>
      <c r="DZ114" s="964"/>
    </row>
    <row r="115" spans="1:130" s="199" customFormat="1" ht="26.25" customHeight="1">
      <c r="A115" s="954"/>
      <c r="B115" s="955"/>
      <c r="C115" s="950" t="s">
        <v>425</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40555</v>
      </c>
      <c r="AB115" s="934"/>
      <c r="AC115" s="934"/>
      <c r="AD115" s="934"/>
      <c r="AE115" s="935"/>
      <c r="AF115" s="936">
        <v>40016</v>
      </c>
      <c r="AG115" s="934"/>
      <c r="AH115" s="934"/>
      <c r="AI115" s="934"/>
      <c r="AJ115" s="935"/>
      <c r="AK115" s="936">
        <v>60129</v>
      </c>
      <c r="AL115" s="934"/>
      <c r="AM115" s="934"/>
      <c r="AN115" s="934"/>
      <c r="AO115" s="935"/>
      <c r="AP115" s="937">
        <v>0.5</v>
      </c>
      <c r="AQ115" s="938"/>
      <c r="AR115" s="938"/>
      <c r="AS115" s="938"/>
      <c r="AT115" s="939"/>
      <c r="AU115" s="900"/>
      <c r="AV115" s="901"/>
      <c r="AW115" s="901"/>
      <c r="AX115" s="901"/>
      <c r="AY115" s="901"/>
      <c r="AZ115" s="949" t="s">
        <v>426</v>
      </c>
      <c r="BA115" s="950"/>
      <c r="BB115" s="950"/>
      <c r="BC115" s="950"/>
      <c r="BD115" s="950"/>
      <c r="BE115" s="950"/>
      <c r="BF115" s="950"/>
      <c r="BG115" s="950"/>
      <c r="BH115" s="950"/>
      <c r="BI115" s="950"/>
      <c r="BJ115" s="950"/>
      <c r="BK115" s="950"/>
      <c r="BL115" s="950"/>
      <c r="BM115" s="950"/>
      <c r="BN115" s="950"/>
      <c r="BO115" s="950"/>
      <c r="BP115" s="951"/>
      <c r="BQ115" s="919">
        <v>70501</v>
      </c>
      <c r="BR115" s="920"/>
      <c r="BS115" s="920"/>
      <c r="BT115" s="920"/>
      <c r="BU115" s="920"/>
      <c r="BV115" s="920">
        <v>37873</v>
      </c>
      <c r="BW115" s="920"/>
      <c r="BX115" s="920"/>
      <c r="BY115" s="920"/>
      <c r="BZ115" s="920"/>
      <c r="CA115" s="920">
        <v>33501</v>
      </c>
      <c r="CB115" s="920"/>
      <c r="CC115" s="920"/>
      <c r="CD115" s="920"/>
      <c r="CE115" s="920"/>
      <c r="CF115" s="914">
        <v>0.3</v>
      </c>
      <c r="CG115" s="915"/>
      <c r="CH115" s="915"/>
      <c r="CI115" s="915"/>
      <c r="CJ115" s="915"/>
      <c r="CK115" s="945"/>
      <c r="CL115" s="946"/>
      <c r="CM115" s="949" t="s">
        <v>427</v>
      </c>
      <c r="CN115" s="970"/>
      <c r="CO115" s="970"/>
      <c r="CP115" s="970"/>
      <c r="CQ115" s="970"/>
      <c r="CR115" s="970"/>
      <c r="CS115" s="970"/>
      <c r="CT115" s="970"/>
      <c r="CU115" s="970"/>
      <c r="CV115" s="970"/>
      <c r="CW115" s="970"/>
      <c r="CX115" s="970"/>
      <c r="CY115" s="970"/>
      <c r="CZ115" s="970"/>
      <c r="DA115" s="970"/>
      <c r="DB115" s="970"/>
      <c r="DC115" s="970"/>
      <c r="DD115" s="970"/>
      <c r="DE115" s="970"/>
      <c r="DF115" s="951"/>
      <c r="DG115" s="958" t="s">
        <v>113</v>
      </c>
      <c r="DH115" s="959"/>
      <c r="DI115" s="959"/>
      <c r="DJ115" s="959"/>
      <c r="DK115" s="960"/>
      <c r="DL115" s="961" t="s">
        <v>113</v>
      </c>
      <c r="DM115" s="959"/>
      <c r="DN115" s="959"/>
      <c r="DO115" s="959"/>
      <c r="DP115" s="960"/>
      <c r="DQ115" s="961" t="s">
        <v>113</v>
      </c>
      <c r="DR115" s="959"/>
      <c r="DS115" s="959"/>
      <c r="DT115" s="959"/>
      <c r="DU115" s="960"/>
      <c r="DV115" s="962" t="s">
        <v>113</v>
      </c>
      <c r="DW115" s="963"/>
      <c r="DX115" s="963"/>
      <c r="DY115" s="963"/>
      <c r="DZ115" s="964"/>
    </row>
    <row r="116" spans="1:130" s="199" customFormat="1" ht="26.25" customHeight="1">
      <c r="A116" s="956"/>
      <c r="B116" s="957"/>
      <c r="C116" s="965" t="s">
        <v>428</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113</v>
      </c>
      <c r="AB116" s="959"/>
      <c r="AC116" s="959"/>
      <c r="AD116" s="959"/>
      <c r="AE116" s="960"/>
      <c r="AF116" s="961" t="s">
        <v>113</v>
      </c>
      <c r="AG116" s="959"/>
      <c r="AH116" s="959"/>
      <c r="AI116" s="959"/>
      <c r="AJ116" s="960"/>
      <c r="AK116" s="961" t="s">
        <v>113</v>
      </c>
      <c r="AL116" s="959"/>
      <c r="AM116" s="959"/>
      <c r="AN116" s="959"/>
      <c r="AO116" s="960"/>
      <c r="AP116" s="962" t="s">
        <v>113</v>
      </c>
      <c r="AQ116" s="963"/>
      <c r="AR116" s="963"/>
      <c r="AS116" s="963"/>
      <c r="AT116" s="964"/>
      <c r="AU116" s="900"/>
      <c r="AV116" s="901"/>
      <c r="AW116" s="901"/>
      <c r="AX116" s="901"/>
      <c r="AY116" s="901"/>
      <c r="AZ116" s="967" t="s">
        <v>429</v>
      </c>
      <c r="BA116" s="968"/>
      <c r="BB116" s="968"/>
      <c r="BC116" s="968"/>
      <c r="BD116" s="968"/>
      <c r="BE116" s="968"/>
      <c r="BF116" s="968"/>
      <c r="BG116" s="968"/>
      <c r="BH116" s="968"/>
      <c r="BI116" s="968"/>
      <c r="BJ116" s="968"/>
      <c r="BK116" s="968"/>
      <c r="BL116" s="968"/>
      <c r="BM116" s="968"/>
      <c r="BN116" s="968"/>
      <c r="BO116" s="968"/>
      <c r="BP116" s="969"/>
      <c r="BQ116" s="919" t="s">
        <v>113</v>
      </c>
      <c r="BR116" s="920"/>
      <c r="BS116" s="920"/>
      <c r="BT116" s="920"/>
      <c r="BU116" s="920"/>
      <c r="BV116" s="920" t="s">
        <v>113</v>
      </c>
      <c r="BW116" s="920"/>
      <c r="BX116" s="920"/>
      <c r="BY116" s="920"/>
      <c r="BZ116" s="920"/>
      <c r="CA116" s="920" t="s">
        <v>113</v>
      </c>
      <c r="CB116" s="920"/>
      <c r="CC116" s="920"/>
      <c r="CD116" s="920"/>
      <c r="CE116" s="920"/>
      <c r="CF116" s="914" t="s">
        <v>113</v>
      </c>
      <c r="CG116" s="915"/>
      <c r="CH116" s="915"/>
      <c r="CI116" s="915"/>
      <c r="CJ116" s="915"/>
      <c r="CK116" s="945"/>
      <c r="CL116" s="946"/>
      <c r="CM116" s="916" t="s">
        <v>430</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v>785585</v>
      </c>
      <c r="DH116" s="959"/>
      <c r="DI116" s="959"/>
      <c r="DJ116" s="959"/>
      <c r="DK116" s="960"/>
      <c r="DL116" s="961">
        <v>748640</v>
      </c>
      <c r="DM116" s="959"/>
      <c r="DN116" s="959"/>
      <c r="DO116" s="959"/>
      <c r="DP116" s="960"/>
      <c r="DQ116" s="961">
        <v>689469</v>
      </c>
      <c r="DR116" s="959"/>
      <c r="DS116" s="959"/>
      <c r="DT116" s="959"/>
      <c r="DU116" s="960"/>
      <c r="DV116" s="962">
        <v>6.2</v>
      </c>
      <c r="DW116" s="963"/>
      <c r="DX116" s="963"/>
      <c r="DY116" s="963"/>
      <c r="DZ116" s="964"/>
    </row>
    <row r="117" spans="1:130" s="199" customFormat="1" ht="26.25" customHeight="1">
      <c r="A117" s="904" t="s">
        <v>171</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975" t="s">
        <v>431</v>
      </c>
      <c r="Z117" s="886"/>
      <c r="AA117" s="976">
        <v>2675474</v>
      </c>
      <c r="AB117" s="977"/>
      <c r="AC117" s="977"/>
      <c r="AD117" s="977"/>
      <c r="AE117" s="978"/>
      <c r="AF117" s="979">
        <v>2707668</v>
      </c>
      <c r="AG117" s="977"/>
      <c r="AH117" s="977"/>
      <c r="AI117" s="977"/>
      <c r="AJ117" s="978"/>
      <c r="AK117" s="979">
        <v>2888127</v>
      </c>
      <c r="AL117" s="977"/>
      <c r="AM117" s="977"/>
      <c r="AN117" s="977"/>
      <c r="AO117" s="978"/>
      <c r="AP117" s="980"/>
      <c r="AQ117" s="981"/>
      <c r="AR117" s="981"/>
      <c r="AS117" s="981"/>
      <c r="AT117" s="982"/>
      <c r="AU117" s="900"/>
      <c r="AV117" s="901"/>
      <c r="AW117" s="901"/>
      <c r="AX117" s="901"/>
      <c r="AY117" s="901"/>
      <c r="AZ117" s="967" t="s">
        <v>432</v>
      </c>
      <c r="BA117" s="968"/>
      <c r="BB117" s="968"/>
      <c r="BC117" s="968"/>
      <c r="BD117" s="968"/>
      <c r="BE117" s="968"/>
      <c r="BF117" s="968"/>
      <c r="BG117" s="968"/>
      <c r="BH117" s="968"/>
      <c r="BI117" s="968"/>
      <c r="BJ117" s="968"/>
      <c r="BK117" s="968"/>
      <c r="BL117" s="968"/>
      <c r="BM117" s="968"/>
      <c r="BN117" s="968"/>
      <c r="BO117" s="968"/>
      <c r="BP117" s="969"/>
      <c r="BQ117" s="919" t="s">
        <v>113</v>
      </c>
      <c r="BR117" s="920"/>
      <c r="BS117" s="920"/>
      <c r="BT117" s="920"/>
      <c r="BU117" s="920"/>
      <c r="BV117" s="920" t="s">
        <v>113</v>
      </c>
      <c r="BW117" s="920"/>
      <c r="BX117" s="920"/>
      <c r="BY117" s="920"/>
      <c r="BZ117" s="920"/>
      <c r="CA117" s="920" t="s">
        <v>113</v>
      </c>
      <c r="CB117" s="920"/>
      <c r="CC117" s="920"/>
      <c r="CD117" s="920"/>
      <c r="CE117" s="920"/>
      <c r="CF117" s="914" t="s">
        <v>113</v>
      </c>
      <c r="CG117" s="915"/>
      <c r="CH117" s="915"/>
      <c r="CI117" s="915"/>
      <c r="CJ117" s="915"/>
      <c r="CK117" s="945"/>
      <c r="CL117" s="946"/>
      <c r="CM117" s="916" t="s">
        <v>433</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113</v>
      </c>
      <c r="DH117" s="959"/>
      <c r="DI117" s="959"/>
      <c r="DJ117" s="959"/>
      <c r="DK117" s="960"/>
      <c r="DL117" s="961" t="s">
        <v>113</v>
      </c>
      <c r="DM117" s="959"/>
      <c r="DN117" s="959"/>
      <c r="DO117" s="959"/>
      <c r="DP117" s="960"/>
      <c r="DQ117" s="961" t="s">
        <v>113</v>
      </c>
      <c r="DR117" s="959"/>
      <c r="DS117" s="959"/>
      <c r="DT117" s="959"/>
      <c r="DU117" s="960"/>
      <c r="DV117" s="962" t="s">
        <v>113</v>
      </c>
      <c r="DW117" s="963"/>
      <c r="DX117" s="963"/>
      <c r="DY117" s="963"/>
      <c r="DZ117" s="964"/>
    </row>
    <row r="118" spans="1:130" s="199" customFormat="1" ht="26.25" customHeight="1">
      <c r="A118" s="904" t="s">
        <v>407</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4" t="s">
        <v>405</v>
      </c>
      <c r="AB118" s="885"/>
      <c r="AC118" s="885"/>
      <c r="AD118" s="885"/>
      <c r="AE118" s="886"/>
      <c r="AF118" s="884" t="s">
        <v>288</v>
      </c>
      <c r="AG118" s="885"/>
      <c r="AH118" s="885"/>
      <c r="AI118" s="885"/>
      <c r="AJ118" s="886"/>
      <c r="AK118" s="884" t="s">
        <v>287</v>
      </c>
      <c r="AL118" s="885"/>
      <c r="AM118" s="885"/>
      <c r="AN118" s="885"/>
      <c r="AO118" s="886"/>
      <c r="AP118" s="971" t="s">
        <v>406</v>
      </c>
      <c r="AQ118" s="972"/>
      <c r="AR118" s="972"/>
      <c r="AS118" s="972"/>
      <c r="AT118" s="973"/>
      <c r="AU118" s="900"/>
      <c r="AV118" s="901"/>
      <c r="AW118" s="901"/>
      <c r="AX118" s="901"/>
      <c r="AY118" s="901"/>
      <c r="AZ118" s="974" t="s">
        <v>434</v>
      </c>
      <c r="BA118" s="965"/>
      <c r="BB118" s="965"/>
      <c r="BC118" s="965"/>
      <c r="BD118" s="965"/>
      <c r="BE118" s="965"/>
      <c r="BF118" s="965"/>
      <c r="BG118" s="965"/>
      <c r="BH118" s="965"/>
      <c r="BI118" s="965"/>
      <c r="BJ118" s="965"/>
      <c r="BK118" s="965"/>
      <c r="BL118" s="965"/>
      <c r="BM118" s="965"/>
      <c r="BN118" s="965"/>
      <c r="BO118" s="965"/>
      <c r="BP118" s="966"/>
      <c r="BQ118" s="997" t="s">
        <v>113</v>
      </c>
      <c r="BR118" s="998"/>
      <c r="BS118" s="998"/>
      <c r="BT118" s="998"/>
      <c r="BU118" s="998"/>
      <c r="BV118" s="998" t="s">
        <v>113</v>
      </c>
      <c r="BW118" s="998"/>
      <c r="BX118" s="998"/>
      <c r="BY118" s="998"/>
      <c r="BZ118" s="998"/>
      <c r="CA118" s="998" t="s">
        <v>113</v>
      </c>
      <c r="CB118" s="998"/>
      <c r="CC118" s="998"/>
      <c r="CD118" s="998"/>
      <c r="CE118" s="998"/>
      <c r="CF118" s="914" t="s">
        <v>113</v>
      </c>
      <c r="CG118" s="915"/>
      <c r="CH118" s="915"/>
      <c r="CI118" s="915"/>
      <c r="CJ118" s="915"/>
      <c r="CK118" s="945"/>
      <c r="CL118" s="946"/>
      <c r="CM118" s="916" t="s">
        <v>435</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113</v>
      </c>
      <c r="DH118" s="959"/>
      <c r="DI118" s="959"/>
      <c r="DJ118" s="959"/>
      <c r="DK118" s="960"/>
      <c r="DL118" s="961" t="s">
        <v>113</v>
      </c>
      <c r="DM118" s="959"/>
      <c r="DN118" s="959"/>
      <c r="DO118" s="959"/>
      <c r="DP118" s="960"/>
      <c r="DQ118" s="961" t="s">
        <v>113</v>
      </c>
      <c r="DR118" s="959"/>
      <c r="DS118" s="959"/>
      <c r="DT118" s="959"/>
      <c r="DU118" s="960"/>
      <c r="DV118" s="962" t="s">
        <v>113</v>
      </c>
      <c r="DW118" s="963"/>
      <c r="DX118" s="963"/>
      <c r="DY118" s="963"/>
      <c r="DZ118" s="964"/>
    </row>
    <row r="119" spans="1:130" s="199" customFormat="1" ht="26.25" customHeight="1">
      <c r="A119" s="1058" t="s">
        <v>410</v>
      </c>
      <c r="B119" s="944"/>
      <c r="C119" s="923" t="s">
        <v>411</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91" t="s">
        <v>113</v>
      </c>
      <c r="AB119" s="892"/>
      <c r="AC119" s="892"/>
      <c r="AD119" s="892"/>
      <c r="AE119" s="893"/>
      <c r="AF119" s="894" t="s">
        <v>113</v>
      </c>
      <c r="AG119" s="892"/>
      <c r="AH119" s="892"/>
      <c r="AI119" s="892"/>
      <c r="AJ119" s="893"/>
      <c r="AK119" s="894" t="s">
        <v>113</v>
      </c>
      <c r="AL119" s="892"/>
      <c r="AM119" s="892"/>
      <c r="AN119" s="892"/>
      <c r="AO119" s="893"/>
      <c r="AP119" s="895" t="s">
        <v>113</v>
      </c>
      <c r="AQ119" s="896"/>
      <c r="AR119" s="896"/>
      <c r="AS119" s="896"/>
      <c r="AT119" s="897"/>
      <c r="AU119" s="902"/>
      <c r="AV119" s="903"/>
      <c r="AW119" s="903"/>
      <c r="AX119" s="903"/>
      <c r="AY119" s="903"/>
      <c r="AZ119" s="230" t="s">
        <v>171</v>
      </c>
      <c r="BA119" s="230"/>
      <c r="BB119" s="230"/>
      <c r="BC119" s="230"/>
      <c r="BD119" s="230"/>
      <c r="BE119" s="230"/>
      <c r="BF119" s="230"/>
      <c r="BG119" s="230"/>
      <c r="BH119" s="230"/>
      <c r="BI119" s="230"/>
      <c r="BJ119" s="230"/>
      <c r="BK119" s="230"/>
      <c r="BL119" s="230"/>
      <c r="BM119" s="230"/>
      <c r="BN119" s="230"/>
      <c r="BO119" s="975" t="s">
        <v>436</v>
      </c>
      <c r="BP119" s="1006"/>
      <c r="BQ119" s="997">
        <v>36570785</v>
      </c>
      <c r="BR119" s="998"/>
      <c r="BS119" s="998"/>
      <c r="BT119" s="998"/>
      <c r="BU119" s="998"/>
      <c r="BV119" s="998">
        <v>36128740</v>
      </c>
      <c r="BW119" s="998"/>
      <c r="BX119" s="998"/>
      <c r="BY119" s="998"/>
      <c r="BZ119" s="998"/>
      <c r="CA119" s="998">
        <v>35950268</v>
      </c>
      <c r="CB119" s="998"/>
      <c r="CC119" s="998"/>
      <c r="CD119" s="998"/>
      <c r="CE119" s="998"/>
      <c r="CF119" s="999"/>
      <c r="CG119" s="1000"/>
      <c r="CH119" s="1000"/>
      <c r="CI119" s="1000"/>
      <c r="CJ119" s="1001"/>
      <c r="CK119" s="947"/>
      <c r="CL119" s="948"/>
      <c r="CM119" s="1002" t="s">
        <v>437</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05" t="s">
        <v>113</v>
      </c>
      <c r="DH119" s="984"/>
      <c r="DI119" s="984"/>
      <c r="DJ119" s="984"/>
      <c r="DK119" s="985"/>
      <c r="DL119" s="983" t="s">
        <v>113</v>
      </c>
      <c r="DM119" s="984"/>
      <c r="DN119" s="984"/>
      <c r="DO119" s="984"/>
      <c r="DP119" s="985"/>
      <c r="DQ119" s="983" t="s">
        <v>113</v>
      </c>
      <c r="DR119" s="984"/>
      <c r="DS119" s="984"/>
      <c r="DT119" s="984"/>
      <c r="DU119" s="985"/>
      <c r="DV119" s="986" t="s">
        <v>113</v>
      </c>
      <c r="DW119" s="987"/>
      <c r="DX119" s="987"/>
      <c r="DY119" s="987"/>
      <c r="DZ119" s="988"/>
    </row>
    <row r="120" spans="1:130" s="199" customFormat="1" ht="26.25" customHeight="1">
      <c r="A120" s="1059"/>
      <c r="B120" s="946"/>
      <c r="C120" s="916" t="s">
        <v>414</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113</v>
      </c>
      <c r="AB120" s="959"/>
      <c r="AC120" s="959"/>
      <c r="AD120" s="959"/>
      <c r="AE120" s="960"/>
      <c r="AF120" s="961" t="s">
        <v>113</v>
      </c>
      <c r="AG120" s="959"/>
      <c r="AH120" s="959"/>
      <c r="AI120" s="959"/>
      <c r="AJ120" s="960"/>
      <c r="AK120" s="961" t="s">
        <v>113</v>
      </c>
      <c r="AL120" s="959"/>
      <c r="AM120" s="959"/>
      <c r="AN120" s="959"/>
      <c r="AO120" s="960"/>
      <c r="AP120" s="962" t="s">
        <v>113</v>
      </c>
      <c r="AQ120" s="963"/>
      <c r="AR120" s="963"/>
      <c r="AS120" s="963"/>
      <c r="AT120" s="964"/>
      <c r="AU120" s="989" t="s">
        <v>438</v>
      </c>
      <c r="AV120" s="990"/>
      <c r="AW120" s="990"/>
      <c r="AX120" s="990"/>
      <c r="AY120" s="991"/>
      <c r="AZ120" s="940" t="s">
        <v>439</v>
      </c>
      <c r="BA120" s="889"/>
      <c r="BB120" s="889"/>
      <c r="BC120" s="889"/>
      <c r="BD120" s="889"/>
      <c r="BE120" s="889"/>
      <c r="BF120" s="889"/>
      <c r="BG120" s="889"/>
      <c r="BH120" s="889"/>
      <c r="BI120" s="889"/>
      <c r="BJ120" s="889"/>
      <c r="BK120" s="889"/>
      <c r="BL120" s="889"/>
      <c r="BM120" s="889"/>
      <c r="BN120" s="889"/>
      <c r="BO120" s="889"/>
      <c r="BP120" s="890"/>
      <c r="BQ120" s="926">
        <v>5171335</v>
      </c>
      <c r="BR120" s="927"/>
      <c r="BS120" s="927"/>
      <c r="BT120" s="927"/>
      <c r="BU120" s="927"/>
      <c r="BV120" s="927">
        <v>5741690</v>
      </c>
      <c r="BW120" s="927"/>
      <c r="BX120" s="927"/>
      <c r="BY120" s="927"/>
      <c r="BZ120" s="927"/>
      <c r="CA120" s="927">
        <v>5969901</v>
      </c>
      <c r="CB120" s="927"/>
      <c r="CC120" s="927"/>
      <c r="CD120" s="927"/>
      <c r="CE120" s="927"/>
      <c r="CF120" s="941">
        <v>53.8</v>
      </c>
      <c r="CG120" s="942"/>
      <c r="CH120" s="942"/>
      <c r="CI120" s="942"/>
      <c r="CJ120" s="942"/>
      <c r="CK120" s="1007" t="s">
        <v>440</v>
      </c>
      <c r="CL120" s="1008"/>
      <c r="CM120" s="1008"/>
      <c r="CN120" s="1008"/>
      <c r="CO120" s="1009"/>
      <c r="CP120" s="1015" t="s">
        <v>388</v>
      </c>
      <c r="CQ120" s="1016"/>
      <c r="CR120" s="1016"/>
      <c r="CS120" s="1016"/>
      <c r="CT120" s="1016"/>
      <c r="CU120" s="1016"/>
      <c r="CV120" s="1016"/>
      <c r="CW120" s="1016"/>
      <c r="CX120" s="1016"/>
      <c r="CY120" s="1016"/>
      <c r="CZ120" s="1016"/>
      <c r="DA120" s="1016"/>
      <c r="DB120" s="1016"/>
      <c r="DC120" s="1016"/>
      <c r="DD120" s="1016"/>
      <c r="DE120" s="1016"/>
      <c r="DF120" s="1017"/>
      <c r="DG120" s="926">
        <v>5346927</v>
      </c>
      <c r="DH120" s="927"/>
      <c r="DI120" s="927"/>
      <c r="DJ120" s="927"/>
      <c r="DK120" s="927"/>
      <c r="DL120" s="927">
        <v>4623663</v>
      </c>
      <c r="DM120" s="927"/>
      <c r="DN120" s="927"/>
      <c r="DO120" s="927"/>
      <c r="DP120" s="927"/>
      <c r="DQ120" s="927">
        <v>4617122</v>
      </c>
      <c r="DR120" s="927"/>
      <c r="DS120" s="927"/>
      <c r="DT120" s="927"/>
      <c r="DU120" s="927"/>
      <c r="DV120" s="928">
        <v>41.6</v>
      </c>
      <c r="DW120" s="928"/>
      <c r="DX120" s="928"/>
      <c r="DY120" s="928"/>
      <c r="DZ120" s="929"/>
    </row>
    <row r="121" spans="1:130" s="199" customFormat="1" ht="26.25" customHeight="1">
      <c r="A121" s="1059"/>
      <c r="B121" s="946"/>
      <c r="C121" s="967" t="s">
        <v>441</v>
      </c>
      <c r="D121" s="968"/>
      <c r="E121" s="968"/>
      <c r="F121" s="968"/>
      <c r="G121" s="968"/>
      <c r="H121" s="968"/>
      <c r="I121" s="968"/>
      <c r="J121" s="968"/>
      <c r="K121" s="968"/>
      <c r="L121" s="968"/>
      <c r="M121" s="968"/>
      <c r="N121" s="968"/>
      <c r="O121" s="968"/>
      <c r="P121" s="968"/>
      <c r="Q121" s="968"/>
      <c r="R121" s="968"/>
      <c r="S121" s="968"/>
      <c r="T121" s="968"/>
      <c r="U121" s="968"/>
      <c r="V121" s="968"/>
      <c r="W121" s="968"/>
      <c r="X121" s="968"/>
      <c r="Y121" s="968"/>
      <c r="Z121" s="969"/>
      <c r="AA121" s="958" t="s">
        <v>113</v>
      </c>
      <c r="AB121" s="959"/>
      <c r="AC121" s="959"/>
      <c r="AD121" s="959"/>
      <c r="AE121" s="960"/>
      <c r="AF121" s="961" t="s">
        <v>113</v>
      </c>
      <c r="AG121" s="959"/>
      <c r="AH121" s="959"/>
      <c r="AI121" s="959"/>
      <c r="AJ121" s="960"/>
      <c r="AK121" s="961" t="s">
        <v>113</v>
      </c>
      <c r="AL121" s="959"/>
      <c r="AM121" s="959"/>
      <c r="AN121" s="959"/>
      <c r="AO121" s="960"/>
      <c r="AP121" s="962" t="s">
        <v>113</v>
      </c>
      <c r="AQ121" s="963"/>
      <c r="AR121" s="963"/>
      <c r="AS121" s="963"/>
      <c r="AT121" s="964"/>
      <c r="AU121" s="992"/>
      <c r="AV121" s="993"/>
      <c r="AW121" s="993"/>
      <c r="AX121" s="993"/>
      <c r="AY121" s="994"/>
      <c r="AZ121" s="949" t="s">
        <v>442</v>
      </c>
      <c r="BA121" s="950"/>
      <c r="BB121" s="950"/>
      <c r="BC121" s="950"/>
      <c r="BD121" s="950"/>
      <c r="BE121" s="950"/>
      <c r="BF121" s="950"/>
      <c r="BG121" s="950"/>
      <c r="BH121" s="950"/>
      <c r="BI121" s="950"/>
      <c r="BJ121" s="950"/>
      <c r="BK121" s="950"/>
      <c r="BL121" s="950"/>
      <c r="BM121" s="950"/>
      <c r="BN121" s="950"/>
      <c r="BO121" s="950"/>
      <c r="BP121" s="951"/>
      <c r="BQ121" s="919">
        <v>2812919</v>
      </c>
      <c r="BR121" s="920"/>
      <c r="BS121" s="920"/>
      <c r="BT121" s="920"/>
      <c r="BU121" s="920"/>
      <c r="BV121" s="920">
        <v>2348583</v>
      </c>
      <c r="BW121" s="920"/>
      <c r="BX121" s="920"/>
      <c r="BY121" s="920"/>
      <c r="BZ121" s="920"/>
      <c r="CA121" s="920">
        <v>2636150</v>
      </c>
      <c r="CB121" s="920"/>
      <c r="CC121" s="920"/>
      <c r="CD121" s="920"/>
      <c r="CE121" s="920"/>
      <c r="CF121" s="914">
        <v>23.8</v>
      </c>
      <c r="CG121" s="915"/>
      <c r="CH121" s="915"/>
      <c r="CI121" s="915"/>
      <c r="CJ121" s="915"/>
      <c r="CK121" s="1010"/>
      <c r="CL121" s="1011"/>
      <c r="CM121" s="1011"/>
      <c r="CN121" s="1011"/>
      <c r="CO121" s="1012"/>
      <c r="CP121" s="1020" t="s">
        <v>385</v>
      </c>
      <c r="CQ121" s="1021"/>
      <c r="CR121" s="1021"/>
      <c r="CS121" s="1021"/>
      <c r="CT121" s="1021"/>
      <c r="CU121" s="1021"/>
      <c r="CV121" s="1021"/>
      <c r="CW121" s="1021"/>
      <c r="CX121" s="1021"/>
      <c r="CY121" s="1021"/>
      <c r="CZ121" s="1021"/>
      <c r="DA121" s="1021"/>
      <c r="DB121" s="1021"/>
      <c r="DC121" s="1021"/>
      <c r="DD121" s="1021"/>
      <c r="DE121" s="1021"/>
      <c r="DF121" s="1022"/>
      <c r="DG121" s="919">
        <v>2966993</v>
      </c>
      <c r="DH121" s="920"/>
      <c r="DI121" s="920"/>
      <c r="DJ121" s="920"/>
      <c r="DK121" s="920"/>
      <c r="DL121" s="920">
        <v>2866608</v>
      </c>
      <c r="DM121" s="920"/>
      <c r="DN121" s="920"/>
      <c r="DO121" s="920"/>
      <c r="DP121" s="920"/>
      <c r="DQ121" s="920">
        <v>2722539</v>
      </c>
      <c r="DR121" s="920"/>
      <c r="DS121" s="920"/>
      <c r="DT121" s="920"/>
      <c r="DU121" s="920"/>
      <c r="DV121" s="921">
        <v>24.5</v>
      </c>
      <c r="DW121" s="921"/>
      <c r="DX121" s="921"/>
      <c r="DY121" s="921"/>
      <c r="DZ121" s="922"/>
    </row>
    <row r="122" spans="1:130" s="199" customFormat="1" ht="26.25" customHeight="1">
      <c r="A122" s="1059"/>
      <c r="B122" s="946"/>
      <c r="C122" s="916" t="s">
        <v>424</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113</v>
      </c>
      <c r="AB122" s="959"/>
      <c r="AC122" s="959"/>
      <c r="AD122" s="959"/>
      <c r="AE122" s="960"/>
      <c r="AF122" s="961" t="s">
        <v>113</v>
      </c>
      <c r="AG122" s="959"/>
      <c r="AH122" s="959"/>
      <c r="AI122" s="959"/>
      <c r="AJ122" s="960"/>
      <c r="AK122" s="961" t="s">
        <v>113</v>
      </c>
      <c r="AL122" s="959"/>
      <c r="AM122" s="959"/>
      <c r="AN122" s="959"/>
      <c r="AO122" s="960"/>
      <c r="AP122" s="962" t="s">
        <v>113</v>
      </c>
      <c r="AQ122" s="963"/>
      <c r="AR122" s="963"/>
      <c r="AS122" s="963"/>
      <c r="AT122" s="964"/>
      <c r="AU122" s="992"/>
      <c r="AV122" s="993"/>
      <c r="AW122" s="993"/>
      <c r="AX122" s="993"/>
      <c r="AY122" s="994"/>
      <c r="AZ122" s="974" t="s">
        <v>443</v>
      </c>
      <c r="BA122" s="965"/>
      <c r="BB122" s="965"/>
      <c r="BC122" s="965"/>
      <c r="BD122" s="965"/>
      <c r="BE122" s="965"/>
      <c r="BF122" s="965"/>
      <c r="BG122" s="965"/>
      <c r="BH122" s="965"/>
      <c r="BI122" s="965"/>
      <c r="BJ122" s="965"/>
      <c r="BK122" s="965"/>
      <c r="BL122" s="965"/>
      <c r="BM122" s="965"/>
      <c r="BN122" s="965"/>
      <c r="BO122" s="965"/>
      <c r="BP122" s="966"/>
      <c r="BQ122" s="997">
        <v>23412573</v>
      </c>
      <c r="BR122" s="998"/>
      <c r="BS122" s="998"/>
      <c r="BT122" s="998"/>
      <c r="BU122" s="998"/>
      <c r="BV122" s="998">
        <v>23490405</v>
      </c>
      <c r="BW122" s="998"/>
      <c r="BX122" s="998"/>
      <c r="BY122" s="998"/>
      <c r="BZ122" s="998"/>
      <c r="CA122" s="998">
        <v>23403235</v>
      </c>
      <c r="CB122" s="998"/>
      <c r="CC122" s="998"/>
      <c r="CD122" s="998"/>
      <c r="CE122" s="998"/>
      <c r="CF122" s="1018">
        <v>211</v>
      </c>
      <c r="CG122" s="1019"/>
      <c r="CH122" s="1019"/>
      <c r="CI122" s="1019"/>
      <c r="CJ122" s="1019"/>
      <c r="CK122" s="1010"/>
      <c r="CL122" s="1011"/>
      <c r="CM122" s="1011"/>
      <c r="CN122" s="1011"/>
      <c r="CO122" s="1012"/>
      <c r="CP122" s="1020" t="s">
        <v>387</v>
      </c>
      <c r="CQ122" s="1021"/>
      <c r="CR122" s="1021"/>
      <c r="CS122" s="1021"/>
      <c r="CT122" s="1021"/>
      <c r="CU122" s="1021"/>
      <c r="CV122" s="1021"/>
      <c r="CW122" s="1021"/>
      <c r="CX122" s="1021"/>
      <c r="CY122" s="1021"/>
      <c r="CZ122" s="1021"/>
      <c r="DA122" s="1021"/>
      <c r="DB122" s="1021"/>
      <c r="DC122" s="1021"/>
      <c r="DD122" s="1021"/>
      <c r="DE122" s="1021"/>
      <c r="DF122" s="1022"/>
      <c r="DG122" s="919">
        <v>42218</v>
      </c>
      <c r="DH122" s="920"/>
      <c r="DI122" s="920"/>
      <c r="DJ122" s="920"/>
      <c r="DK122" s="920"/>
      <c r="DL122" s="920">
        <v>48551</v>
      </c>
      <c r="DM122" s="920"/>
      <c r="DN122" s="920"/>
      <c r="DO122" s="920"/>
      <c r="DP122" s="920"/>
      <c r="DQ122" s="920">
        <v>59300</v>
      </c>
      <c r="DR122" s="920"/>
      <c r="DS122" s="920"/>
      <c r="DT122" s="920"/>
      <c r="DU122" s="920"/>
      <c r="DV122" s="921">
        <v>0.5</v>
      </c>
      <c r="DW122" s="921"/>
      <c r="DX122" s="921"/>
      <c r="DY122" s="921"/>
      <c r="DZ122" s="922"/>
    </row>
    <row r="123" spans="1:130" s="199" customFormat="1" ht="26.25" customHeight="1">
      <c r="A123" s="1059"/>
      <c r="B123" s="946"/>
      <c r="C123" s="916" t="s">
        <v>430</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v>40555</v>
      </c>
      <c r="AB123" s="959"/>
      <c r="AC123" s="959"/>
      <c r="AD123" s="959"/>
      <c r="AE123" s="960"/>
      <c r="AF123" s="961">
        <v>40016</v>
      </c>
      <c r="AG123" s="959"/>
      <c r="AH123" s="959"/>
      <c r="AI123" s="959"/>
      <c r="AJ123" s="960"/>
      <c r="AK123" s="961">
        <v>60129</v>
      </c>
      <c r="AL123" s="959"/>
      <c r="AM123" s="959"/>
      <c r="AN123" s="959"/>
      <c r="AO123" s="960"/>
      <c r="AP123" s="962">
        <v>0.5</v>
      </c>
      <c r="AQ123" s="963"/>
      <c r="AR123" s="963"/>
      <c r="AS123" s="963"/>
      <c r="AT123" s="964"/>
      <c r="AU123" s="995"/>
      <c r="AV123" s="996"/>
      <c r="AW123" s="996"/>
      <c r="AX123" s="996"/>
      <c r="AY123" s="996"/>
      <c r="AZ123" s="230" t="s">
        <v>171</v>
      </c>
      <c r="BA123" s="230"/>
      <c r="BB123" s="230"/>
      <c r="BC123" s="230"/>
      <c r="BD123" s="230"/>
      <c r="BE123" s="230"/>
      <c r="BF123" s="230"/>
      <c r="BG123" s="230"/>
      <c r="BH123" s="230"/>
      <c r="BI123" s="230"/>
      <c r="BJ123" s="230"/>
      <c r="BK123" s="230"/>
      <c r="BL123" s="230"/>
      <c r="BM123" s="230"/>
      <c r="BN123" s="230"/>
      <c r="BO123" s="975" t="s">
        <v>444</v>
      </c>
      <c r="BP123" s="1006"/>
      <c r="BQ123" s="1065">
        <v>31396827</v>
      </c>
      <c r="BR123" s="1066"/>
      <c r="BS123" s="1066"/>
      <c r="BT123" s="1066"/>
      <c r="BU123" s="1066"/>
      <c r="BV123" s="1066">
        <v>31580678</v>
      </c>
      <c r="BW123" s="1066"/>
      <c r="BX123" s="1066"/>
      <c r="BY123" s="1066"/>
      <c r="BZ123" s="1066"/>
      <c r="CA123" s="1066">
        <v>32009286</v>
      </c>
      <c r="CB123" s="1066"/>
      <c r="CC123" s="1066"/>
      <c r="CD123" s="1066"/>
      <c r="CE123" s="1066"/>
      <c r="CF123" s="999"/>
      <c r="CG123" s="1000"/>
      <c r="CH123" s="1000"/>
      <c r="CI123" s="1000"/>
      <c r="CJ123" s="1001"/>
      <c r="CK123" s="1010"/>
      <c r="CL123" s="1011"/>
      <c r="CM123" s="1011"/>
      <c r="CN123" s="1011"/>
      <c r="CO123" s="1012"/>
      <c r="CP123" s="1020" t="s">
        <v>383</v>
      </c>
      <c r="CQ123" s="1021"/>
      <c r="CR123" s="1021"/>
      <c r="CS123" s="1021"/>
      <c r="CT123" s="1021"/>
      <c r="CU123" s="1021"/>
      <c r="CV123" s="1021"/>
      <c r="CW123" s="1021"/>
      <c r="CX123" s="1021"/>
      <c r="CY123" s="1021"/>
      <c r="CZ123" s="1021"/>
      <c r="DA123" s="1021"/>
      <c r="DB123" s="1021"/>
      <c r="DC123" s="1021"/>
      <c r="DD123" s="1021"/>
      <c r="DE123" s="1021"/>
      <c r="DF123" s="1022"/>
      <c r="DG123" s="958" t="s">
        <v>113</v>
      </c>
      <c r="DH123" s="959"/>
      <c r="DI123" s="959"/>
      <c r="DJ123" s="959"/>
      <c r="DK123" s="960"/>
      <c r="DL123" s="961">
        <v>3280</v>
      </c>
      <c r="DM123" s="959"/>
      <c r="DN123" s="959"/>
      <c r="DO123" s="959"/>
      <c r="DP123" s="960"/>
      <c r="DQ123" s="961">
        <v>1660</v>
      </c>
      <c r="DR123" s="959"/>
      <c r="DS123" s="959"/>
      <c r="DT123" s="959"/>
      <c r="DU123" s="960"/>
      <c r="DV123" s="962">
        <v>0</v>
      </c>
      <c r="DW123" s="963"/>
      <c r="DX123" s="963"/>
      <c r="DY123" s="963"/>
      <c r="DZ123" s="964"/>
    </row>
    <row r="124" spans="1:130" s="199" customFormat="1" ht="26.25" customHeight="1" thickBot="1">
      <c r="A124" s="1059"/>
      <c r="B124" s="946"/>
      <c r="C124" s="916" t="s">
        <v>433</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113</v>
      </c>
      <c r="AB124" s="959"/>
      <c r="AC124" s="959"/>
      <c r="AD124" s="959"/>
      <c r="AE124" s="960"/>
      <c r="AF124" s="961" t="s">
        <v>113</v>
      </c>
      <c r="AG124" s="959"/>
      <c r="AH124" s="959"/>
      <c r="AI124" s="959"/>
      <c r="AJ124" s="960"/>
      <c r="AK124" s="961" t="s">
        <v>113</v>
      </c>
      <c r="AL124" s="959"/>
      <c r="AM124" s="959"/>
      <c r="AN124" s="959"/>
      <c r="AO124" s="960"/>
      <c r="AP124" s="962" t="s">
        <v>113</v>
      </c>
      <c r="AQ124" s="963"/>
      <c r="AR124" s="963"/>
      <c r="AS124" s="963"/>
      <c r="AT124" s="964"/>
      <c r="AU124" s="1061" t="s">
        <v>445</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47.5</v>
      </c>
      <c r="BR124" s="1028"/>
      <c r="BS124" s="1028"/>
      <c r="BT124" s="1028"/>
      <c r="BU124" s="1028"/>
      <c r="BV124" s="1028">
        <v>41</v>
      </c>
      <c r="BW124" s="1028"/>
      <c r="BX124" s="1028"/>
      <c r="BY124" s="1028"/>
      <c r="BZ124" s="1028"/>
      <c r="CA124" s="1028">
        <v>35.5</v>
      </c>
      <c r="CB124" s="1028"/>
      <c r="CC124" s="1028"/>
      <c r="CD124" s="1028"/>
      <c r="CE124" s="1028"/>
      <c r="CF124" s="1029"/>
      <c r="CG124" s="1030"/>
      <c r="CH124" s="1030"/>
      <c r="CI124" s="1030"/>
      <c r="CJ124" s="1031"/>
      <c r="CK124" s="1013"/>
      <c r="CL124" s="1013"/>
      <c r="CM124" s="1013"/>
      <c r="CN124" s="1013"/>
      <c r="CO124" s="1014"/>
      <c r="CP124" s="1020" t="s">
        <v>446</v>
      </c>
      <c r="CQ124" s="1021"/>
      <c r="CR124" s="1021"/>
      <c r="CS124" s="1021"/>
      <c r="CT124" s="1021"/>
      <c r="CU124" s="1021"/>
      <c r="CV124" s="1021"/>
      <c r="CW124" s="1021"/>
      <c r="CX124" s="1021"/>
      <c r="CY124" s="1021"/>
      <c r="CZ124" s="1021"/>
      <c r="DA124" s="1021"/>
      <c r="DB124" s="1021"/>
      <c r="DC124" s="1021"/>
      <c r="DD124" s="1021"/>
      <c r="DE124" s="1021"/>
      <c r="DF124" s="1022"/>
      <c r="DG124" s="1005" t="s">
        <v>113</v>
      </c>
      <c r="DH124" s="984"/>
      <c r="DI124" s="984"/>
      <c r="DJ124" s="984"/>
      <c r="DK124" s="985"/>
      <c r="DL124" s="983" t="s">
        <v>113</v>
      </c>
      <c r="DM124" s="984"/>
      <c r="DN124" s="984"/>
      <c r="DO124" s="984"/>
      <c r="DP124" s="985"/>
      <c r="DQ124" s="983" t="s">
        <v>113</v>
      </c>
      <c r="DR124" s="984"/>
      <c r="DS124" s="984"/>
      <c r="DT124" s="984"/>
      <c r="DU124" s="985"/>
      <c r="DV124" s="986" t="s">
        <v>113</v>
      </c>
      <c r="DW124" s="987"/>
      <c r="DX124" s="987"/>
      <c r="DY124" s="987"/>
      <c r="DZ124" s="988"/>
    </row>
    <row r="125" spans="1:130" s="199" customFormat="1" ht="26.25" customHeight="1">
      <c r="A125" s="1059"/>
      <c r="B125" s="946"/>
      <c r="C125" s="916" t="s">
        <v>435</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113</v>
      </c>
      <c r="AB125" s="959"/>
      <c r="AC125" s="959"/>
      <c r="AD125" s="959"/>
      <c r="AE125" s="960"/>
      <c r="AF125" s="961" t="s">
        <v>113</v>
      </c>
      <c r="AG125" s="959"/>
      <c r="AH125" s="959"/>
      <c r="AI125" s="959"/>
      <c r="AJ125" s="960"/>
      <c r="AK125" s="961" t="s">
        <v>113</v>
      </c>
      <c r="AL125" s="959"/>
      <c r="AM125" s="959"/>
      <c r="AN125" s="959"/>
      <c r="AO125" s="960"/>
      <c r="AP125" s="962" t="s">
        <v>113</v>
      </c>
      <c r="AQ125" s="963"/>
      <c r="AR125" s="963"/>
      <c r="AS125" s="963"/>
      <c r="AT125" s="96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23" t="s">
        <v>447</v>
      </c>
      <c r="CL125" s="1008"/>
      <c r="CM125" s="1008"/>
      <c r="CN125" s="1008"/>
      <c r="CO125" s="1009"/>
      <c r="CP125" s="940" t="s">
        <v>448</v>
      </c>
      <c r="CQ125" s="889"/>
      <c r="CR125" s="889"/>
      <c r="CS125" s="889"/>
      <c r="CT125" s="889"/>
      <c r="CU125" s="889"/>
      <c r="CV125" s="889"/>
      <c r="CW125" s="889"/>
      <c r="CX125" s="889"/>
      <c r="CY125" s="889"/>
      <c r="CZ125" s="889"/>
      <c r="DA125" s="889"/>
      <c r="DB125" s="889"/>
      <c r="DC125" s="889"/>
      <c r="DD125" s="889"/>
      <c r="DE125" s="889"/>
      <c r="DF125" s="890"/>
      <c r="DG125" s="926" t="s">
        <v>113</v>
      </c>
      <c r="DH125" s="927"/>
      <c r="DI125" s="927"/>
      <c r="DJ125" s="927"/>
      <c r="DK125" s="927"/>
      <c r="DL125" s="927" t="s">
        <v>113</v>
      </c>
      <c r="DM125" s="927"/>
      <c r="DN125" s="927"/>
      <c r="DO125" s="927"/>
      <c r="DP125" s="927"/>
      <c r="DQ125" s="927" t="s">
        <v>113</v>
      </c>
      <c r="DR125" s="927"/>
      <c r="DS125" s="927"/>
      <c r="DT125" s="927"/>
      <c r="DU125" s="927"/>
      <c r="DV125" s="928" t="s">
        <v>113</v>
      </c>
      <c r="DW125" s="928"/>
      <c r="DX125" s="928"/>
      <c r="DY125" s="928"/>
      <c r="DZ125" s="929"/>
    </row>
    <row r="126" spans="1:130" s="199" customFormat="1" ht="26.25" customHeight="1" thickBot="1">
      <c r="A126" s="1059"/>
      <c r="B126" s="946"/>
      <c r="C126" s="916" t="s">
        <v>437</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113</v>
      </c>
      <c r="AB126" s="959"/>
      <c r="AC126" s="959"/>
      <c r="AD126" s="959"/>
      <c r="AE126" s="960"/>
      <c r="AF126" s="961" t="s">
        <v>113</v>
      </c>
      <c r="AG126" s="959"/>
      <c r="AH126" s="959"/>
      <c r="AI126" s="959"/>
      <c r="AJ126" s="960"/>
      <c r="AK126" s="961" t="s">
        <v>113</v>
      </c>
      <c r="AL126" s="959"/>
      <c r="AM126" s="959"/>
      <c r="AN126" s="959"/>
      <c r="AO126" s="960"/>
      <c r="AP126" s="962" t="s">
        <v>113</v>
      </c>
      <c r="AQ126" s="963"/>
      <c r="AR126" s="963"/>
      <c r="AS126" s="963"/>
      <c r="AT126" s="96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24"/>
      <c r="CL126" s="1011"/>
      <c r="CM126" s="1011"/>
      <c r="CN126" s="1011"/>
      <c r="CO126" s="1012"/>
      <c r="CP126" s="949" t="s">
        <v>449</v>
      </c>
      <c r="CQ126" s="950"/>
      <c r="CR126" s="950"/>
      <c r="CS126" s="950"/>
      <c r="CT126" s="950"/>
      <c r="CU126" s="950"/>
      <c r="CV126" s="950"/>
      <c r="CW126" s="950"/>
      <c r="CX126" s="950"/>
      <c r="CY126" s="950"/>
      <c r="CZ126" s="950"/>
      <c r="DA126" s="950"/>
      <c r="DB126" s="950"/>
      <c r="DC126" s="950"/>
      <c r="DD126" s="950"/>
      <c r="DE126" s="950"/>
      <c r="DF126" s="951"/>
      <c r="DG126" s="919" t="s">
        <v>113</v>
      </c>
      <c r="DH126" s="920"/>
      <c r="DI126" s="920"/>
      <c r="DJ126" s="920"/>
      <c r="DK126" s="920"/>
      <c r="DL126" s="920" t="s">
        <v>113</v>
      </c>
      <c r="DM126" s="920"/>
      <c r="DN126" s="920"/>
      <c r="DO126" s="920"/>
      <c r="DP126" s="920"/>
      <c r="DQ126" s="920" t="s">
        <v>113</v>
      </c>
      <c r="DR126" s="920"/>
      <c r="DS126" s="920"/>
      <c r="DT126" s="920"/>
      <c r="DU126" s="920"/>
      <c r="DV126" s="921" t="s">
        <v>113</v>
      </c>
      <c r="DW126" s="921"/>
      <c r="DX126" s="921"/>
      <c r="DY126" s="921"/>
      <c r="DZ126" s="922"/>
    </row>
    <row r="127" spans="1:130" s="199" customFormat="1" ht="26.25" customHeight="1">
      <c r="A127" s="1060"/>
      <c r="B127" s="948"/>
      <c r="C127" s="1002" t="s">
        <v>450</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58" t="s">
        <v>113</v>
      </c>
      <c r="AB127" s="959"/>
      <c r="AC127" s="959"/>
      <c r="AD127" s="959"/>
      <c r="AE127" s="960"/>
      <c r="AF127" s="961" t="s">
        <v>113</v>
      </c>
      <c r="AG127" s="959"/>
      <c r="AH127" s="959"/>
      <c r="AI127" s="959"/>
      <c r="AJ127" s="960"/>
      <c r="AK127" s="961" t="s">
        <v>113</v>
      </c>
      <c r="AL127" s="959"/>
      <c r="AM127" s="959"/>
      <c r="AN127" s="959"/>
      <c r="AO127" s="960"/>
      <c r="AP127" s="962" t="s">
        <v>113</v>
      </c>
      <c r="AQ127" s="963"/>
      <c r="AR127" s="963"/>
      <c r="AS127" s="963"/>
      <c r="AT127" s="964"/>
      <c r="AU127" s="235"/>
      <c r="AV127" s="235"/>
      <c r="AW127" s="235"/>
      <c r="AX127" s="1032" t="s">
        <v>451</v>
      </c>
      <c r="AY127" s="1033"/>
      <c r="AZ127" s="1033"/>
      <c r="BA127" s="1033"/>
      <c r="BB127" s="1033"/>
      <c r="BC127" s="1033"/>
      <c r="BD127" s="1033"/>
      <c r="BE127" s="1034"/>
      <c r="BF127" s="1035" t="s">
        <v>452</v>
      </c>
      <c r="BG127" s="1033"/>
      <c r="BH127" s="1033"/>
      <c r="BI127" s="1033"/>
      <c r="BJ127" s="1033"/>
      <c r="BK127" s="1033"/>
      <c r="BL127" s="1034"/>
      <c r="BM127" s="1035" t="s">
        <v>453</v>
      </c>
      <c r="BN127" s="1033"/>
      <c r="BO127" s="1033"/>
      <c r="BP127" s="1033"/>
      <c r="BQ127" s="1033"/>
      <c r="BR127" s="1033"/>
      <c r="BS127" s="1034"/>
      <c r="BT127" s="1035" t="s">
        <v>454</v>
      </c>
      <c r="BU127" s="1033"/>
      <c r="BV127" s="1033"/>
      <c r="BW127" s="1033"/>
      <c r="BX127" s="1033"/>
      <c r="BY127" s="1033"/>
      <c r="BZ127" s="1057"/>
      <c r="CA127" s="235"/>
      <c r="CB127" s="235"/>
      <c r="CC127" s="235"/>
      <c r="CD127" s="236"/>
      <c r="CE127" s="236"/>
      <c r="CF127" s="236"/>
      <c r="CG127" s="233"/>
      <c r="CH127" s="233"/>
      <c r="CI127" s="233"/>
      <c r="CJ127" s="234"/>
      <c r="CK127" s="1024"/>
      <c r="CL127" s="1011"/>
      <c r="CM127" s="1011"/>
      <c r="CN127" s="1011"/>
      <c r="CO127" s="1012"/>
      <c r="CP127" s="949" t="s">
        <v>455</v>
      </c>
      <c r="CQ127" s="950"/>
      <c r="CR127" s="950"/>
      <c r="CS127" s="950"/>
      <c r="CT127" s="950"/>
      <c r="CU127" s="950"/>
      <c r="CV127" s="950"/>
      <c r="CW127" s="950"/>
      <c r="CX127" s="950"/>
      <c r="CY127" s="950"/>
      <c r="CZ127" s="950"/>
      <c r="DA127" s="950"/>
      <c r="DB127" s="950"/>
      <c r="DC127" s="950"/>
      <c r="DD127" s="950"/>
      <c r="DE127" s="950"/>
      <c r="DF127" s="951"/>
      <c r="DG127" s="919" t="s">
        <v>113</v>
      </c>
      <c r="DH127" s="920"/>
      <c r="DI127" s="920"/>
      <c r="DJ127" s="920"/>
      <c r="DK127" s="920"/>
      <c r="DL127" s="920" t="s">
        <v>113</v>
      </c>
      <c r="DM127" s="920"/>
      <c r="DN127" s="920"/>
      <c r="DO127" s="920"/>
      <c r="DP127" s="920"/>
      <c r="DQ127" s="920" t="s">
        <v>113</v>
      </c>
      <c r="DR127" s="920"/>
      <c r="DS127" s="920"/>
      <c r="DT127" s="920"/>
      <c r="DU127" s="920"/>
      <c r="DV127" s="921" t="s">
        <v>113</v>
      </c>
      <c r="DW127" s="921"/>
      <c r="DX127" s="921"/>
      <c r="DY127" s="921"/>
      <c r="DZ127" s="922"/>
    </row>
    <row r="128" spans="1:130" s="199" customFormat="1" ht="26.25" customHeight="1" thickBot="1">
      <c r="A128" s="1043" t="s">
        <v>456</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457</v>
      </c>
      <c r="X128" s="1045"/>
      <c r="Y128" s="1045"/>
      <c r="Z128" s="1046"/>
      <c r="AA128" s="1047">
        <v>288774</v>
      </c>
      <c r="AB128" s="1048"/>
      <c r="AC128" s="1048"/>
      <c r="AD128" s="1048"/>
      <c r="AE128" s="1049"/>
      <c r="AF128" s="1050">
        <v>382860</v>
      </c>
      <c r="AG128" s="1048"/>
      <c r="AH128" s="1048"/>
      <c r="AI128" s="1048"/>
      <c r="AJ128" s="1049"/>
      <c r="AK128" s="1050">
        <v>362595</v>
      </c>
      <c r="AL128" s="1048"/>
      <c r="AM128" s="1048"/>
      <c r="AN128" s="1048"/>
      <c r="AO128" s="1049"/>
      <c r="AP128" s="1051"/>
      <c r="AQ128" s="1052"/>
      <c r="AR128" s="1052"/>
      <c r="AS128" s="1052"/>
      <c r="AT128" s="1053"/>
      <c r="AU128" s="235"/>
      <c r="AV128" s="235"/>
      <c r="AW128" s="235"/>
      <c r="AX128" s="888" t="s">
        <v>458</v>
      </c>
      <c r="AY128" s="889"/>
      <c r="AZ128" s="889"/>
      <c r="BA128" s="889"/>
      <c r="BB128" s="889"/>
      <c r="BC128" s="889"/>
      <c r="BD128" s="889"/>
      <c r="BE128" s="890"/>
      <c r="BF128" s="1054" t="s">
        <v>113</v>
      </c>
      <c r="BG128" s="1055"/>
      <c r="BH128" s="1055"/>
      <c r="BI128" s="1055"/>
      <c r="BJ128" s="1055"/>
      <c r="BK128" s="1055"/>
      <c r="BL128" s="1056"/>
      <c r="BM128" s="1054">
        <v>12.94</v>
      </c>
      <c r="BN128" s="1055"/>
      <c r="BO128" s="1055"/>
      <c r="BP128" s="1055"/>
      <c r="BQ128" s="1055"/>
      <c r="BR128" s="1055"/>
      <c r="BS128" s="1056"/>
      <c r="BT128" s="1054">
        <v>20</v>
      </c>
      <c r="BU128" s="1055"/>
      <c r="BV128" s="1055"/>
      <c r="BW128" s="1055"/>
      <c r="BX128" s="1055"/>
      <c r="BY128" s="1055"/>
      <c r="BZ128" s="1079"/>
      <c r="CA128" s="236"/>
      <c r="CB128" s="236"/>
      <c r="CC128" s="236"/>
      <c r="CD128" s="236"/>
      <c r="CE128" s="236"/>
      <c r="CF128" s="236"/>
      <c r="CG128" s="233"/>
      <c r="CH128" s="233"/>
      <c r="CI128" s="233"/>
      <c r="CJ128" s="234"/>
      <c r="CK128" s="1025"/>
      <c r="CL128" s="1026"/>
      <c r="CM128" s="1026"/>
      <c r="CN128" s="1026"/>
      <c r="CO128" s="1027"/>
      <c r="CP128" s="1036" t="s">
        <v>459</v>
      </c>
      <c r="CQ128" s="1037"/>
      <c r="CR128" s="1037"/>
      <c r="CS128" s="1037"/>
      <c r="CT128" s="1037"/>
      <c r="CU128" s="1037"/>
      <c r="CV128" s="1037"/>
      <c r="CW128" s="1037"/>
      <c r="CX128" s="1037"/>
      <c r="CY128" s="1037"/>
      <c r="CZ128" s="1037"/>
      <c r="DA128" s="1037"/>
      <c r="DB128" s="1037"/>
      <c r="DC128" s="1037"/>
      <c r="DD128" s="1037"/>
      <c r="DE128" s="1037"/>
      <c r="DF128" s="1038"/>
      <c r="DG128" s="1039">
        <v>70501</v>
      </c>
      <c r="DH128" s="1040"/>
      <c r="DI128" s="1040"/>
      <c r="DJ128" s="1040"/>
      <c r="DK128" s="1040"/>
      <c r="DL128" s="1040">
        <v>37873</v>
      </c>
      <c r="DM128" s="1040"/>
      <c r="DN128" s="1040"/>
      <c r="DO128" s="1040"/>
      <c r="DP128" s="1040"/>
      <c r="DQ128" s="1040">
        <v>33501</v>
      </c>
      <c r="DR128" s="1040"/>
      <c r="DS128" s="1040"/>
      <c r="DT128" s="1040"/>
      <c r="DU128" s="1040"/>
      <c r="DV128" s="1041">
        <v>0.3</v>
      </c>
      <c r="DW128" s="1041"/>
      <c r="DX128" s="1041"/>
      <c r="DY128" s="1041"/>
      <c r="DZ128" s="1042"/>
    </row>
    <row r="129" spans="1:131" s="199" customFormat="1" ht="26.25" customHeight="1">
      <c r="A129" s="930" t="s">
        <v>92</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73" t="s">
        <v>460</v>
      </c>
      <c r="X129" s="1074"/>
      <c r="Y129" s="1074"/>
      <c r="Z129" s="1075"/>
      <c r="AA129" s="958">
        <v>12931197</v>
      </c>
      <c r="AB129" s="959"/>
      <c r="AC129" s="959"/>
      <c r="AD129" s="959"/>
      <c r="AE129" s="960"/>
      <c r="AF129" s="961">
        <v>13076393</v>
      </c>
      <c r="AG129" s="959"/>
      <c r="AH129" s="959"/>
      <c r="AI129" s="959"/>
      <c r="AJ129" s="960"/>
      <c r="AK129" s="961">
        <v>13052560</v>
      </c>
      <c r="AL129" s="959"/>
      <c r="AM129" s="959"/>
      <c r="AN129" s="959"/>
      <c r="AO129" s="960"/>
      <c r="AP129" s="1076"/>
      <c r="AQ129" s="1077"/>
      <c r="AR129" s="1077"/>
      <c r="AS129" s="1077"/>
      <c r="AT129" s="1078"/>
      <c r="AU129" s="237"/>
      <c r="AV129" s="237"/>
      <c r="AW129" s="237"/>
      <c r="AX129" s="1067" t="s">
        <v>461</v>
      </c>
      <c r="AY129" s="950"/>
      <c r="AZ129" s="950"/>
      <c r="BA129" s="950"/>
      <c r="BB129" s="950"/>
      <c r="BC129" s="950"/>
      <c r="BD129" s="950"/>
      <c r="BE129" s="951"/>
      <c r="BF129" s="1068" t="s">
        <v>113</v>
      </c>
      <c r="BG129" s="1069"/>
      <c r="BH129" s="1069"/>
      <c r="BI129" s="1069"/>
      <c r="BJ129" s="1069"/>
      <c r="BK129" s="1069"/>
      <c r="BL129" s="1070"/>
      <c r="BM129" s="1068">
        <v>17.940000000000001</v>
      </c>
      <c r="BN129" s="1069"/>
      <c r="BO129" s="1069"/>
      <c r="BP129" s="1069"/>
      <c r="BQ129" s="1069"/>
      <c r="BR129" s="1069"/>
      <c r="BS129" s="1070"/>
      <c r="BT129" s="1068">
        <v>30</v>
      </c>
      <c r="BU129" s="1071"/>
      <c r="BV129" s="1071"/>
      <c r="BW129" s="1071"/>
      <c r="BX129" s="1071"/>
      <c r="BY129" s="1071"/>
      <c r="BZ129" s="107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30" t="s">
        <v>462</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73" t="s">
        <v>463</v>
      </c>
      <c r="X130" s="1074"/>
      <c r="Y130" s="1074"/>
      <c r="Z130" s="1075"/>
      <c r="AA130" s="958">
        <v>2055049</v>
      </c>
      <c r="AB130" s="959"/>
      <c r="AC130" s="959"/>
      <c r="AD130" s="959"/>
      <c r="AE130" s="960"/>
      <c r="AF130" s="961">
        <v>1990602</v>
      </c>
      <c r="AG130" s="959"/>
      <c r="AH130" s="959"/>
      <c r="AI130" s="959"/>
      <c r="AJ130" s="960"/>
      <c r="AK130" s="961">
        <v>1961577</v>
      </c>
      <c r="AL130" s="959"/>
      <c r="AM130" s="959"/>
      <c r="AN130" s="959"/>
      <c r="AO130" s="960"/>
      <c r="AP130" s="1076"/>
      <c r="AQ130" s="1077"/>
      <c r="AR130" s="1077"/>
      <c r="AS130" s="1077"/>
      <c r="AT130" s="1078"/>
      <c r="AU130" s="237"/>
      <c r="AV130" s="237"/>
      <c r="AW130" s="237"/>
      <c r="AX130" s="1067" t="s">
        <v>464</v>
      </c>
      <c r="AY130" s="950"/>
      <c r="AZ130" s="950"/>
      <c r="BA130" s="950"/>
      <c r="BB130" s="950"/>
      <c r="BC130" s="950"/>
      <c r="BD130" s="950"/>
      <c r="BE130" s="951"/>
      <c r="BF130" s="1104">
        <v>3.7</v>
      </c>
      <c r="BG130" s="1105"/>
      <c r="BH130" s="1105"/>
      <c r="BI130" s="1105"/>
      <c r="BJ130" s="1105"/>
      <c r="BK130" s="1105"/>
      <c r="BL130" s="1106"/>
      <c r="BM130" s="1104">
        <v>25</v>
      </c>
      <c r="BN130" s="1105"/>
      <c r="BO130" s="1105"/>
      <c r="BP130" s="1105"/>
      <c r="BQ130" s="1105"/>
      <c r="BR130" s="1105"/>
      <c r="BS130" s="1106"/>
      <c r="BT130" s="1104">
        <v>35</v>
      </c>
      <c r="BU130" s="1107"/>
      <c r="BV130" s="1107"/>
      <c r="BW130" s="1107"/>
      <c r="BX130" s="1107"/>
      <c r="BY130" s="1107"/>
      <c r="BZ130" s="110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09"/>
      <c r="B131" s="1110"/>
      <c r="C131" s="1110"/>
      <c r="D131" s="1110"/>
      <c r="E131" s="1110"/>
      <c r="F131" s="1110"/>
      <c r="G131" s="1110"/>
      <c r="H131" s="1110"/>
      <c r="I131" s="1110"/>
      <c r="J131" s="1110"/>
      <c r="K131" s="1110"/>
      <c r="L131" s="1110"/>
      <c r="M131" s="1110"/>
      <c r="N131" s="1110"/>
      <c r="O131" s="1110"/>
      <c r="P131" s="1110"/>
      <c r="Q131" s="1110"/>
      <c r="R131" s="1110"/>
      <c r="S131" s="1110"/>
      <c r="T131" s="1110"/>
      <c r="U131" s="1110"/>
      <c r="V131" s="1110"/>
      <c r="W131" s="1111" t="s">
        <v>465</v>
      </c>
      <c r="X131" s="1112"/>
      <c r="Y131" s="1112"/>
      <c r="Z131" s="1113"/>
      <c r="AA131" s="1005">
        <v>10876148</v>
      </c>
      <c r="AB131" s="984"/>
      <c r="AC131" s="984"/>
      <c r="AD131" s="984"/>
      <c r="AE131" s="985"/>
      <c r="AF131" s="983">
        <v>11085791</v>
      </c>
      <c r="AG131" s="984"/>
      <c r="AH131" s="984"/>
      <c r="AI131" s="984"/>
      <c r="AJ131" s="985"/>
      <c r="AK131" s="983">
        <v>11090983</v>
      </c>
      <c r="AL131" s="984"/>
      <c r="AM131" s="984"/>
      <c r="AN131" s="984"/>
      <c r="AO131" s="985"/>
      <c r="AP131" s="1114"/>
      <c r="AQ131" s="1115"/>
      <c r="AR131" s="1115"/>
      <c r="AS131" s="1115"/>
      <c r="AT131" s="1116"/>
      <c r="AU131" s="237"/>
      <c r="AV131" s="237"/>
      <c r="AW131" s="237"/>
      <c r="AX131" s="1086" t="s">
        <v>466</v>
      </c>
      <c r="AY131" s="1037"/>
      <c r="AZ131" s="1037"/>
      <c r="BA131" s="1037"/>
      <c r="BB131" s="1037"/>
      <c r="BC131" s="1037"/>
      <c r="BD131" s="1037"/>
      <c r="BE131" s="1038"/>
      <c r="BF131" s="1087">
        <v>35.5</v>
      </c>
      <c r="BG131" s="1088"/>
      <c r="BH131" s="1088"/>
      <c r="BI131" s="1088"/>
      <c r="BJ131" s="1088"/>
      <c r="BK131" s="1088"/>
      <c r="BL131" s="1089"/>
      <c r="BM131" s="1087">
        <v>350</v>
      </c>
      <c r="BN131" s="1088"/>
      <c r="BO131" s="1088"/>
      <c r="BP131" s="1088"/>
      <c r="BQ131" s="1088"/>
      <c r="BR131" s="1088"/>
      <c r="BS131" s="1089"/>
      <c r="BT131" s="1090"/>
      <c r="BU131" s="1091"/>
      <c r="BV131" s="1091"/>
      <c r="BW131" s="1091"/>
      <c r="BX131" s="1091"/>
      <c r="BY131" s="1091"/>
      <c r="BZ131" s="109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093" t="s">
        <v>467</v>
      </c>
      <c r="B132" s="1094"/>
      <c r="C132" s="1094"/>
      <c r="D132" s="1094"/>
      <c r="E132" s="1094"/>
      <c r="F132" s="1094"/>
      <c r="G132" s="1094"/>
      <c r="H132" s="1094"/>
      <c r="I132" s="1094"/>
      <c r="J132" s="1094"/>
      <c r="K132" s="1094"/>
      <c r="L132" s="1094"/>
      <c r="M132" s="1094"/>
      <c r="N132" s="1094"/>
      <c r="O132" s="1094"/>
      <c r="P132" s="1094"/>
      <c r="Q132" s="1094"/>
      <c r="R132" s="1094"/>
      <c r="S132" s="1094"/>
      <c r="T132" s="1094"/>
      <c r="U132" s="1094"/>
      <c r="V132" s="1097" t="s">
        <v>468</v>
      </c>
      <c r="W132" s="1097"/>
      <c r="X132" s="1097"/>
      <c r="Y132" s="1097"/>
      <c r="Z132" s="1098"/>
      <c r="AA132" s="1099">
        <v>3.0493424689999999</v>
      </c>
      <c r="AB132" s="1100"/>
      <c r="AC132" s="1100"/>
      <c r="AD132" s="1100"/>
      <c r="AE132" s="1101"/>
      <c r="AF132" s="1102">
        <v>3.0147239830000001</v>
      </c>
      <c r="AG132" s="1100"/>
      <c r="AH132" s="1100"/>
      <c r="AI132" s="1100"/>
      <c r="AJ132" s="1101"/>
      <c r="AK132" s="1102">
        <v>5.0848104630000002</v>
      </c>
      <c r="AL132" s="1100"/>
      <c r="AM132" s="1100"/>
      <c r="AN132" s="1100"/>
      <c r="AO132" s="1101"/>
      <c r="AP132" s="999"/>
      <c r="AQ132" s="1000"/>
      <c r="AR132" s="1000"/>
      <c r="AS132" s="1000"/>
      <c r="AT132" s="110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095"/>
      <c r="B133" s="1096"/>
      <c r="C133" s="1096"/>
      <c r="D133" s="1096"/>
      <c r="E133" s="1096"/>
      <c r="F133" s="1096"/>
      <c r="G133" s="1096"/>
      <c r="H133" s="1096"/>
      <c r="I133" s="1096"/>
      <c r="J133" s="1096"/>
      <c r="K133" s="1096"/>
      <c r="L133" s="1096"/>
      <c r="M133" s="1096"/>
      <c r="N133" s="1096"/>
      <c r="O133" s="1096"/>
      <c r="P133" s="1096"/>
      <c r="Q133" s="1096"/>
      <c r="R133" s="1096"/>
      <c r="S133" s="1096"/>
      <c r="T133" s="1096"/>
      <c r="U133" s="1096"/>
      <c r="V133" s="1080" t="s">
        <v>469</v>
      </c>
      <c r="W133" s="1080"/>
      <c r="X133" s="1080"/>
      <c r="Y133" s="1080"/>
      <c r="Z133" s="1081"/>
      <c r="AA133" s="1082">
        <v>4.4000000000000004</v>
      </c>
      <c r="AB133" s="1083"/>
      <c r="AC133" s="1083"/>
      <c r="AD133" s="1083"/>
      <c r="AE133" s="1084"/>
      <c r="AF133" s="1082">
        <v>3.5</v>
      </c>
      <c r="AG133" s="1083"/>
      <c r="AH133" s="1083"/>
      <c r="AI133" s="1083"/>
      <c r="AJ133" s="1084"/>
      <c r="AK133" s="1082">
        <v>3.7</v>
      </c>
      <c r="AL133" s="1083"/>
      <c r="AM133" s="1083"/>
      <c r="AN133" s="1083"/>
      <c r="AO133" s="1084"/>
      <c r="AP133" s="1029"/>
      <c r="AQ133" s="1030"/>
      <c r="AR133" s="1030"/>
      <c r="AS133" s="1030"/>
      <c r="AT133" s="108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B72:P72"/>
    <mergeCell ref="B71:P71"/>
    <mergeCell ref="CW68:DA68"/>
    <mergeCell ref="DB68:DF68"/>
    <mergeCell ref="DG68:DK68"/>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B70:P70"/>
    <mergeCell ref="B69:P69"/>
    <mergeCell ref="AP72:AT72"/>
    <mergeCell ref="AU72:AY72"/>
    <mergeCell ref="CW67:DA67"/>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B68:P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470</v>
      </c>
      <c r="B5" s="248"/>
      <c r="C5" s="248"/>
      <c r="D5" s="248"/>
      <c r="E5" s="248"/>
      <c r="F5" s="248"/>
      <c r="G5" s="248"/>
      <c r="H5" s="248"/>
      <c r="I5" s="248"/>
      <c r="J5" s="248"/>
      <c r="K5" s="248"/>
      <c r="L5" s="248"/>
      <c r="M5" s="248"/>
      <c r="N5" s="248"/>
      <c r="O5" s="249"/>
    </row>
    <row r="6" spans="1:16">
      <c r="A6" s="250"/>
      <c r="B6" s="246"/>
      <c r="C6" s="246"/>
      <c r="D6" s="246"/>
      <c r="E6" s="246"/>
      <c r="F6" s="246"/>
      <c r="G6" s="251" t="s">
        <v>471</v>
      </c>
      <c r="H6" s="251"/>
      <c r="I6" s="251"/>
      <c r="J6" s="251"/>
      <c r="K6" s="246"/>
      <c r="L6" s="246"/>
      <c r="M6" s="246"/>
      <c r="N6" s="246"/>
    </row>
    <row r="7" spans="1:16">
      <c r="A7" s="250"/>
      <c r="B7" s="246"/>
      <c r="C7" s="246"/>
      <c r="D7" s="246"/>
      <c r="E7" s="246"/>
      <c r="F7" s="246"/>
      <c r="G7" s="253"/>
      <c r="H7" s="254"/>
      <c r="I7" s="254"/>
      <c r="J7" s="255"/>
      <c r="K7" s="1120" t="s">
        <v>472</v>
      </c>
      <c r="L7" s="256"/>
      <c r="M7" s="257" t="s">
        <v>473</v>
      </c>
      <c r="N7" s="258"/>
    </row>
    <row r="8" spans="1:16">
      <c r="A8" s="250"/>
      <c r="B8" s="246"/>
      <c r="C8" s="246"/>
      <c r="D8" s="246"/>
      <c r="E8" s="246"/>
      <c r="F8" s="246"/>
      <c r="G8" s="259"/>
      <c r="H8" s="260"/>
      <c r="I8" s="260"/>
      <c r="J8" s="261"/>
      <c r="K8" s="1121"/>
      <c r="L8" s="262" t="s">
        <v>474</v>
      </c>
      <c r="M8" s="263" t="s">
        <v>475</v>
      </c>
      <c r="N8" s="264" t="s">
        <v>476</v>
      </c>
    </row>
    <row r="9" spans="1:16">
      <c r="A9" s="250"/>
      <c r="B9" s="246"/>
      <c r="C9" s="246"/>
      <c r="D9" s="246"/>
      <c r="E9" s="246"/>
      <c r="F9" s="246"/>
      <c r="G9" s="1122" t="s">
        <v>477</v>
      </c>
      <c r="H9" s="1123"/>
      <c r="I9" s="1123"/>
      <c r="J9" s="1124"/>
      <c r="K9" s="265">
        <v>3293090</v>
      </c>
      <c r="L9" s="266">
        <v>52974</v>
      </c>
      <c r="M9" s="267">
        <v>72433</v>
      </c>
      <c r="N9" s="268">
        <v>-26.9</v>
      </c>
    </row>
    <row r="10" spans="1:16">
      <c r="A10" s="250"/>
      <c r="B10" s="246"/>
      <c r="C10" s="246"/>
      <c r="D10" s="246"/>
      <c r="E10" s="246"/>
      <c r="F10" s="246"/>
      <c r="G10" s="1122" t="s">
        <v>478</v>
      </c>
      <c r="H10" s="1123"/>
      <c r="I10" s="1123"/>
      <c r="J10" s="1124"/>
      <c r="K10" s="269">
        <v>259743</v>
      </c>
      <c r="L10" s="270">
        <v>4178</v>
      </c>
      <c r="M10" s="271">
        <v>5807</v>
      </c>
      <c r="N10" s="272">
        <v>-28.1</v>
      </c>
    </row>
    <row r="11" spans="1:16" ht="13.5" customHeight="1">
      <c r="A11" s="250"/>
      <c r="B11" s="246"/>
      <c r="C11" s="246"/>
      <c r="D11" s="246"/>
      <c r="E11" s="246"/>
      <c r="F11" s="246"/>
      <c r="G11" s="1122" t="s">
        <v>479</v>
      </c>
      <c r="H11" s="1123"/>
      <c r="I11" s="1123"/>
      <c r="J11" s="1124"/>
      <c r="K11" s="269">
        <v>70200</v>
      </c>
      <c r="L11" s="270">
        <v>1129</v>
      </c>
      <c r="M11" s="271">
        <v>5465</v>
      </c>
      <c r="N11" s="272">
        <v>-79.3</v>
      </c>
    </row>
    <row r="12" spans="1:16" ht="13.5" customHeight="1">
      <c r="A12" s="250"/>
      <c r="B12" s="246"/>
      <c r="C12" s="246"/>
      <c r="D12" s="246"/>
      <c r="E12" s="246"/>
      <c r="F12" s="246"/>
      <c r="G12" s="1122" t="s">
        <v>480</v>
      </c>
      <c r="H12" s="1123"/>
      <c r="I12" s="1123"/>
      <c r="J12" s="1124"/>
      <c r="K12" s="269">
        <v>51760</v>
      </c>
      <c r="L12" s="270">
        <v>833</v>
      </c>
      <c r="M12" s="271">
        <v>1191</v>
      </c>
      <c r="N12" s="272">
        <v>-30.1</v>
      </c>
    </row>
    <row r="13" spans="1:16" ht="13.5" customHeight="1">
      <c r="A13" s="250"/>
      <c r="B13" s="246"/>
      <c r="C13" s="246"/>
      <c r="D13" s="246"/>
      <c r="E13" s="246"/>
      <c r="F13" s="246"/>
      <c r="G13" s="1122" t="s">
        <v>481</v>
      </c>
      <c r="H13" s="1123"/>
      <c r="I13" s="1123"/>
      <c r="J13" s="1124"/>
      <c r="K13" s="269" t="s">
        <v>482</v>
      </c>
      <c r="L13" s="270" t="s">
        <v>482</v>
      </c>
      <c r="M13" s="271">
        <v>3</v>
      </c>
      <c r="N13" s="272" t="s">
        <v>482</v>
      </c>
    </row>
    <row r="14" spans="1:16" ht="13.5" customHeight="1">
      <c r="A14" s="250"/>
      <c r="B14" s="246"/>
      <c r="C14" s="246"/>
      <c r="D14" s="246"/>
      <c r="E14" s="246"/>
      <c r="F14" s="246"/>
      <c r="G14" s="1122" t="s">
        <v>483</v>
      </c>
      <c r="H14" s="1123"/>
      <c r="I14" s="1123"/>
      <c r="J14" s="1124"/>
      <c r="K14" s="269">
        <v>143456</v>
      </c>
      <c r="L14" s="270">
        <v>2308</v>
      </c>
      <c r="M14" s="271">
        <v>3078</v>
      </c>
      <c r="N14" s="272">
        <v>-25</v>
      </c>
    </row>
    <row r="15" spans="1:16" ht="13.5" customHeight="1">
      <c r="A15" s="250"/>
      <c r="B15" s="246"/>
      <c r="C15" s="246"/>
      <c r="D15" s="246"/>
      <c r="E15" s="246"/>
      <c r="F15" s="246"/>
      <c r="G15" s="1122" t="s">
        <v>484</v>
      </c>
      <c r="H15" s="1123"/>
      <c r="I15" s="1123"/>
      <c r="J15" s="1124"/>
      <c r="K15" s="269">
        <v>129067</v>
      </c>
      <c r="L15" s="270">
        <v>2076</v>
      </c>
      <c r="M15" s="271">
        <v>1624</v>
      </c>
      <c r="N15" s="272">
        <v>27.8</v>
      </c>
    </row>
    <row r="16" spans="1:16">
      <c r="A16" s="250"/>
      <c r="B16" s="246"/>
      <c r="C16" s="246"/>
      <c r="D16" s="246"/>
      <c r="E16" s="246"/>
      <c r="F16" s="246"/>
      <c r="G16" s="1125" t="s">
        <v>485</v>
      </c>
      <c r="H16" s="1126"/>
      <c r="I16" s="1126"/>
      <c r="J16" s="1127"/>
      <c r="K16" s="270">
        <v>-272077</v>
      </c>
      <c r="L16" s="270">
        <v>-4377</v>
      </c>
      <c r="M16" s="271">
        <v>-7680</v>
      </c>
      <c r="N16" s="272">
        <v>-43</v>
      </c>
    </row>
    <row r="17" spans="1:16">
      <c r="A17" s="250"/>
      <c r="B17" s="246"/>
      <c r="C17" s="246"/>
      <c r="D17" s="246"/>
      <c r="E17" s="246"/>
      <c r="F17" s="246"/>
      <c r="G17" s="1125" t="s">
        <v>171</v>
      </c>
      <c r="H17" s="1126"/>
      <c r="I17" s="1126"/>
      <c r="J17" s="1127"/>
      <c r="K17" s="270">
        <v>3675239</v>
      </c>
      <c r="L17" s="270">
        <v>59122</v>
      </c>
      <c r="M17" s="271">
        <v>81920</v>
      </c>
      <c r="N17" s="272">
        <v>-27.8</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486</v>
      </c>
      <c r="H19" s="246"/>
      <c r="I19" s="246"/>
      <c r="J19" s="246"/>
      <c r="K19" s="246"/>
      <c r="L19" s="246"/>
      <c r="M19" s="246"/>
      <c r="N19" s="246"/>
    </row>
    <row r="20" spans="1:16">
      <c r="A20" s="250"/>
      <c r="B20" s="246"/>
      <c r="C20" s="246"/>
      <c r="D20" s="246"/>
      <c r="E20" s="246"/>
      <c r="F20" s="246"/>
      <c r="G20" s="274"/>
      <c r="H20" s="275"/>
      <c r="I20" s="275"/>
      <c r="J20" s="276"/>
      <c r="K20" s="277" t="s">
        <v>487</v>
      </c>
      <c r="L20" s="278" t="s">
        <v>488</v>
      </c>
      <c r="M20" s="279" t="s">
        <v>489</v>
      </c>
      <c r="N20" s="280"/>
    </row>
    <row r="21" spans="1:16" s="286" customFormat="1">
      <c r="A21" s="281"/>
      <c r="B21" s="251"/>
      <c r="C21" s="251"/>
      <c r="D21" s="251"/>
      <c r="E21" s="251"/>
      <c r="F21" s="251"/>
      <c r="G21" s="1117" t="s">
        <v>490</v>
      </c>
      <c r="H21" s="1118"/>
      <c r="I21" s="1118"/>
      <c r="J21" s="1119"/>
      <c r="K21" s="282">
        <v>6.29</v>
      </c>
      <c r="L21" s="283">
        <v>8.2100000000000009</v>
      </c>
      <c r="M21" s="284">
        <v>-1.92</v>
      </c>
      <c r="N21" s="251"/>
      <c r="O21" s="285"/>
      <c r="P21" s="281"/>
    </row>
    <row r="22" spans="1:16" s="286" customFormat="1">
      <c r="A22" s="281"/>
      <c r="B22" s="251"/>
      <c r="C22" s="251"/>
      <c r="D22" s="251"/>
      <c r="E22" s="251"/>
      <c r="F22" s="251"/>
      <c r="G22" s="1117" t="s">
        <v>491</v>
      </c>
      <c r="H22" s="1118"/>
      <c r="I22" s="1118"/>
      <c r="J22" s="1119"/>
      <c r="K22" s="287">
        <v>100</v>
      </c>
      <c r="L22" s="288">
        <v>98.1</v>
      </c>
      <c r="M22" s="289">
        <v>1.9</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492</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493</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494</v>
      </c>
      <c r="H29" s="251"/>
      <c r="I29" s="251"/>
      <c r="J29" s="251"/>
      <c r="K29" s="246"/>
      <c r="L29" s="246"/>
      <c r="M29" s="246"/>
      <c r="N29" s="246"/>
      <c r="O29" s="295"/>
    </row>
    <row r="30" spans="1:16">
      <c r="A30" s="250"/>
      <c r="B30" s="246"/>
      <c r="C30" s="246"/>
      <c r="D30" s="246"/>
      <c r="E30" s="246"/>
      <c r="F30" s="246"/>
      <c r="G30" s="253"/>
      <c r="H30" s="254"/>
      <c r="I30" s="254"/>
      <c r="J30" s="255"/>
      <c r="K30" s="1120" t="s">
        <v>472</v>
      </c>
      <c r="L30" s="256"/>
      <c r="M30" s="257" t="s">
        <v>473</v>
      </c>
      <c r="N30" s="258"/>
    </row>
    <row r="31" spans="1:16">
      <c r="A31" s="250"/>
      <c r="B31" s="246"/>
      <c r="C31" s="246"/>
      <c r="D31" s="246"/>
      <c r="E31" s="246"/>
      <c r="F31" s="246"/>
      <c r="G31" s="259"/>
      <c r="H31" s="260"/>
      <c r="I31" s="260"/>
      <c r="J31" s="261"/>
      <c r="K31" s="1121"/>
      <c r="L31" s="262" t="s">
        <v>474</v>
      </c>
      <c r="M31" s="263" t="s">
        <v>475</v>
      </c>
      <c r="N31" s="264" t="s">
        <v>476</v>
      </c>
    </row>
    <row r="32" spans="1:16" ht="27" customHeight="1">
      <c r="A32" s="250"/>
      <c r="B32" s="246"/>
      <c r="C32" s="246"/>
      <c r="D32" s="246"/>
      <c r="E32" s="246"/>
      <c r="F32" s="246"/>
      <c r="G32" s="1133" t="s">
        <v>495</v>
      </c>
      <c r="H32" s="1134"/>
      <c r="I32" s="1134"/>
      <c r="J32" s="1135"/>
      <c r="K32" s="296">
        <v>2175146</v>
      </c>
      <c r="L32" s="296">
        <v>34990</v>
      </c>
      <c r="M32" s="297">
        <v>53781</v>
      </c>
      <c r="N32" s="298">
        <v>-34.9</v>
      </c>
    </row>
    <row r="33" spans="1:16" ht="13.5" customHeight="1">
      <c r="A33" s="250"/>
      <c r="B33" s="246"/>
      <c r="C33" s="246"/>
      <c r="D33" s="246"/>
      <c r="E33" s="246"/>
      <c r="F33" s="246"/>
      <c r="G33" s="1133" t="s">
        <v>496</v>
      </c>
      <c r="H33" s="1134"/>
      <c r="I33" s="1134"/>
      <c r="J33" s="1135"/>
      <c r="K33" s="296" t="s">
        <v>482</v>
      </c>
      <c r="L33" s="296" t="s">
        <v>482</v>
      </c>
      <c r="M33" s="297" t="s">
        <v>482</v>
      </c>
      <c r="N33" s="298" t="s">
        <v>482</v>
      </c>
    </row>
    <row r="34" spans="1:16" ht="27" customHeight="1">
      <c r="A34" s="250"/>
      <c r="B34" s="246"/>
      <c r="C34" s="246"/>
      <c r="D34" s="246"/>
      <c r="E34" s="246"/>
      <c r="F34" s="246"/>
      <c r="G34" s="1133" t="s">
        <v>497</v>
      </c>
      <c r="H34" s="1134"/>
      <c r="I34" s="1134"/>
      <c r="J34" s="1135"/>
      <c r="K34" s="296" t="s">
        <v>482</v>
      </c>
      <c r="L34" s="296" t="s">
        <v>482</v>
      </c>
      <c r="M34" s="297">
        <v>41</v>
      </c>
      <c r="N34" s="298" t="s">
        <v>482</v>
      </c>
    </row>
    <row r="35" spans="1:16" ht="27" customHeight="1">
      <c r="A35" s="250"/>
      <c r="B35" s="246"/>
      <c r="C35" s="246"/>
      <c r="D35" s="246"/>
      <c r="E35" s="246"/>
      <c r="F35" s="246"/>
      <c r="G35" s="1133" t="s">
        <v>498</v>
      </c>
      <c r="H35" s="1134"/>
      <c r="I35" s="1134"/>
      <c r="J35" s="1135"/>
      <c r="K35" s="296">
        <v>587302</v>
      </c>
      <c r="L35" s="296">
        <v>9448</v>
      </c>
      <c r="M35" s="297">
        <v>14373</v>
      </c>
      <c r="N35" s="298">
        <v>-34.299999999999997</v>
      </c>
    </row>
    <row r="36" spans="1:16" ht="27" customHeight="1">
      <c r="A36" s="250"/>
      <c r="B36" s="246"/>
      <c r="C36" s="246"/>
      <c r="D36" s="246"/>
      <c r="E36" s="246"/>
      <c r="F36" s="246"/>
      <c r="G36" s="1133" t="s">
        <v>499</v>
      </c>
      <c r="H36" s="1134"/>
      <c r="I36" s="1134"/>
      <c r="J36" s="1135"/>
      <c r="K36" s="296">
        <v>65550</v>
      </c>
      <c r="L36" s="296">
        <v>1054</v>
      </c>
      <c r="M36" s="297">
        <v>1414</v>
      </c>
      <c r="N36" s="298">
        <v>-25.5</v>
      </c>
    </row>
    <row r="37" spans="1:16" ht="13.5" customHeight="1">
      <c r="A37" s="250"/>
      <c r="B37" s="246"/>
      <c r="C37" s="246"/>
      <c r="D37" s="246"/>
      <c r="E37" s="246"/>
      <c r="F37" s="246"/>
      <c r="G37" s="1133" t="s">
        <v>500</v>
      </c>
      <c r="H37" s="1134"/>
      <c r="I37" s="1134"/>
      <c r="J37" s="1135"/>
      <c r="K37" s="296">
        <v>60129</v>
      </c>
      <c r="L37" s="296">
        <v>967</v>
      </c>
      <c r="M37" s="297">
        <v>886</v>
      </c>
      <c r="N37" s="298">
        <v>9.1</v>
      </c>
    </row>
    <row r="38" spans="1:16" ht="27" customHeight="1">
      <c r="A38" s="250"/>
      <c r="B38" s="246"/>
      <c r="C38" s="246"/>
      <c r="D38" s="246"/>
      <c r="E38" s="246"/>
      <c r="F38" s="246"/>
      <c r="G38" s="1136" t="s">
        <v>501</v>
      </c>
      <c r="H38" s="1137"/>
      <c r="I38" s="1137"/>
      <c r="J38" s="1138"/>
      <c r="K38" s="299" t="s">
        <v>482</v>
      </c>
      <c r="L38" s="299" t="s">
        <v>482</v>
      </c>
      <c r="M38" s="300">
        <v>2</v>
      </c>
      <c r="N38" s="301" t="s">
        <v>482</v>
      </c>
      <c r="O38" s="295"/>
    </row>
    <row r="39" spans="1:16">
      <c r="A39" s="250"/>
      <c r="B39" s="246"/>
      <c r="C39" s="246"/>
      <c r="D39" s="246"/>
      <c r="E39" s="246"/>
      <c r="F39" s="246"/>
      <c r="G39" s="1136" t="s">
        <v>502</v>
      </c>
      <c r="H39" s="1137"/>
      <c r="I39" s="1137"/>
      <c r="J39" s="1138"/>
      <c r="K39" s="302">
        <v>-362595</v>
      </c>
      <c r="L39" s="302">
        <v>-5833</v>
      </c>
      <c r="M39" s="303">
        <v>-4261</v>
      </c>
      <c r="N39" s="304">
        <v>36.9</v>
      </c>
      <c r="O39" s="295"/>
    </row>
    <row r="40" spans="1:16" ht="27" customHeight="1">
      <c r="A40" s="250"/>
      <c r="B40" s="246"/>
      <c r="C40" s="246"/>
      <c r="D40" s="246"/>
      <c r="E40" s="246"/>
      <c r="F40" s="246"/>
      <c r="G40" s="1133" t="s">
        <v>503</v>
      </c>
      <c r="H40" s="1134"/>
      <c r="I40" s="1134"/>
      <c r="J40" s="1135"/>
      <c r="K40" s="302">
        <v>-1961577</v>
      </c>
      <c r="L40" s="302">
        <v>-31555</v>
      </c>
      <c r="M40" s="303">
        <v>-47768</v>
      </c>
      <c r="N40" s="304">
        <v>-33.9</v>
      </c>
      <c r="O40" s="295"/>
    </row>
    <row r="41" spans="1:16">
      <c r="A41" s="250"/>
      <c r="B41" s="246"/>
      <c r="C41" s="246"/>
      <c r="D41" s="246"/>
      <c r="E41" s="246"/>
      <c r="F41" s="246"/>
      <c r="G41" s="1139" t="s">
        <v>282</v>
      </c>
      <c r="H41" s="1140"/>
      <c r="I41" s="1140"/>
      <c r="J41" s="1141"/>
      <c r="K41" s="296">
        <v>563955</v>
      </c>
      <c r="L41" s="302">
        <v>9072</v>
      </c>
      <c r="M41" s="303">
        <v>18468</v>
      </c>
      <c r="N41" s="304">
        <v>-50.9</v>
      </c>
      <c r="O41" s="295"/>
    </row>
    <row r="42" spans="1:16">
      <c r="A42" s="250"/>
      <c r="B42" s="246"/>
      <c r="C42" s="246"/>
      <c r="D42" s="246"/>
      <c r="E42" s="246"/>
      <c r="F42" s="246"/>
      <c r="G42" s="305" t="s">
        <v>504</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505</v>
      </c>
      <c r="B47" s="246"/>
      <c r="C47" s="246"/>
      <c r="D47" s="246"/>
      <c r="E47" s="246"/>
      <c r="F47" s="246"/>
      <c r="G47" s="246"/>
      <c r="H47" s="246"/>
      <c r="I47" s="246"/>
      <c r="J47" s="246"/>
      <c r="K47" s="246"/>
      <c r="L47" s="246"/>
      <c r="M47" s="246"/>
      <c r="N47" s="246"/>
    </row>
    <row r="48" spans="1:16">
      <c r="A48" s="250"/>
      <c r="B48" s="246"/>
      <c r="C48" s="246"/>
      <c r="D48" s="246"/>
      <c r="E48" s="246"/>
      <c r="F48" s="246"/>
      <c r="G48" s="310" t="s">
        <v>506</v>
      </c>
      <c r="H48" s="310"/>
      <c r="I48" s="310"/>
      <c r="J48" s="310"/>
      <c r="K48" s="310"/>
      <c r="L48" s="310"/>
      <c r="M48" s="311"/>
      <c r="N48" s="310"/>
    </row>
    <row r="49" spans="1:14" ht="13.5" customHeight="1">
      <c r="A49" s="250"/>
      <c r="B49" s="246"/>
      <c r="C49" s="246"/>
      <c r="D49" s="246"/>
      <c r="E49" s="246"/>
      <c r="F49" s="246"/>
      <c r="G49" s="312"/>
      <c r="H49" s="313"/>
      <c r="I49" s="1128" t="s">
        <v>472</v>
      </c>
      <c r="J49" s="1130" t="s">
        <v>507</v>
      </c>
      <c r="K49" s="1131"/>
      <c r="L49" s="1131"/>
      <c r="M49" s="1131"/>
      <c r="N49" s="1132"/>
    </row>
    <row r="50" spans="1:14">
      <c r="A50" s="250"/>
      <c r="B50" s="246"/>
      <c r="C50" s="246"/>
      <c r="D50" s="246"/>
      <c r="E50" s="246"/>
      <c r="F50" s="246"/>
      <c r="G50" s="314"/>
      <c r="H50" s="315"/>
      <c r="I50" s="1129"/>
      <c r="J50" s="316" t="s">
        <v>508</v>
      </c>
      <c r="K50" s="317" t="s">
        <v>509</v>
      </c>
      <c r="L50" s="318" t="s">
        <v>510</v>
      </c>
      <c r="M50" s="319" t="s">
        <v>511</v>
      </c>
      <c r="N50" s="320" t="s">
        <v>512</v>
      </c>
    </row>
    <row r="51" spans="1:14">
      <c r="A51" s="250"/>
      <c r="B51" s="246"/>
      <c r="C51" s="246"/>
      <c r="D51" s="246"/>
      <c r="E51" s="246"/>
      <c r="F51" s="246"/>
      <c r="G51" s="312" t="s">
        <v>513</v>
      </c>
      <c r="H51" s="313"/>
      <c r="I51" s="321">
        <v>4586304</v>
      </c>
      <c r="J51" s="322">
        <v>73651</v>
      </c>
      <c r="K51" s="323">
        <v>83</v>
      </c>
      <c r="L51" s="324">
        <v>50880</v>
      </c>
      <c r="M51" s="325">
        <v>7</v>
      </c>
      <c r="N51" s="326">
        <v>76</v>
      </c>
    </row>
    <row r="52" spans="1:14">
      <c r="A52" s="250"/>
      <c r="B52" s="246"/>
      <c r="C52" s="246"/>
      <c r="D52" s="246"/>
      <c r="E52" s="246"/>
      <c r="F52" s="246"/>
      <c r="G52" s="327"/>
      <c r="H52" s="328" t="s">
        <v>514</v>
      </c>
      <c r="I52" s="329">
        <v>1236462</v>
      </c>
      <c r="J52" s="330">
        <v>19856</v>
      </c>
      <c r="K52" s="331">
        <v>-15</v>
      </c>
      <c r="L52" s="332">
        <v>26879</v>
      </c>
      <c r="M52" s="333">
        <v>2.4</v>
      </c>
      <c r="N52" s="334">
        <v>-17.399999999999999</v>
      </c>
    </row>
    <row r="53" spans="1:14">
      <c r="A53" s="250"/>
      <c r="B53" s="246"/>
      <c r="C53" s="246"/>
      <c r="D53" s="246"/>
      <c r="E53" s="246"/>
      <c r="F53" s="246"/>
      <c r="G53" s="312" t="s">
        <v>515</v>
      </c>
      <c r="H53" s="313"/>
      <c r="I53" s="321">
        <v>5152300</v>
      </c>
      <c r="J53" s="322">
        <v>82583</v>
      </c>
      <c r="K53" s="323">
        <v>12.1</v>
      </c>
      <c r="L53" s="324">
        <v>63956</v>
      </c>
      <c r="M53" s="325">
        <v>25.7</v>
      </c>
      <c r="N53" s="326">
        <v>-13.6</v>
      </c>
    </row>
    <row r="54" spans="1:14">
      <c r="A54" s="250"/>
      <c r="B54" s="246"/>
      <c r="C54" s="246"/>
      <c r="D54" s="246"/>
      <c r="E54" s="246"/>
      <c r="F54" s="246"/>
      <c r="G54" s="327"/>
      <c r="H54" s="328" t="s">
        <v>514</v>
      </c>
      <c r="I54" s="329">
        <v>2018551</v>
      </c>
      <c r="J54" s="330">
        <v>32354</v>
      </c>
      <c r="K54" s="331">
        <v>62.9</v>
      </c>
      <c r="L54" s="332">
        <v>29239</v>
      </c>
      <c r="M54" s="333">
        <v>8.8000000000000007</v>
      </c>
      <c r="N54" s="334">
        <v>54.1</v>
      </c>
    </row>
    <row r="55" spans="1:14">
      <c r="A55" s="250"/>
      <c r="B55" s="246"/>
      <c r="C55" s="246"/>
      <c r="D55" s="246"/>
      <c r="E55" s="246"/>
      <c r="F55" s="246"/>
      <c r="G55" s="312" t="s">
        <v>516</v>
      </c>
      <c r="H55" s="313"/>
      <c r="I55" s="321">
        <v>6325062</v>
      </c>
      <c r="J55" s="322">
        <v>101737</v>
      </c>
      <c r="K55" s="323">
        <v>23.2</v>
      </c>
      <c r="L55" s="324">
        <v>66255</v>
      </c>
      <c r="M55" s="325">
        <v>3.6</v>
      </c>
      <c r="N55" s="326">
        <v>19.600000000000001</v>
      </c>
    </row>
    <row r="56" spans="1:14">
      <c r="A56" s="250"/>
      <c r="B56" s="246"/>
      <c r="C56" s="246"/>
      <c r="D56" s="246"/>
      <c r="E56" s="246"/>
      <c r="F56" s="246"/>
      <c r="G56" s="327"/>
      <c r="H56" s="328" t="s">
        <v>514</v>
      </c>
      <c r="I56" s="329">
        <v>3967862</v>
      </c>
      <c r="J56" s="330">
        <v>63822</v>
      </c>
      <c r="K56" s="331">
        <v>97.3</v>
      </c>
      <c r="L56" s="332">
        <v>31822</v>
      </c>
      <c r="M56" s="333">
        <v>8.8000000000000007</v>
      </c>
      <c r="N56" s="334">
        <v>88.5</v>
      </c>
    </row>
    <row r="57" spans="1:14">
      <c r="A57" s="250"/>
      <c r="B57" s="246"/>
      <c r="C57" s="246"/>
      <c r="D57" s="246"/>
      <c r="E57" s="246"/>
      <c r="F57" s="246"/>
      <c r="G57" s="312" t="s">
        <v>517</v>
      </c>
      <c r="H57" s="313"/>
      <c r="I57" s="321">
        <v>4953319</v>
      </c>
      <c r="J57" s="322">
        <v>79717</v>
      </c>
      <c r="K57" s="323">
        <v>-21.6</v>
      </c>
      <c r="L57" s="324">
        <v>92247</v>
      </c>
      <c r="M57" s="325">
        <v>39.200000000000003</v>
      </c>
      <c r="N57" s="326">
        <v>-60.8</v>
      </c>
    </row>
    <row r="58" spans="1:14">
      <c r="A58" s="250"/>
      <c r="B58" s="246"/>
      <c r="C58" s="246"/>
      <c r="D58" s="246"/>
      <c r="E58" s="246"/>
      <c r="F58" s="246"/>
      <c r="G58" s="327"/>
      <c r="H58" s="328" t="s">
        <v>514</v>
      </c>
      <c r="I58" s="329">
        <v>2941579</v>
      </c>
      <c r="J58" s="330">
        <v>47341</v>
      </c>
      <c r="K58" s="331">
        <v>-25.8</v>
      </c>
      <c r="L58" s="332">
        <v>37204</v>
      </c>
      <c r="M58" s="333">
        <v>16.899999999999999</v>
      </c>
      <c r="N58" s="334">
        <v>-42.7</v>
      </c>
    </row>
    <row r="59" spans="1:14">
      <c r="A59" s="250"/>
      <c r="B59" s="246"/>
      <c r="C59" s="246"/>
      <c r="D59" s="246"/>
      <c r="E59" s="246"/>
      <c r="F59" s="246"/>
      <c r="G59" s="312" t="s">
        <v>518</v>
      </c>
      <c r="H59" s="313"/>
      <c r="I59" s="321">
        <v>4676771</v>
      </c>
      <c r="J59" s="322">
        <v>75233</v>
      </c>
      <c r="K59" s="323">
        <v>-5.6</v>
      </c>
      <c r="L59" s="324">
        <v>67319</v>
      </c>
      <c r="M59" s="325">
        <v>-27</v>
      </c>
      <c r="N59" s="326">
        <v>21.4</v>
      </c>
    </row>
    <row r="60" spans="1:14">
      <c r="A60" s="250"/>
      <c r="B60" s="246"/>
      <c r="C60" s="246"/>
      <c r="D60" s="246"/>
      <c r="E60" s="246"/>
      <c r="F60" s="246"/>
      <c r="G60" s="327"/>
      <c r="H60" s="328" t="s">
        <v>514</v>
      </c>
      <c r="I60" s="335">
        <v>1830525</v>
      </c>
      <c r="J60" s="330">
        <v>29447</v>
      </c>
      <c r="K60" s="331">
        <v>-37.799999999999997</v>
      </c>
      <c r="L60" s="332">
        <v>38101</v>
      </c>
      <c r="M60" s="333">
        <v>2.4</v>
      </c>
      <c r="N60" s="334">
        <v>-40.200000000000003</v>
      </c>
    </row>
    <row r="61" spans="1:14">
      <c r="A61" s="250"/>
      <c r="B61" s="246"/>
      <c r="C61" s="246"/>
      <c r="D61" s="246"/>
      <c r="E61" s="246"/>
      <c r="F61" s="246"/>
      <c r="G61" s="312" t="s">
        <v>519</v>
      </c>
      <c r="H61" s="336"/>
      <c r="I61" s="337">
        <v>5138751</v>
      </c>
      <c r="J61" s="338">
        <v>82584</v>
      </c>
      <c r="K61" s="339">
        <v>18.2</v>
      </c>
      <c r="L61" s="340">
        <v>68131</v>
      </c>
      <c r="M61" s="341">
        <v>9.6999999999999993</v>
      </c>
      <c r="N61" s="326">
        <v>8.5</v>
      </c>
    </row>
    <row r="62" spans="1:14">
      <c r="A62" s="250"/>
      <c r="B62" s="246"/>
      <c r="C62" s="246"/>
      <c r="D62" s="246"/>
      <c r="E62" s="246"/>
      <c r="F62" s="246"/>
      <c r="G62" s="327"/>
      <c r="H62" s="328" t="s">
        <v>514</v>
      </c>
      <c r="I62" s="329">
        <v>2398996</v>
      </c>
      <c r="J62" s="330">
        <v>38564</v>
      </c>
      <c r="K62" s="331">
        <v>16.3</v>
      </c>
      <c r="L62" s="332">
        <v>32649</v>
      </c>
      <c r="M62" s="333">
        <v>7.9</v>
      </c>
      <c r="N62" s="334">
        <v>8.4</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521</v>
      </c>
      <c r="G46" s="8" t="s">
        <v>522</v>
      </c>
      <c r="H46" s="8" t="s">
        <v>523</v>
      </c>
      <c r="I46" s="8" t="s">
        <v>524</v>
      </c>
      <c r="J46" s="9" t="s">
        <v>525</v>
      </c>
    </row>
    <row r="47" spans="2:10" ht="57.75" customHeight="1">
      <c r="B47" s="10"/>
      <c r="C47" s="1142" t="s">
        <v>3</v>
      </c>
      <c r="D47" s="1142"/>
      <c r="E47" s="1143"/>
      <c r="F47" s="11">
        <v>17.62</v>
      </c>
      <c r="G47" s="12">
        <v>22.53</v>
      </c>
      <c r="H47" s="12">
        <v>18.78</v>
      </c>
      <c r="I47" s="12">
        <v>27.56</v>
      </c>
      <c r="J47" s="13">
        <v>30.2</v>
      </c>
    </row>
    <row r="48" spans="2:10" ht="57.75" customHeight="1">
      <c r="B48" s="14"/>
      <c r="C48" s="1144" t="s">
        <v>4</v>
      </c>
      <c r="D48" s="1144"/>
      <c r="E48" s="1145"/>
      <c r="F48" s="15">
        <v>5.15</v>
      </c>
      <c r="G48" s="16">
        <v>4.84</v>
      </c>
      <c r="H48" s="16">
        <v>8.9</v>
      </c>
      <c r="I48" s="16">
        <v>12.79</v>
      </c>
      <c r="J48" s="17">
        <v>12.77</v>
      </c>
    </row>
    <row r="49" spans="2:10" ht="57.75" customHeight="1" thickBot="1">
      <c r="B49" s="18"/>
      <c r="C49" s="1146" t="s">
        <v>5</v>
      </c>
      <c r="D49" s="1146"/>
      <c r="E49" s="1147"/>
      <c r="F49" s="19">
        <v>2.13</v>
      </c>
      <c r="G49" s="20">
        <v>4.87</v>
      </c>
      <c r="H49" s="20">
        <v>0.41</v>
      </c>
      <c r="I49" s="20">
        <v>15.73</v>
      </c>
      <c r="J49" s="21">
        <v>2.56</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c r="A34" s="22"/>
      <c r="B34" s="31"/>
      <c r="C34" s="1154" t="s">
        <v>526</v>
      </c>
      <c r="D34" s="1154"/>
      <c r="E34" s="1155"/>
      <c r="F34" s="32">
        <v>4.9400000000000004</v>
      </c>
      <c r="G34" s="33">
        <v>4.76</v>
      </c>
      <c r="H34" s="33">
        <v>8.84</v>
      </c>
      <c r="I34" s="33">
        <v>12.72</v>
      </c>
      <c r="J34" s="34">
        <v>12.72</v>
      </c>
      <c r="K34" s="22"/>
      <c r="L34" s="22"/>
      <c r="M34" s="22"/>
      <c r="N34" s="22"/>
      <c r="O34" s="22"/>
      <c r="P34" s="22"/>
    </row>
    <row r="35" spans="1:16" ht="39" customHeight="1">
      <c r="A35" s="22"/>
      <c r="B35" s="35"/>
      <c r="C35" s="1148" t="s">
        <v>527</v>
      </c>
      <c r="D35" s="1149"/>
      <c r="E35" s="1150"/>
      <c r="F35" s="36">
        <v>10.119999999999999</v>
      </c>
      <c r="G35" s="37">
        <v>10.220000000000001</v>
      </c>
      <c r="H35" s="37">
        <v>10.37</v>
      </c>
      <c r="I35" s="37">
        <v>10.55</v>
      </c>
      <c r="J35" s="38">
        <v>11.13</v>
      </c>
      <c r="K35" s="22"/>
      <c r="L35" s="22"/>
      <c r="M35" s="22"/>
      <c r="N35" s="22"/>
      <c r="O35" s="22"/>
      <c r="P35" s="22"/>
    </row>
    <row r="36" spans="1:16" ht="39" customHeight="1">
      <c r="A36" s="22"/>
      <c r="B36" s="35"/>
      <c r="C36" s="1148" t="s">
        <v>528</v>
      </c>
      <c r="D36" s="1149"/>
      <c r="E36" s="1150"/>
      <c r="F36" s="36">
        <v>1.98</v>
      </c>
      <c r="G36" s="37">
        <v>2.29</v>
      </c>
      <c r="H36" s="37">
        <v>2.3199999999999998</v>
      </c>
      <c r="I36" s="37">
        <v>2.5099999999999998</v>
      </c>
      <c r="J36" s="38">
        <v>3.71</v>
      </c>
      <c r="K36" s="22"/>
      <c r="L36" s="22"/>
      <c r="M36" s="22"/>
      <c r="N36" s="22"/>
      <c r="O36" s="22"/>
      <c r="P36" s="22"/>
    </row>
    <row r="37" spans="1:16" ht="39" customHeight="1">
      <c r="A37" s="22"/>
      <c r="B37" s="35"/>
      <c r="C37" s="1148" t="s">
        <v>529</v>
      </c>
      <c r="D37" s="1149"/>
      <c r="E37" s="1150"/>
      <c r="F37" s="36">
        <v>0.71</v>
      </c>
      <c r="G37" s="37">
        <v>0.83</v>
      </c>
      <c r="H37" s="37">
        <v>0.84</v>
      </c>
      <c r="I37" s="37">
        <v>1.67</v>
      </c>
      <c r="J37" s="38">
        <v>2.2599999999999998</v>
      </c>
      <c r="K37" s="22"/>
      <c r="L37" s="22"/>
      <c r="M37" s="22"/>
      <c r="N37" s="22"/>
      <c r="O37" s="22"/>
      <c r="P37" s="22"/>
    </row>
    <row r="38" spans="1:16" ht="39" customHeight="1">
      <c r="A38" s="22"/>
      <c r="B38" s="35"/>
      <c r="C38" s="1148" t="s">
        <v>530</v>
      </c>
      <c r="D38" s="1149"/>
      <c r="E38" s="1150"/>
      <c r="F38" s="36">
        <v>1.25</v>
      </c>
      <c r="G38" s="37">
        <v>1.38</v>
      </c>
      <c r="H38" s="37">
        <v>1.78</v>
      </c>
      <c r="I38" s="37">
        <v>2.15</v>
      </c>
      <c r="J38" s="38">
        <v>2.23</v>
      </c>
      <c r="K38" s="22"/>
      <c r="L38" s="22"/>
      <c r="M38" s="22"/>
      <c r="N38" s="22"/>
      <c r="O38" s="22"/>
      <c r="P38" s="22"/>
    </row>
    <row r="39" spans="1:16" ht="39" customHeight="1">
      <c r="A39" s="22"/>
      <c r="B39" s="35"/>
      <c r="C39" s="1148" t="s">
        <v>531</v>
      </c>
      <c r="D39" s="1149"/>
      <c r="E39" s="1150"/>
      <c r="F39" s="36">
        <v>1.88</v>
      </c>
      <c r="G39" s="37">
        <v>0.61</v>
      </c>
      <c r="H39" s="37">
        <v>0.02</v>
      </c>
      <c r="I39" s="37">
        <v>1.21</v>
      </c>
      <c r="J39" s="38">
        <v>2.02</v>
      </c>
      <c r="K39" s="22"/>
      <c r="L39" s="22"/>
      <c r="M39" s="22"/>
      <c r="N39" s="22"/>
      <c r="O39" s="22"/>
      <c r="P39" s="22"/>
    </row>
    <row r="40" spans="1:16" ht="39" customHeight="1">
      <c r="A40" s="22"/>
      <c r="B40" s="35"/>
      <c r="C40" s="1148" t="s">
        <v>532</v>
      </c>
      <c r="D40" s="1149"/>
      <c r="E40" s="1150"/>
      <c r="F40" s="36">
        <v>0</v>
      </c>
      <c r="G40" s="37">
        <v>0</v>
      </c>
      <c r="H40" s="37">
        <v>0</v>
      </c>
      <c r="I40" s="37">
        <v>0</v>
      </c>
      <c r="J40" s="38">
        <v>0.37</v>
      </c>
      <c r="K40" s="22"/>
      <c r="L40" s="22"/>
      <c r="M40" s="22"/>
      <c r="N40" s="22"/>
      <c r="O40" s="22"/>
      <c r="P40" s="22"/>
    </row>
    <row r="41" spans="1:16" ht="39" customHeight="1">
      <c r="A41" s="22"/>
      <c r="B41" s="35"/>
      <c r="C41" s="1148" t="s">
        <v>533</v>
      </c>
      <c r="D41" s="1149"/>
      <c r="E41" s="1150"/>
      <c r="F41" s="36">
        <v>0.12</v>
      </c>
      <c r="G41" s="37">
        <v>0.09</v>
      </c>
      <c r="H41" s="37">
        <v>0.11</v>
      </c>
      <c r="I41" s="37">
        <v>0.12</v>
      </c>
      <c r="J41" s="38">
        <v>0.2</v>
      </c>
      <c r="K41" s="22"/>
      <c r="L41" s="22"/>
      <c r="M41" s="22"/>
      <c r="N41" s="22"/>
      <c r="O41" s="22"/>
      <c r="P41" s="22"/>
    </row>
    <row r="42" spans="1:16" ht="39" customHeight="1">
      <c r="A42" s="22"/>
      <c r="B42" s="39"/>
      <c r="C42" s="1148" t="s">
        <v>534</v>
      </c>
      <c r="D42" s="1149"/>
      <c r="E42" s="1150"/>
      <c r="F42" s="36" t="s">
        <v>482</v>
      </c>
      <c r="G42" s="37" t="s">
        <v>482</v>
      </c>
      <c r="H42" s="37" t="s">
        <v>482</v>
      </c>
      <c r="I42" s="37" t="s">
        <v>482</v>
      </c>
      <c r="J42" s="38" t="s">
        <v>482</v>
      </c>
      <c r="K42" s="22"/>
      <c r="L42" s="22"/>
      <c r="M42" s="22"/>
      <c r="N42" s="22"/>
      <c r="O42" s="22"/>
      <c r="P42" s="22"/>
    </row>
    <row r="43" spans="1:16" ht="39" customHeight="1" thickBot="1">
      <c r="A43" s="22"/>
      <c r="B43" s="40"/>
      <c r="C43" s="1151" t="s">
        <v>535</v>
      </c>
      <c r="D43" s="1152"/>
      <c r="E43" s="1153"/>
      <c r="F43" s="41">
        <v>0.2</v>
      </c>
      <c r="G43" s="42">
        <v>7.0000000000000007E-2</v>
      </c>
      <c r="H43" s="42">
        <v>0.06</v>
      </c>
      <c r="I43" s="42">
        <v>0.05</v>
      </c>
      <c r="J43" s="43">
        <v>0.05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c r="A45" s="48"/>
      <c r="B45" s="1164" t="s">
        <v>11</v>
      </c>
      <c r="C45" s="1165"/>
      <c r="D45" s="58"/>
      <c r="E45" s="1170" t="s">
        <v>12</v>
      </c>
      <c r="F45" s="1170"/>
      <c r="G45" s="1170"/>
      <c r="H45" s="1170"/>
      <c r="I45" s="1170"/>
      <c r="J45" s="1171"/>
      <c r="K45" s="59">
        <v>2118</v>
      </c>
      <c r="L45" s="60">
        <v>2017</v>
      </c>
      <c r="M45" s="60">
        <v>1979</v>
      </c>
      <c r="N45" s="60">
        <v>2043</v>
      </c>
      <c r="O45" s="61">
        <v>2175</v>
      </c>
      <c r="P45" s="48"/>
      <c r="Q45" s="48"/>
      <c r="R45" s="48"/>
      <c r="S45" s="48"/>
      <c r="T45" s="48"/>
      <c r="U45" s="48"/>
    </row>
    <row r="46" spans="1:21" ht="30.75" customHeight="1">
      <c r="A46" s="48"/>
      <c r="B46" s="1166"/>
      <c r="C46" s="1167"/>
      <c r="D46" s="62"/>
      <c r="E46" s="1158" t="s">
        <v>13</v>
      </c>
      <c r="F46" s="1158"/>
      <c r="G46" s="1158"/>
      <c r="H46" s="1158"/>
      <c r="I46" s="1158"/>
      <c r="J46" s="1159"/>
      <c r="K46" s="63" t="s">
        <v>482</v>
      </c>
      <c r="L46" s="64" t="s">
        <v>482</v>
      </c>
      <c r="M46" s="64" t="s">
        <v>482</v>
      </c>
      <c r="N46" s="64" t="s">
        <v>482</v>
      </c>
      <c r="O46" s="65" t="s">
        <v>482</v>
      </c>
      <c r="P46" s="48"/>
      <c r="Q46" s="48"/>
      <c r="R46" s="48"/>
      <c r="S46" s="48"/>
      <c r="T46" s="48"/>
      <c r="U46" s="48"/>
    </row>
    <row r="47" spans="1:21" ht="30.75" customHeight="1">
      <c r="A47" s="48"/>
      <c r="B47" s="1166"/>
      <c r="C47" s="1167"/>
      <c r="D47" s="62"/>
      <c r="E47" s="1158" t="s">
        <v>14</v>
      </c>
      <c r="F47" s="1158"/>
      <c r="G47" s="1158"/>
      <c r="H47" s="1158"/>
      <c r="I47" s="1158"/>
      <c r="J47" s="1159"/>
      <c r="K47" s="63" t="s">
        <v>482</v>
      </c>
      <c r="L47" s="64" t="s">
        <v>482</v>
      </c>
      <c r="M47" s="64" t="s">
        <v>482</v>
      </c>
      <c r="N47" s="64" t="s">
        <v>482</v>
      </c>
      <c r="O47" s="65" t="s">
        <v>482</v>
      </c>
      <c r="P47" s="48"/>
      <c r="Q47" s="48"/>
      <c r="R47" s="48"/>
      <c r="S47" s="48"/>
      <c r="T47" s="48"/>
      <c r="U47" s="48"/>
    </row>
    <row r="48" spans="1:21" ht="30.75" customHeight="1">
      <c r="A48" s="48"/>
      <c r="B48" s="1166"/>
      <c r="C48" s="1167"/>
      <c r="D48" s="62"/>
      <c r="E48" s="1158" t="s">
        <v>15</v>
      </c>
      <c r="F48" s="1158"/>
      <c r="G48" s="1158"/>
      <c r="H48" s="1158"/>
      <c r="I48" s="1158"/>
      <c r="J48" s="1159"/>
      <c r="K48" s="63">
        <v>733</v>
      </c>
      <c r="L48" s="64">
        <v>639</v>
      </c>
      <c r="M48" s="64">
        <v>577</v>
      </c>
      <c r="N48" s="64">
        <v>566</v>
      </c>
      <c r="O48" s="65">
        <v>587</v>
      </c>
      <c r="P48" s="48"/>
      <c r="Q48" s="48"/>
      <c r="R48" s="48"/>
      <c r="S48" s="48"/>
      <c r="T48" s="48"/>
      <c r="U48" s="48"/>
    </row>
    <row r="49" spans="1:21" ht="30.75" customHeight="1">
      <c r="A49" s="48"/>
      <c r="B49" s="1166"/>
      <c r="C49" s="1167"/>
      <c r="D49" s="62"/>
      <c r="E49" s="1158" t="s">
        <v>16</v>
      </c>
      <c r="F49" s="1158"/>
      <c r="G49" s="1158"/>
      <c r="H49" s="1158"/>
      <c r="I49" s="1158"/>
      <c r="J49" s="1159"/>
      <c r="K49" s="63">
        <v>62</v>
      </c>
      <c r="L49" s="64">
        <v>80</v>
      </c>
      <c r="M49" s="64">
        <v>79</v>
      </c>
      <c r="N49" s="64">
        <v>59</v>
      </c>
      <c r="O49" s="65">
        <v>66</v>
      </c>
      <c r="P49" s="48"/>
      <c r="Q49" s="48"/>
      <c r="R49" s="48"/>
      <c r="S49" s="48"/>
      <c r="T49" s="48"/>
      <c r="U49" s="48"/>
    </row>
    <row r="50" spans="1:21" ht="30.75" customHeight="1">
      <c r="A50" s="48"/>
      <c r="B50" s="1166"/>
      <c r="C50" s="1167"/>
      <c r="D50" s="62"/>
      <c r="E50" s="1158" t="s">
        <v>17</v>
      </c>
      <c r="F50" s="1158"/>
      <c r="G50" s="1158"/>
      <c r="H50" s="1158"/>
      <c r="I50" s="1158"/>
      <c r="J50" s="1159"/>
      <c r="K50" s="63">
        <v>47</v>
      </c>
      <c r="L50" s="64">
        <v>41</v>
      </c>
      <c r="M50" s="64">
        <v>41</v>
      </c>
      <c r="N50" s="64">
        <v>40</v>
      </c>
      <c r="O50" s="65">
        <v>60</v>
      </c>
      <c r="P50" s="48"/>
      <c r="Q50" s="48"/>
      <c r="R50" s="48"/>
      <c r="S50" s="48"/>
      <c r="T50" s="48"/>
      <c r="U50" s="48"/>
    </row>
    <row r="51" spans="1:21" ht="30.75" customHeight="1">
      <c r="A51" s="48"/>
      <c r="B51" s="1168"/>
      <c r="C51" s="1169"/>
      <c r="D51" s="66"/>
      <c r="E51" s="1158" t="s">
        <v>18</v>
      </c>
      <c r="F51" s="1158"/>
      <c r="G51" s="1158"/>
      <c r="H51" s="1158"/>
      <c r="I51" s="1158"/>
      <c r="J51" s="1159"/>
      <c r="K51" s="63">
        <v>0</v>
      </c>
      <c r="L51" s="64">
        <v>0</v>
      </c>
      <c r="M51" s="64" t="s">
        <v>482</v>
      </c>
      <c r="N51" s="64" t="s">
        <v>482</v>
      </c>
      <c r="O51" s="65" t="s">
        <v>482</v>
      </c>
      <c r="P51" s="48"/>
      <c r="Q51" s="48"/>
      <c r="R51" s="48"/>
      <c r="S51" s="48"/>
      <c r="T51" s="48"/>
      <c r="U51" s="48"/>
    </row>
    <row r="52" spans="1:21" ht="30.75" customHeight="1">
      <c r="A52" s="48"/>
      <c r="B52" s="1156" t="s">
        <v>19</v>
      </c>
      <c r="C52" s="1157"/>
      <c r="D52" s="66"/>
      <c r="E52" s="1158" t="s">
        <v>20</v>
      </c>
      <c r="F52" s="1158"/>
      <c r="G52" s="1158"/>
      <c r="H52" s="1158"/>
      <c r="I52" s="1158"/>
      <c r="J52" s="1159"/>
      <c r="K52" s="63">
        <v>2362</v>
      </c>
      <c r="L52" s="64">
        <v>2263</v>
      </c>
      <c r="M52" s="64">
        <v>2345</v>
      </c>
      <c r="N52" s="64">
        <v>2375</v>
      </c>
      <c r="O52" s="65">
        <v>2325</v>
      </c>
      <c r="P52" s="48"/>
      <c r="Q52" s="48"/>
      <c r="R52" s="48"/>
      <c r="S52" s="48"/>
      <c r="T52" s="48"/>
      <c r="U52" s="48"/>
    </row>
    <row r="53" spans="1:21" ht="30.75" customHeight="1" thickBot="1">
      <c r="A53" s="48"/>
      <c r="B53" s="1160" t="s">
        <v>21</v>
      </c>
      <c r="C53" s="1161"/>
      <c r="D53" s="67"/>
      <c r="E53" s="1162" t="s">
        <v>22</v>
      </c>
      <c r="F53" s="1162"/>
      <c r="G53" s="1162"/>
      <c r="H53" s="1162"/>
      <c r="I53" s="1162"/>
      <c r="J53" s="1163"/>
      <c r="K53" s="68">
        <v>598</v>
      </c>
      <c r="L53" s="69">
        <v>514</v>
      </c>
      <c r="M53" s="69">
        <v>331</v>
      </c>
      <c r="N53" s="69">
        <v>333</v>
      </c>
      <c r="O53" s="70">
        <v>563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521</v>
      </c>
      <c r="J40" s="79" t="s">
        <v>522</v>
      </c>
      <c r="K40" s="79" t="s">
        <v>523</v>
      </c>
      <c r="L40" s="79" t="s">
        <v>524</v>
      </c>
      <c r="M40" s="80" t="s">
        <v>525</v>
      </c>
    </row>
    <row r="41" spans="2:13" ht="27.75" customHeight="1">
      <c r="B41" s="1172" t="s">
        <v>24</v>
      </c>
      <c r="C41" s="1173"/>
      <c r="D41" s="81"/>
      <c r="E41" s="1178" t="s">
        <v>25</v>
      </c>
      <c r="F41" s="1178"/>
      <c r="G41" s="1178"/>
      <c r="H41" s="1179"/>
      <c r="I41" s="82">
        <v>19610</v>
      </c>
      <c r="J41" s="83">
        <v>20956</v>
      </c>
      <c r="K41" s="83">
        <v>22822</v>
      </c>
      <c r="L41" s="83">
        <v>23713</v>
      </c>
      <c r="M41" s="84">
        <v>23891</v>
      </c>
    </row>
    <row r="42" spans="2:13" ht="27.75" customHeight="1">
      <c r="B42" s="1174"/>
      <c r="C42" s="1175"/>
      <c r="D42" s="85"/>
      <c r="E42" s="1180" t="s">
        <v>26</v>
      </c>
      <c r="F42" s="1180"/>
      <c r="G42" s="1180"/>
      <c r="H42" s="1181"/>
      <c r="I42" s="86">
        <v>189</v>
      </c>
      <c r="J42" s="87">
        <v>826</v>
      </c>
      <c r="K42" s="87">
        <v>786</v>
      </c>
      <c r="L42" s="87">
        <v>749</v>
      </c>
      <c r="M42" s="88">
        <v>689</v>
      </c>
    </row>
    <row r="43" spans="2:13" ht="27.75" customHeight="1">
      <c r="B43" s="1174"/>
      <c r="C43" s="1175"/>
      <c r="D43" s="85"/>
      <c r="E43" s="1180" t="s">
        <v>27</v>
      </c>
      <c r="F43" s="1180"/>
      <c r="G43" s="1180"/>
      <c r="H43" s="1181"/>
      <c r="I43" s="86">
        <v>12193</v>
      </c>
      <c r="J43" s="87">
        <v>10433</v>
      </c>
      <c r="K43" s="87">
        <v>8356</v>
      </c>
      <c r="L43" s="87">
        <v>7542</v>
      </c>
      <c r="M43" s="88">
        <v>7401</v>
      </c>
    </row>
    <row r="44" spans="2:13" ht="27.75" customHeight="1">
      <c r="B44" s="1174"/>
      <c r="C44" s="1175"/>
      <c r="D44" s="85"/>
      <c r="E44" s="1180" t="s">
        <v>28</v>
      </c>
      <c r="F44" s="1180"/>
      <c r="G44" s="1180"/>
      <c r="H44" s="1181"/>
      <c r="I44" s="86">
        <v>487</v>
      </c>
      <c r="J44" s="87">
        <v>467</v>
      </c>
      <c r="K44" s="87">
        <v>424</v>
      </c>
      <c r="L44" s="87">
        <v>345</v>
      </c>
      <c r="M44" s="88">
        <v>286</v>
      </c>
    </row>
    <row r="45" spans="2:13" ht="27.75" customHeight="1">
      <c r="B45" s="1174"/>
      <c r="C45" s="1175"/>
      <c r="D45" s="85"/>
      <c r="E45" s="1180" t="s">
        <v>29</v>
      </c>
      <c r="F45" s="1180"/>
      <c r="G45" s="1180"/>
      <c r="H45" s="1181"/>
      <c r="I45" s="86">
        <v>5033</v>
      </c>
      <c r="J45" s="87">
        <v>4616</v>
      </c>
      <c r="K45" s="87">
        <v>4113</v>
      </c>
      <c r="L45" s="87">
        <v>3742</v>
      </c>
      <c r="M45" s="88">
        <v>3650</v>
      </c>
    </row>
    <row r="46" spans="2:13" ht="27.75" customHeight="1">
      <c r="B46" s="1174"/>
      <c r="C46" s="1175"/>
      <c r="D46" s="89"/>
      <c r="E46" s="1180" t="s">
        <v>30</v>
      </c>
      <c r="F46" s="1180"/>
      <c r="G46" s="1180"/>
      <c r="H46" s="1181"/>
      <c r="I46" s="86">
        <v>86</v>
      </c>
      <c r="J46" s="87">
        <v>78</v>
      </c>
      <c r="K46" s="87">
        <v>71</v>
      </c>
      <c r="L46" s="87">
        <v>38</v>
      </c>
      <c r="M46" s="88">
        <v>34</v>
      </c>
    </row>
    <row r="47" spans="2:13" ht="27.75" customHeight="1">
      <c r="B47" s="1174"/>
      <c r="C47" s="1175"/>
      <c r="D47" s="90"/>
      <c r="E47" s="1182" t="s">
        <v>31</v>
      </c>
      <c r="F47" s="1183"/>
      <c r="G47" s="1183"/>
      <c r="H47" s="1184"/>
      <c r="I47" s="86" t="s">
        <v>482</v>
      </c>
      <c r="J47" s="87" t="s">
        <v>482</v>
      </c>
      <c r="K47" s="87" t="s">
        <v>482</v>
      </c>
      <c r="L47" s="87" t="s">
        <v>482</v>
      </c>
      <c r="M47" s="88" t="s">
        <v>482</v>
      </c>
    </row>
    <row r="48" spans="2:13" ht="27.75" customHeight="1">
      <c r="B48" s="1174"/>
      <c r="C48" s="1175"/>
      <c r="D48" s="85"/>
      <c r="E48" s="1180" t="s">
        <v>32</v>
      </c>
      <c r="F48" s="1180"/>
      <c r="G48" s="1180"/>
      <c r="H48" s="1181"/>
      <c r="I48" s="86" t="s">
        <v>482</v>
      </c>
      <c r="J48" s="87" t="s">
        <v>482</v>
      </c>
      <c r="K48" s="87" t="s">
        <v>482</v>
      </c>
      <c r="L48" s="87" t="s">
        <v>482</v>
      </c>
      <c r="M48" s="88" t="s">
        <v>482</v>
      </c>
    </row>
    <row r="49" spans="2:13" ht="27.75" customHeight="1">
      <c r="B49" s="1176"/>
      <c r="C49" s="1177"/>
      <c r="D49" s="85"/>
      <c r="E49" s="1180" t="s">
        <v>33</v>
      </c>
      <c r="F49" s="1180"/>
      <c r="G49" s="1180"/>
      <c r="H49" s="1181"/>
      <c r="I49" s="86" t="s">
        <v>482</v>
      </c>
      <c r="J49" s="87" t="s">
        <v>482</v>
      </c>
      <c r="K49" s="87" t="s">
        <v>482</v>
      </c>
      <c r="L49" s="87" t="s">
        <v>482</v>
      </c>
      <c r="M49" s="88" t="s">
        <v>482</v>
      </c>
    </row>
    <row r="50" spans="2:13" ht="27.75" customHeight="1">
      <c r="B50" s="1185" t="s">
        <v>34</v>
      </c>
      <c r="C50" s="1186"/>
      <c r="D50" s="91"/>
      <c r="E50" s="1180" t="s">
        <v>35</v>
      </c>
      <c r="F50" s="1180"/>
      <c r="G50" s="1180"/>
      <c r="H50" s="1181"/>
      <c r="I50" s="86">
        <v>5648</v>
      </c>
      <c r="J50" s="87">
        <v>6362</v>
      </c>
      <c r="K50" s="87">
        <v>5171</v>
      </c>
      <c r="L50" s="87">
        <v>5742</v>
      </c>
      <c r="M50" s="88">
        <v>5970</v>
      </c>
    </row>
    <row r="51" spans="2:13" ht="27.75" customHeight="1">
      <c r="B51" s="1174"/>
      <c r="C51" s="1175"/>
      <c r="D51" s="85"/>
      <c r="E51" s="1180" t="s">
        <v>36</v>
      </c>
      <c r="F51" s="1180"/>
      <c r="G51" s="1180"/>
      <c r="H51" s="1181"/>
      <c r="I51" s="86">
        <v>4304</v>
      </c>
      <c r="J51" s="87">
        <v>3695</v>
      </c>
      <c r="K51" s="87">
        <v>2813</v>
      </c>
      <c r="L51" s="87">
        <v>2349</v>
      </c>
      <c r="M51" s="88">
        <v>2636</v>
      </c>
    </row>
    <row r="52" spans="2:13" ht="27.75" customHeight="1">
      <c r="B52" s="1176"/>
      <c r="C52" s="1177"/>
      <c r="D52" s="85"/>
      <c r="E52" s="1180" t="s">
        <v>37</v>
      </c>
      <c r="F52" s="1180"/>
      <c r="G52" s="1180"/>
      <c r="H52" s="1181"/>
      <c r="I52" s="86">
        <v>22682</v>
      </c>
      <c r="J52" s="87">
        <v>23070</v>
      </c>
      <c r="K52" s="87">
        <v>23413</v>
      </c>
      <c r="L52" s="87">
        <v>23490</v>
      </c>
      <c r="M52" s="88">
        <v>23403</v>
      </c>
    </row>
    <row r="53" spans="2:13" ht="27.75" customHeight="1" thickBot="1">
      <c r="B53" s="1187" t="s">
        <v>38</v>
      </c>
      <c r="C53" s="1188"/>
      <c r="D53" s="92"/>
      <c r="E53" s="1189" t="s">
        <v>39</v>
      </c>
      <c r="F53" s="1189"/>
      <c r="G53" s="1189"/>
      <c r="H53" s="1190"/>
      <c r="I53" s="93">
        <v>4962</v>
      </c>
      <c r="J53" s="94">
        <v>4248</v>
      </c>
      <c r="K53" s="94">
        <v>5174</v>
      </c>
      <c r="L53" s="94">
        <v>4548</v>
      </c>
      <c r="M53" s="95">
        <v>3941</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I1" zoomScaleNormal="100" zoomScaleSheetLayoutView="55" workbookViewId="0">
      <selection activeCell="G70" sqref="G70"/>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1191"/>
      <c r="B1" s="1192"/>
      <c r="P1" s="246"/>
      <c r="Q1" s="246"/>
    </row>
    <row r="2" spans="1:51" ht="25.5">
      <c r="A2" s="1191"/>
      <c r="C2" s="1193"/>
      <c r="P2" s="246"/>
      <c r="Q2" s="246"/>
    </row>
    <row r="3" spans="1:51" ht="25.5">
      <c r="A3" s="1191"/>
      <c r="C3" s="1193"/>
      <c r="P3" s="246"/>
      <c r="Q3" s="246"/>
    </row>
    <row r="4" spans="1:51" s="1194" customFormat="1">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row>
    <row r="5" spans="1:51" s="1194" customFormat="1">
      <c r="A5" s="1191"/>
      <c r="B5" s="1191"/>
      <c r="C5" s="1191"/>
      <c r="D5" s="1191"/>
      <c r="E5" s="1191"/>
      <c r="F5" s="1191"/>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row>
    <row r="6" spans="1:51" s="1194" customFormat="1">
      <c r="A6" s="1191"/>
      <c r="B6" s="1191"/>
      <c r="C6" s="1191"/>
      <c r="D6" s="1191"/>
      <c r="E6" s="1191"/>
      <c r="F6" s="1191"/>
      <c r="G6" s="1191"/>
      <c r="H6" s="1191"/>
      <c r="I6" s="1191"/>
      <c r="J6" s="1191"/>
      <c r="K6" s="1191"/>
      <c r="L6" s="1191"/>
      <c r="M6" s="1191"/>
      <c r="N6" s="1191"/>
      <c r="O6" s="1191"/>
      <c r="P6" s="1191"/>
      <c r="Q6" s="1191"/>
      <c r="R6" s="1191"/>
      <c r="S6" s="1191"/>
      <c r="T6" s="1191"/>
      <c r="U6" s="1191"/>
      <c r="V6" s="1191"/>
      <c r="W6" s="1191"/>
      <c r="X6" s="1191"/>
      <c r="Y6" s="1191"/>
      <c r="Z6" s="1191"/>
      <c r="AA6" s="1191"/>
      <c r="AB6" s="1191"/>
      <c r="AC6" s="1191"/>
      <c r="AD6" s="1191"/>
      <c r="AE6" s="1191"/>
      <c r="AF6" s="1191"/>
      <c r="AG6" s="1191"/>
      <c r="AH6" s="1191"/>
      <c r="AI6" s="1191"/>
    </row>
    <row r="7" spans="1:51" s="1194" customFormat="1">
      <c r="A7" s="1191"/>
      <c r="B7" s="1191"/>
      <c r="C7" s="1191"/>
      <c r="D7" s="1191"/>
      <c r="E7" s="1191"/>
      <c r="F7" s="1191"/>
      <c r="G7" s="1191"/>
      <c r="H7" s="1191"/>
      <c r="I7" s="1191"/>
      <c r="J7" s="1191"/>
      <c r="K7" s="1191"/>
      <c r="L7" s="1191"/>
      <c r="M7" s="1191"/>
      <c r="N7" s="1191"/>
      <c r="O7" s="1191"/>
      <c r="P7" s="1191"/>
      <c r="Q7" s="1191"/>
      <c r="R7" s="1191"/>
      <c r="S7" s="1191"/>
      <c r="T7" s="1191"/>
      <c r="U7" s="1191"/>
      <c r="V7" s="1191"/>
      <c r="W7" s="1191"/>
      <c r="X7" s="1191"/>
      <c r="Y7" s="1191"/>
      <c r="Z7" s="1191"/>
      <c r="AA7" s="1191"/>
      <c r="AB7" s="1191"/>
      <c r="AC7" s="1191"/>
      <c r="AD7" s="1191"/>
      <c r="AE7" s="1191"/>
      <c r="AF7" s="1191"/>
      <c r="AG7" s="1191"/>
      <c r="AH7" s="1191"/>
      <c r="AI7" s="1191"/>
    </row>
    <row r="8" spans="1:51" s="1194" customFormat="1">
      <c r="A8" s="1191"/>
      <c r="B8" s="1191"/>
      <c r="C8" s="1191"/>
      <c r="D8" s="1191"/>
      <c r="E8" s="1191"/>
      <c r="F8" s="1191"/>
      <c r="G8" s="1191"/>
      <c r="H8" s="1191"/>
      <c r="I8" s="1191"/>
      <c r="J8" s="1191"/>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row>
    <row r="9" spans="1:51" s="1194" customFormat="1">
      <c r="A9" s="1191"/>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1"/>
      <c r="AA9" s="1191"/>
      <c r="AB9" s="1191"/>
      <c r="AC9" s="1191"/>
      <c r="AD9" s="1191"/>
      <c r="AE9" s="1191"/>
      <c r="AF9" s="1191"/>
      <c r="AG9" s="1191"/>
      <c r="AH9" s="1191"/>
      <c r="AI9" s="1191"/>
    </row>
    <row r="10" spans="1:51" s="1194" customFormat="1">
      <c r="A10" s="1191"/>
      <c r="B10" s="1191"/>
      <c r="C10" s="1191"/>
      <c r="D10" s="1191"/>
      <c r="E10" s="1191"/>
      <c r="F10" s="1191"/>
      <c r="G10" s="1191"/>
      <c r="H10" s="1191"/>
      <c r="I10" s="1191"/>
      <c r="J10" s="1191"/>
      <c r="K10" s="1191"/>
      <c r="L10" s="1191"/>
      <c r="M10" s="1191"/>
      <c r="N10" s="1191"/>
      <c r="O10" s="1191"/>
      <c r="P10" s="1191"/>
      <c r="Q10" s="1191"/>
      <c r="R10" s="1191"/>
      <c r="S10" s="1191"/>
      <c r="T10" s="1191"/>
      <c r="U10" s="1191"/>
      <c r="V10" s="1191"/>
      <c r="W10" s="1191"/>
      <c r="X10" s="1191"/>
      <c r="Y10" s="1191"/>
      <c r="Z10" s="1191"/>
      <c r="AA10" s="1191"/>
      <c r="AB10" s="1191"/>
      <c r="AC10" s="1191"/>
      <c r="AD10" s="1191"/>
      <c r="AE10" s="1191"/>
      <c r="AF10" s="1191"/>
      <c r="AG10" s="1191"/>
      <c r="AH10" s="1191"/>
      <c r="AI10" s="1191"/>
      <c r="AY10" s="1194" t="s">
        <v>556</v>
      </c>
    </row>
    <row r="11" spans="1:51" s="1194" customFormat="1">
      <c r="A11" s="1191"/>
      <c r="B11" s="1191"/>
      <c r="C11" s="1191"/>
      <c r="D11" s="1191"/>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c r="AH11" s="1191"/>
      <c r="AI11" s="1191"/>
    </row>
    <row r="12" spans="1:51" s="1194" customFormat="1">
      <c r="A12" s="1191"/>
      <c r="B12" s="1191"/>
      <c r="C12" s="1191"/>
      <c r="D12" s="1191"/>
      <c r="E12" s="1191"/>
      <c r="F12" s="1191"/>
      <c r="G12" s="1191"/>
      <c r="H12" s="1191"/>
      <c r="I12" s="1191"/>
      <c r="J12" s="1191"/>
      <c r="K12" s="1191"/>
      <c r="L12" s="1191"/>
      <c r="M12" s="1191"/>
      <c r="N12" s="1191"/>
      <c r="O12" s="1191"/>
      <c r="P12" s="1191"/>
      <c r="Q12" s="1191"/>
      <c r="R12" s="1191"/>
      <c r="S12" s="1191"/>
      <c r="T12" s="1191"/>
      <c r="U12" s="1191"/>
      <c r="V12" s="1191"/>
      <c r="W12" s="1191"/>
      <c r="X12" s="1191"/>
      <c r="Y12" s="1191"/>
      <c r="Z12" s="1191"/>
      <c r="AA12" s="1191"/>
      <c r="AB12" s="1191"/>
      <c r="AC12" s="1191"/>
      <c r="AD12" s="1191"/>
      <c r="AE12" s="1191"/>
      <c r="AF12" s="1191"/>
      <c r="AG12" s="1191"/>
      <c r="AH12" s="1191"/>
      <c r="AI12" s="1191"/>
      <c r="AY12" s="1194" t="s">
        <v>556</v>
      </c>
    </row>
    <row r="13" spans="1:51" s="1194" customFormat="1">
      <c r="A13" s="1191"/>
      <c r="B13" s="1191"/>
      <c r="C13" s="1191"/>
      <c r="D13" s="1191"/>
      <c r="E13" s="1191"/>
      <c r="F13" s="1191"/>
      <c r="G13" s="1191"/>
      <c r="H13" s="1191"/>
      <c r="I13" s="1191"/>
      <c r="J13" s="1191"/>
      <c r="K13" s="1191"/>
      <c r="L13" s="1191"/>
      <c r="M13" s="1191"/>
      <c r="N13" s="1191"/>
      <c r="O13" s="1191"/>
      <c r="P13" s="1191"/>
      <c r="Q13" s="1191"/>
      <c r="R13" s="1191"/>
      <c r="S13" s="1191"/>
      <c r="T13" s="1191"/>
      <c r="U13" s="1191"/>
      <c r="V13" s="1191"/>
      <c r="W13" s="1191"/>
      <c r="X13" s="1191"/>
      <c r="Y13" s="1191"/>
      <c r="Z13" s="1191"/>
      <c r="AA13" s="1191"/>
      <c r="AB13" s="1191"/>
      <c r="AC13" s="1191"/>
      <c r="AD13" s="1191"/>
      <c r="AE13" s="1191"/>
      <c r="AF13" s="1191"/>
      <c r="AG13" s="1191"/>
      <c r="AH13" s="1191"/>
      <c r="AI13" s="1191"/>
    </row>
    <row r="14" spans="1:51" s="1194" customFormat="1" ht="14.25" customHeight="1">
      <c r="A14" s="1191"/>
      <c r="B14" s="1191"/>
      <c r="C14" s="1191"/>
      <c r="D14" s="1191"/>
      <c r="E14" s="1191"/>
      <c r="F14" s="1191"/>
      <c r="G14" s="1191"/>
      <c r="H14" s="1191"/>
      <c r="I14" s="1191"/>
      <c r="J14" s="1191"/>
      <c r="K14" s="1191"/>
      <c r="L14" s="1191"/>
      <c r="M14" s="1191"/>
      <c r="N14" s="1191"/>
      <c r="O14" s="1191"/>
      <c r="P14" s="1191"/>
      <c r="Q14" s="1191"/>
      <c r="R14" s="1191"/>
      <c r="S14" s="1191"/>
      <c r="T14" s="1191"/>
      <c r="U14" s="1191"/>
      <c r="V14" s="1191"/>
      <c r="W14" s="1191"/>
      <c r="X14" s="1191"/>
      <c r="Y14" s="1191"/>
      <c r="Z14" s="1191"/>
      <c r="AA14" s="1191"/>
      <c r="AB14" s="1191"/>
      <c r="AC14" s="1191"/>
      <c r="AD14" s="1191"/>
      <c r="AE14" s="1191"/>
      <c r="AF14" s="1191"/>
      <c r="AG14" s="1191"/>
      <c r="AH14" s="1191"/>
      <c r="AI14" s="1191"/>
    </row>
    <row r="15" spans="1:51" s="1194" customFormat="1">
      <c r="A15" s="245"/>
      <c r="B15" s="1191"/>
      <c r="C15" s="1191"/>
      <c r="D15" s="1191"/>
      <c r="E15" s="1191"/>
      <c r="F15" s="1191"/>
      <c r="G15" s="1191"/>
      <c r="H15" s="1191"/>
      <c r="I15" s="1191"/>
      <c r="J15" s="1191"/>
      <c r="K15" s="1191"/>
      <c r="L15" s="1191"/>
      <c r="M15" s="1191"/>
      <c r="N15" s="1191"/>
      <c r="O15" s="1191"/>
      <c r="P15" s="1191"/>
      <c r="Q15" s="1191"/>
      <c r="R15" s="1191"/>
      <c r="S15" s="1191"/>
      <c r="T15" s="1191"/>
      <c r="U15" s="1191"/>
      <c r="V15" s="1191"/>
      <c r="W15" s="1191"/>
      <c r="X15" s="1191"/>
      <c r="Y15" s="1191"/>
      <c r="Z15" s="1191"/>
      <c r="AA15" s="1191"/>
      <c r="AB15" s="1191"/>
      <c r="AC15" s="1191"/>
      <c r="AD15" s="1191"/>
      <c r="AE15" s="1191"/>
      <c r="AF15" s="1191"/>
      <c r="AG15" s="1191"/>
      <c r="AH15" s="1191"/>
      <c r="AI15" s="1191"/>
    </row>
    <row r="16" spans="1:51" s="1194" customFormat="1">
      <c r="A16" s="245"/>
      <c r="B16" s="1191"/>
      <c r="C16" s="1191"/>
      <c r="D16" s="1191"/>
      <c r="E16" s="1191"/>
      <c r="F16" s="1191"/>
      <c r="G16" s="1191"/>
      <c r="H16" s="1191"/>
      <c r="I16" s="1191"/>
      <c r="J16" s="1191"/>
      <c r="K16" s="1191"/>
      <c r="L16" s="1191"/>
      <c r="M16" s="1191"/>
      <c r="N16" s="1191"/>
      <c r="O16" s="1191"/>
      <c r="P16" s="1191"/>
      <c r="Q16" s="1191"/>
      <c r="R16" s="1191"/>
      <c r="S16" s="1191"/>
      <c r="T16" s="1191"/>
      <c r="U16" s="1191"/>
      <c r="V16" s="1191"/>
      <c r="W16" s="1191"/>
      <c r="X16" s="1191"/>
      <c r="Y16" s="1191"/>
      <c r="Z16" s="1191"/>
      <c r="AA16" s="1191"/>
      <c r="AB16" s="1191"/>
      <c r="AC16" s="1191"/>
      <c r="AD16" s="1191"/>
      <c r="AE16" s="1191"/>
      <c r="AF16" s="1191"/>
      <c r="AG16" s="1191"/>
      <c r="AH16" s="1191"/>
      <c r="AI16" s="1191"/>
    </row>
    <row r="17" spans="1:259" s="1194" customFormat="1">
      <c r="A17" s="245"/>
      <c r="B17" s="1191"/>
      <c r="C17" s="1191"/>
      <c r="D17" s="1191"/>
      <c r="E17" s="1191"/>
      <c r="F17" s="1191"/>
      <c r="G17" s="1191"/>
      <c r="H17" s="1191"/>
      <c r="I17" s="1191"/>
      <c r="J17" s="1191"/>
      <c r="K17" s="1191"/>
      <c r="L17" s="1191"/>
      <c r="M17" s="1191"/>
      <c r="N17" s="1191"/>
      <c r="O17" s="1191"/>
      <c r="P17" s="1191"/>
      <c r="Q17" s="1191"/>
      <c r="R17" s="1191"/>
      <c r="S17" s="1191"/>
      <c r="T17" s="1191"/>
      <c r="U17" s="1191"/>
      <c r="V17" s="1191"/>
      <c r="W17" s="1191"/>
      <c r="X17" s="1191"/>
      <c r="Y17" s="1191"/>
      <c r="Z17" s="1191"/>
      <c r="AA17" s="1191"/>
      <c r="AB17" s="1191"/>
      <c r="AC17" s="1191"/>
      <c r="AD17" s="1191"/>
      <c r="AE17" s="1191"/>
      <c r="AF17" s="1191"/>
      <c r="AG17" s="1191"/>
      <c r="AH17" s="1191"/>
      <c r="AI17" s="1191"/>
    </row>
    <row r="18" spans="1:259" s="1194" customFormat="1">
      <c r="A18" s="245"/>
      <c r="B18" s="1191"/>
      <c r="C18" s="1191"/>
      <c r="D18" s="1191"/>
      <c r="E18" s="1191"/>
      <c r="F18" s="1191"/>
      <c r="G18" s="1191"/>
      <c r="H18" s="1191"/>
      <c r="I18" s="1191"/>
      <c r="J18" s="1191"/>
      <c r="K18" s="1191"/>
      <c r="L18" s="1191"/>
      <c r="M18" s="1191"/>
      <c r="N18" s="1191"/>
      <c r="O18" s="1191"/>
      <c r="P18" s="1191"/>
      <c r="Q18" s="1191"/>
      <c r="R18" s="1191"/>
      <c r="S18" s="1191"/>
      <c r="T18" s="1191"/>
      <c r="U18" s="1191"/>
      <c r="V18" s="1191"/>
      <c r="W18" s="1191"/>
      <c r="X18" s="1191"/>
      <c r="Y18" s="1191"/>
      <c r="Z18" s="1191"/>
      <c r="AA18" s="1191"/>
      <c r="AB18" s="1191"/>
      <c r="AC18" s="1191"/>
      <c r="AD18" s="1191"/>
      <c r="AE18" s="1191"/>
      <c r="AF18" s="1191"/>
      <c r="AG18" s="1191"/>
      <c r="AH18" s="1191"/>
      <c r="AI18" s="1191"/>
    </row>
    <row r="19" spans="1:259">
      <c r="P19" s="246"/>
      <c r="Q19" s="246"/>
    </row>
    <row r="20" spans="1:259">
      <c r="P20" s="246"/>
      <c r="Q20" s="246"/>
    </row>
    <row r="21" spans="1:259" ht="17.25">
      <c r="B21" s="1195"/>
      <c r="C21" s="248"/>
      <c r="D21" s="248"/>
      <c r="E21" s="248"/>
      <c r="F21" s="248"/>
      <c r="G21" s="248"/>
      <c r="H21" s="248"/>
      <c r="I21" s="248"/>
      <c r="J21" s="248"/>
      <c r="K21" s="248"/>
      <c r="L21" s="248"/>
      <c r="M21" s="248"/>
      <c r="N21" s="1196"/>
      <c r="O21" s="248"/>
      <c r="P21" s="249"/>
      <c r="Q21" s="246"/>
      <c r="IY21" s="1197"/>
    </row>
    <row r="22" spans="1:259" ht="17.25">
      <c r="B22" s="250"/>
      <c r="IY22" s="1198"/>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1199"/>
      <c r="C40" s="246"/>
      <c r="D40" s="246"/>
      <c r="E40" s="246"/>
      <c r="F40" s="246"/>
      <c r="G40" s="246"/>
      <c r="H40" s="246"/>
      <c r="I40" s="246"/>
      <c r="J40" s="246"/>
      <c r="K40" s="246"/>
      <c r="L40" s="246"/>
      <c r="M40" s="246"/>
      <c r="N40" s="246"/>
      <c r="O40" s="246"/>
      <c r="P40" s="1199"/>
      <c r="Q40" s="246"/>
    </row>
    <row r="41" spans="2:17" ht="17.25">
      <c r="B41" s="247" t="s">
        <v>557</v>
      </c>
      <c r="C41" s="248"/>
      <c r="D41" s="248"/>
      <c r="E41" s="248"/>
      <c r="F41" s="248"/>
      <c r="G41" s="248"/>
      <c r="H41" s="248"/>
      <c r="I41" s="248"/>
      <c r="J41" s="248"/>
      <c r="K41" s="248"/>
      <c r="L41" s="248"/>
      <c r="M41" s="248"/>
      <c r="N41" s="248"/>
      <c r="O41" s="248"/>
      <c r="P41" s="249"/>
    </row>
    <row r="42" spans="2:17">
      <c r="B42" s="250"/>
      <c r="C42" s="246"/>
      <c r="D42" s="246"/>
      <c r="E42" s="246"/>
      <c r="F42" s="246"/>
      <c r="G42" s="1200" t="s">
        <v>558</v>
      </c>
      <c r="I42" s="1201"/>
      <c r="J42" s="1201"/>
      <c r="K42" s="1201"/>
      <c r="L42" s="246"/>
      <c r="M42" s="246"/>
      <c r="N42" s="246"/>
      <c r="O42" s="246"/>
    </row>
    <row r="43" spans="2:17">
      <c r="B43" s="250"/>
      <c r="C43" s="246"/>
      <c r="D43" s="246"/>
      <c r="E43" s="246"/>
      <c r="F43" s="246"/>
      <c r="G43" s="1202" t="s">
        <v>559</v>
      </c>
      <c r="H43" s="1203"/>
      <c r="I43" s="1203"/>
      <c r="J43" s="1203"/>
      <c r="K43" s="1203"/>
      <c r="L43" s="1203"/>
      <c r="M43" s="1203"/>
      <c r="N43" s="1203"/>
      <c r="O43" s="1204"/>
    </row>
    <row r="44" spans="2:17">
      <c r="B44" s="250"/>
      <c r="C44" s="246"/>
      <c r="D44" s="246"/>
      <c r="E44" s="246"/>
      <c r="F44" s="246"/>
      <c r="G44" s="1205"/>
      <c r="H44" s="1206"/>
      <c r="I44" s="1206"/>
      <c r="J44" s="1206"/>
      <c r="K44" s="1206"/>
      <c r="L44" s="1206"/>
      <c r="M44" s="1206"/>
      <c r="N44" s="1206"/>
      <c r="O44" s="1207"/>
    </row>
    <row r="45" spans="2:17">
      <c r="B45" s="250"/>
      <c r="C45" s="246"/>
      <c r="D45" s="246"/>
      <c r="E45" s="246"/>
      <c r="F45" s="246"/>
      <c r="G45" s="1205"/>
      <c r="H45" s="1206"/>
      <c r="I45" s="1206"/>
      <c r="J45" s="1206"/>
      <c r="K45" s="1206"/>
      <c r="L45" s="1206"/>
      <c r="M45" s="1206"/>
      <c r="N45" s="1206"/>
      <c r="O45" s="1207"/>
    </row>
    <row r="46" spans="2:17">
      <c r="B46" s="250"/>
      <c r="C46" s="246"/>
      <c r="D46" s="246"/>
      <c r="E46" s="246"/>
      <c r="F46" s="246"/>
      <c r="G46" s="1205"/>
      <c r="H46" s="1206"/>
      <c r="I46" s="1206"/>
      <c r="J46" s="1206"/>
      <c r="K46" s="1206"/>
      <c r="L46" s="1206"/>
      <c r="M46" s="1206"/>
      <c r="N46" s="1206"/>
      <c r="O46" s="1207"/>
    </row>
    <row r="47" spans="2:17">
      <c r="B47" s="250"/>
      <c r="C47" s="246"/>
      <c r="D47" s="246"/>
      <c r="E47" s="246"/>
      <c r="F47" s="246"/>
      <c r="G47" s="1208"/>
      <c r="H47" s="1209"/>
      <c r="I47" s="1209"/>
      <c r="J47" s="1209"/>
      <c r="K47" s="1209"/>
      <c r="L47" s="1209"/>
      <c r="M47" s="1209"/>
      <c r="N47" s="1209"/>
      <c r="O47" s="1210"/>
    </row>
    <row r="48" spans="2:17">
      <c r="B48" s="250"/>
      <c r="C48" s="246"/>
      <c r="D48" s="246"/>
      <c r="E48" s="246"/>
      <c r="F48" s="246"/>
      <c r="G48" s="246"/>
      <c r="H48" s="1211"/>
      <c r="I48" s="1211"/>
      <c r="J48" s="1211"/>
    </row>
    <row r="49" spans="1:17">
      <c r="B49" s="250"/>
      <c r="C49" s="246"/>
      <c r="D49" s="246"/>
      <c r="E49" s="246"/>
      <c r="F49" s="246"/>
      <c r="G49" s="245" t="s">
        <v>560</v>
      </c>
    </row>
    <row r="50" spans="1:17">
      <c r="B50" s="250"/>
      <c r="C50" s="246"/>
      <c r="D50" s="246"/>
      <c r="E50" s="246"/>
      <c r="F50" s="246"/>
      <c r="G50" s="1212"/>
      <c r="H50" s="1213"/>
      <c r="I50" s="1213"/>
      <c r="J50" s="1214"/>
      <c r="K50" s="1215" t="s">
        <v>521</v>
      </c>
      <c r="L50" s="1215" t="s">
        <v>522</v>
      </c>
      <c r="M50" s="1215" t="s">
        <v>523</v>
      </c>
      <c r="N50" s="1215" t="s">
        <v>524</v>
      </c>
      <c r="O50" s="1215" t="s">
        <v>525</v>
      </c>
    </row>
    <row r="51" spans="1:17">
      <c r="B51" s="250"/>
      <c r="C51" s="246"/>
      <c r="D51" s="246"/>
      <c r="E51" s="246"/>
      <c r="F51" s="246"/>
      <c r="G51" s="1216" t="s">
        <v>561</v>
      </c>
      <c r="H51" s="1217"/>
      <c r="I51" s="1218" t="s">
        <v>562</v>
      </c>
      <c r="J51" s="1218"/>
      <c r="K51" s="1219"/>
      <c r="L51" s="1219"/>
      <c r="M51" s="1219"/>
      <c r="N51" s="1220">
        <v>41</v>
      </c>
      <c r="O51" s="1219"/>
    </row>
    <row r="52" spans="1:17">
      <c r="B52" s="250"/>
      <c r="C52" s="246"/>
      <c r="D52" s="246"/>
      <c r="E52" s="246"/>
      <c r="F52" s="246"/>
      <c r="G52" s="1221"/>
      <c r="H52" s="1222"/>
      <c r="I52" s="1223"/>
      <c r="J52" s="1223"/>
      <c r="K52" s="1220"/>
      <c r="L52" s="1220"/>
      <c r="M52" s="1220"/>
      <c r="N52" s="1220"/>
      <c r="O52" s="1220"/>
    </row>
    <row r="53" spans="1:17">
      <c r="A53" s="1224"/>
      <c r="B53" s="250"/>
      <c r="C53" s="246"/>
      <c r="D53" s="246"/>
      <c r="E53" s="246"/>
      <c r="F53" s="246"/>
      <c r="G53" s="1221"/>
      <c r="H53" s="1222"/>
      <c r="I53" s="1225" t="s">
        <v>563</v>
      </c>
      <c r="J53" s="1225"/>
      <c r="K53" s="1226"/>
      <c r="L53" s="1226"/>
      <c r="M53" s="1226"/>
      <c r="N53" s="1227">
        <v>49</v>
      </c>
      <c r="O53" s="1226"/>
    </row>
    <row r="54" spans="1:17">
      <c r="A54" s="1224"/>
      <c r="B54" s="250"/>
      <c r="C54" s="246"/>
      <c r="D54" s="246"/>
      <c r="E54" s="246"/>
      <c r="F54" s="246"/>
      <c r="G54" s="1228"/>
      <c r="H54" s="1229"/>
      <c r="I54" s="1225"/>
      <c r="J54" s="1225"/>
      <c r="K54" s="1230"/>
      <c r="L54" s="1230"/>
      <c r="M54" s="1230"/>
      <c r="N54" s="1230"/>
      <c r="O54" s="1230"/>
    </row>
    <row r="55" spans="1:17">
      <c r="A55" s="1224"/>
      <c r="B55" s="250"/>
      <c r="C55" s="246"/>
      <c r="D55" s="246"/>
      <c r="E55" s="246"/>
      <c r="F55" s="246"/>
      <c r="G55" s="1231" t="s">
        <v>564</v>
      </c>
      <c r="H55" s="1232"/>
      <c r="I55" s="1225" t="s">
        <v>562</v>
      </c>
      <c r="J55" s="1225"/>
      <c r="K55" s="1219"/>
      <c r="L55" s="1219"/>
      <c r="M55" s="1219"/>
      <c r="N55" s="1220">
        <v>39</v>
      </c>
      <c r="O55" s="1219"/>
    </row>
    <row r="56" spans="1:17">
      <c r="A56" s="1224"/>
      <c r="B56" s="250"/>
      <c r="C56" s="246"/>
      <c r="D56" s="246"/>
      <c r="E56" s="246"/>
      <c r="F56" s="246"/>
      <c r="G56" s="1233"/>
      <c r="H56" s="1234"/>
      <c r="I56" s="1225"/>
      <c r="J56" s="1225"/>
      <c r="K56" s="1220"/>
      <c r="L56" s="1220"/>
      <c r="M56" s="1220"/>
      <c r="N56" s="1220"/>
      <c r="O56" s="1220"/>
    </row>
    <row r="57" spans="1:17" s="1224" customFormat="1">
      <c r="B57" s="1235"/>
      <c r="C57" s="1201"/>
      <c r="D57" s="1201"/>
      <c r="E57" s="1201"/>
      <c r="F57" s="1201"/>
      <c r="G57" s="1233"/>
      <c r="H57" s="1234"/>
      <c r="I57" s="1236" t="s">
        <v>563</v>
      </c>
      <c r="J57" s="1236"/>
      <c r="K57" s="1226"/>
      <c r="L57" s="1226"/>
      <c r="M57" s="1226"/>
      <c r="N57" s="1227">
        <v>55.4</v>
      </c>
      <c r="O57" s="1226"/>
      <c r="P57" s="1237"/>
      <c r="Q57" s="1235"/>
    </row>
    <row r="58" spans="1:17" s="1224" customFormat="1">
      <c r="A58" s="245"/>
      <c r="B58" s="1235"/>
      <c r="C58" s="1201"/>
      <c r="D58" s="1201"/>
      <c r="E58" s="1201"/>
      <c r="F58" s="1201"/>
      <c r="G58" s="1238"/>
      <c r="H58" s="1239"/>
      <c r="I58" s="1236"/>
      <c r="J58" s="1236"/>
      <c r="K58" s="1230"/>
      <c r="L58" s="1230"/>
      <c r="M58" s="1230"/>
      <c r="N58" s="1230"/>
      <c r="O58" s="1230"/>
      <c r="P58" s="1237"/>
      <c r="Q58" s="1235"/>
    </row>
    <row r="59" spans="1:17" s="1224" customFormat="1">
      <c r="A59" s="245"/>
      <c r="B59" s="1235"/>
      <c r="C59" s="1201"/>
      <c r="D59" s="1201"/>
      <c r="E59" s="1201"/>
      <c r="F59" s="1201"/>
      <c r="G59" s="1201"/>
      <c r="H59" s="1201"/>
      <c r="I59" s="1201"/>
      <c r="J59" s="1201"/>
      <c r="K59" s="1240"/>
      <c r="L59" s="1240"/>
      <c r="M59" s="1240"/>
      <c r="N59" s="1240"/>
      <c r="O59" s="1240"/>
      <c r="P59" s="1237"/>
      <c r="Q59" s="1235"/>
    </row>
    <row r="60" spans="1:17" s="1224" customFormat="1">
      <c r="A60" s="245"/>
      <c r="B60" s="1235"/>
      <c r="C60" s="1201"/>
      <c r="D60" s="1201"/>
      <c r="E60" s="1201"/>
      <c r="F60" s="1201"/>
      <c r="G60" s="1201"/>
      <c r="H60" s="1201"/>
      <c r="I60" s="1201"/>
      <c r="J60" s="1201"/>
      <c r="K60" s="1240"/>
      <c r="L60" s="1240"/>
      <c r="M60" s="1240"/>
      <c r="N60" s="1240"/>
      <c r="O60" s="1240"/>
      <c r="P60" s="1237"/>
      <c r="Q60" s="1235"/>
    </row>
    <row r="61" spans="1:17" s="1224" customFormat="1">
      <c r="A61" s="245"/>
      <c r="B61" s="1241"/>
      <c r="C61" s="1242"/>
      <c r="D61" s="1242"/>
      <c r="E61" s="1242"/>
      <c r="F61" s="1242"/>
      <c r="G61" s="1242"/>
      <c r="H61" s="1242"/>
      <c r="I61" s="1242"/>
      <c r="J61" s="1242"/>
      <c r="K61" s="1242"/>
      <c r="L61" s="1242"/>
      <c r="M61" s="1243"/>
      <c r="N61" s="1243"/>
      <c r="O61" s="1243"/>
      <c r="P61" s="1244"/>
      <c r="Q61" s="1235"/>
    </row>
    <row r="62" spans="1:17">
      <c r="B62" s="1199"/>
      <c r="C62" s="1199"/>
      <c r="D62" s="1199"/>
      <c r="E62" s="1199"/>
      <c r="F62" s="1199"/>
      <c r="G62" s="1199"/>
      <c r="H62" s="1199"/>
      <c r="I62" s="1199"/>
      <c r="J62" s="1199"/>
      <c r="K62" s="1199"/>
      <c r="L62" s="1199"/>
      <c r="M62" s="1199"/>
      <c r="N62" s="1199"/>
      <c r="O62" s="1199"/>
      <c r="P62" s="1199"/>
      <c r="Q62" s="246"/>
    </row>
    <row r="63" spans="1:17" ht="17.25">
      <c r="B63" s="309" t="s">
        <v>565</v>
      </c>
      <c r="C63" s="246"/>
      <c r="D63" s="246"/>
      <c r="E63" s="246"/>
      <c r="F63" s="246"/>
      <c r="G63" s="246"/>
      <c r="H63" s="246"/>
      <c r="I63" s="246"/>
      <c r="J63" s="246"/>
      <c r="K63" s="246"/>
      <c r="L63" s="246"/>
      <c r="M63" s="246"/>
      <c r="N63" s="246"/>
      <c r="O63" s="246"/>
    </row>
    <row r="64" spans="1:17">
      <c r="B64" s="250"/>
      <c r="C64" s="246"/>
      <c r="D64" s="246"/>
      <c r="E64" s="246"/>
      <c r="F64" s="246"/>
      <c r="G64" s="1200" t="s">
        <v>558</v>
      </c>
      <c r="I64" s="1201"/>
      <c r="J64" s="1201"/>
      <c r="K64" s="1201"/>
      <c r="L64" s="246"/>
      <c r="M64" s="246"/>
      <c r="N64" s="246"/>
      <c r="O64" s="246"/>
    </row>
    <row r="65" spans="2:30">
      <c r="B65" s="250"/>
      <c r="C65" s="246"/>
      <c r="D65" s="246"/>
      <c r="E65" s="246"/>
      <c r="F65" s="246"/>
      <c r="G65" s="1202" t="s">
        <v>566</v>
      </c>
      <c r="H65" s="1203"/>
      <c r="I65" s="1203"/>
      <c r="J65" s="1203"/>
      <c r="K65" s="1203"/>
      <c r="L65" s="1203"/>
      <c r="M65" s="1203"/>
      <c r="N65" s="1203"/>
      <c r="O65" s="1204"/>
    </row>
    <row r="66" spans="2:30">
      <c r="B66" s="250"/>
      <c r="C66" s="246"/>
      <c r="D66" s="246"/>
      <c r="E66" s="246"/>
      <c r="F66" s="246"/>
      <c r="G66" s="1205"/>
      <c r="H66" s="1206"/>
      <c r="I66" s="1206"/>
      <c r="J66" s="1206"/>
      <c r="K66" s="1206"/>
      <c r="L66" s="1206"/>
      <c r="M66" s="1206"/>
      <c r="N66" s="1206"/>
      <c r="O66" s="1207"/>
    </row>
    <row r="67" spans="2:30">
      <c r="B67" s="250"/>
      <c r="C67" s="246"/>
      <c r="D67" s="246"/>
      <c r="E67" s="246"/>
      <c r="F67" s="246"/>
      <c r="G67" s="1205"/>
      <c r="H67" s="1206"/>
      <c r="I67" s="1206"/>
      <c r="J67" s="1206"/>
      <c r="K67" s="1206"/>
      <c r="L67" s="1206"/>
      <c r="M67" s="1206"/>
      <c r="N67" s="1206"/>
      <c r="O67" s="1207"/>
    </row>
    <row r="68" spans="2:30">
      <c r="B68" s="250"/>
      <c r="C68" s="246"/>
      <c r="D68" s="246"/>
      <c r="E68" s="246"/>
      <c r="F68" s="246"/>
      <c r="G68" s="1205"/>
      <c r="H68" s="1206"/>
      <c r="I68" s="1206"/>
      <c r="J68" s="1206"/>
      <c r="K68" s="1206"/>
      <c r="L68" s="1206"/>
      <c r="M68" s="1206"/>
      <c r="N68" s="1206"/>
      <c r="O68" s="1207"/>
    </row>
    <row r="69" spans="2:30">
      <c r="B69" s="250"/>
      <c r="C69" s="246"/>
      <c r="D69" s="246"/>
      <c r="E69" s="246"/>
      <c r="F69" s="246"/>
      <c r="G69" s="1208"/>
      <c r="H69" s="1209"/>
      <c r="I69" s="1209"/>
      <c r="J69" s="1209"/>
      <c r="K69" s="1209"/>
      <c r="L69" s="1209"/>
      <c r="M69" s="1209"/>
      <c r="N69" s="1209"/>
      <c r="O69" s="1210"/>
    </row>
    <row r="70" spans="2:30">
      <c r="B70" s="250"/>
      <c r="C70" s="246"/>
      <c r="D70" s="246"/>
      <c r="E70" s="246"/>
      <c r="F70" s="246"/>
      <c r="G70" s="246"/>
      <c r="H70" s="1245"/>
      <c r="I70" s="1245"/>
      <c r="J70" s="1246"/>
      <c r="K70" s="1246"/>
      <c r="L70" s="1247"/>
      <c r="M70" s="1246"/>
      <c r="N70" s="1247"/>
      <c r="O70" s="1248"/>
    </row>
    <row r="71" spans="2:30">
      <c r="B71" s="250"/>
      <c r="C71" s="246"/>
      <c r="D71" s="246"/>
      <c r="E71" s="246"/>
      <c r="F71" s="246"/>
      <c r="G71" s="1249" t="s">
        <v>567</v>
      </c>
      <c r="I71" s="1250"/>
      <c r="J71" s="1246"/>
      <c r="K71" s="1246"/>
      <c r="L71" s="1247"/>
      <c r="M71" s="1246"/>
      <c r="N71" s="1247"/>
      <c r="O71" s="1248"/>
    </row>
    <row r="72" spans="2:30">
      <c r="B72" s="250"/>
      <c r="C72" s="246"/>
      <c r="D72" s="246"/>
      <c r="E72" s="246"/>
      <c r="F72" s="246"/>
      <c r="G72" s="1212"/>
      <c r="H72" s="1213"/>
      <c r="I72" s="1213"/>
      <c r="J72" s="1214"/>
      <c r="K72" s="1215" t="s">
        <v>521</v>
      </c>
      <c r="L72" s="1215" t="s">
        <v>522</v>
      </c>
      <c r="M72" s="1215" t="s">
        <v>523</v>
      </c>
      <c r="N72" s="1215" t="s">
        <v>524</v>
      </c>
      <c r="O72" s="1215" t="s">
        <v>525</v>
      </c>
    </row>
    <row r="73" spans="2:30">
      <c r="B73" s="250"/>
      <c r="C73" s="246"/>
      <c r="D73" s="246"/>
      <c r="E73" s="246"/>
      <c r="F73" s="246"/>
      <c r="G73" s="1216" t="s">
        <v>561</v>
      </c>
      <c r="H73" s="1217"/>
      <c r="I73" s="1218" t="s">
        <v>562</v>
      </c>
      <c r="J73" s="1218"/>
      <c r="K73" s="1251">
        <v>45.8</v>
      </c>
      <c r="L73" s="1251">
        <v>38.700000000000003</v>
      </c>
      <c r="M73" s="1220">
        <v>47.5</v>
      </c>
      <c r="N73" s="1220">
        <v>41</v>
      </c>
      <c r="O73" s="1220">
        <v>35.5</v>
      </c>
      <c r="S73" s="245">
        <v>9.9</v>
      </c>
    </row>
    <row r="74" spans="2:30">
      <c r="B74" s="250"/>
      <c r="C74" s="246"/>
      <c r="D74" s="246"/>
      <c r="E74" s="246"/>
      <c r="F74" s="246"/>
      <c r="G74" s="1221"/>
      <c r="H74" s="1222"/>
      <c r="I74" s="1223"/>
      <c r="J74" s="1223"/>
      <c r="K74" s="1251"/>
      <c r="L74" s="1251"/>
      <c r="M74" s="1220"/>
      <c r="N74" s="1220"/>
      <c r="O74" s="1220"/>
    </row>
    <row r="75" spans="2:30">
      <c r="B75" s="250"/>
      <c r="C75" s="246"/>
      <c r="D75" s="246"/>
      <c r="E75" s="246"/>
      <c r="F75" s="246"/>
      <c r="G75" s="1221"/>
      <c r="H75" s="1222"/>
      <c r="I75" s="1225" t="s">
        <v>568</v>
      </c>
      <c r="J75" s="1225"/>
      <c r="K75" s="1227">
        <v>7.1</v>
      </c>
      <c r="L75" s="1227">
        <v>6.1</v>
      </c>
      <c r="M75" s="1227">
        <v>4.4000000000000004</v>
      </c>
      <c r="N75" s="1227">
        <v>3.5</v>
      </c>
      <c r="O75" s="1227">
        <v>3.7</v>
      </c>
      <c r="U75" s="245">
        <v>81.2</v>
      </c>
      <c r="W75" s="245">
        <v>87.2</v>
      </c>
      <c r="Y75" s="245">
        <v>99.8</v>
      </c>
      <c r="AA75" s="245">
        <v>109.5</v>
      </c>
      <c r="AC75" s="245">
        <v>115.2</v>
      </c>
    </row>
    <row r="76" spans="2:30">
      <c r="B76" s="250"/>
      <c r="C76" s="246"/>
      <c r="D76" s="246"/>
      <c r="E76" s="246"/>
      <c r="F76" s="246"/>
      <c r="G76" s="1228"/>
      <c r="H76" s="1229"/>
      <c r="I76" s="1225"/>
      <c r="J76" s="1225"/>
      <c r="K76" s="1230"/>
      <c r="L76" s="1230"/>
      <c r="M76" s="1230"/>
      <c r="N76" s="1230"/>
      <c r="O76" s="1230"/>
    </row>
    <row r="77" spans="2:30">
      <c r="B77" s="250"/>
      <c r="C77" s="246"/>
      <c r="D77" s="246"/>
      <c r="E77" s="246"/>
      <c r="F77" s="246"/>
      <c r="G77" s="1231" t="s">
        <v>564</v>
      </c>
      <c r="H77" s="1232"/>
      <c r="I77" s="1225" t="s">
        <v>562</v>
      </c>
      <c r="J77" s="1225"/>
      <c r="K77" s="1251">
        <v>58.2</v>
      </c>
      <c r="L77" s="1251">
        <v>50.3</v>
      </c>
      <c r="M77" s="1220">
        <v>45.9</v>
      </c>
      <c r="N77" s="1220">
        <v>39</v>
      </c>
      <c r="O77" s="1220">
        <v>32.5</v>
      </c>
      <c r="R77" s="245">
        <v>12.3</v>
      </c>
      <c r="T77" s="245">
        <v>11.1</v>
      </c>
    </row>
    <row r="78" spans="2:30">
      <c r="B78" s="250"/>
      <c r="C78" s="246"/>
      <c r="D78" s="246"/>
      <c r="E78" s="246"/>
      <c r="F78" s="246"/>
      <c r="G78" s="1233"/>
      <c r="H78" s="1234"/>
      <c r="I78" s="1225"/>
      <c r="J78" s="1225"/>
      <c r="K78" s="1251"/>
      <c r="L78" s="1251"/>
      <c r="M78" s="1220"/>
      <c r="N78" s="1220"/>
      <c r="O78" s="1220"/>
    </row>
    <row r="79" spans="2:30">
      <c r="B79" s="250"/>
      <c r="C79" s="246"/>
      <c r="D79" s="246"/>
      <c r="E79" s="246"/>
      <c r="F79" s="246"/>
      <c r="G79" s="1233"/>
      <c r="H79" s="1234"/>
      <c r="I79" s="1252" t="s">
        <v>568</v>
      </c>
      <c r="J79" s="1236"/>
      <c r="K79" s="1253">
        <v>10.3</v>
      </c>
      <c r="L79" s="1253">
        <v>9.6</v>
      </c>
      <c r="M79" s="1253">
        <v>8.8000000000000007</v>
      </c>
      <c r="N79" s="1253">
        <v>9</v>
      </c>
      <c r="O79" s="1253">
        <v>8.1999999999999993</v>
      </c>
      <c r="V79" s="245">
        <v>53.5</v>
      </c>
      <c r="X79" s="245">
        <v>48.2</v>
      </c>
      <c r="Z79" s="245">
        <v>34.200000000000003</v>
      </c>
      <c r="AB79" s="245">
        <v>30.3</v>
      </c>
      <c r="AD79" s="245">
        <v>28.9</v>
      </c>
    </row>
    <row r="80" spans="2:30">
      <c r="B80" s="250"/>
      <c r="C80" s="246"/>
      <c r="D80" s="246"/>
      <c r="E80" s="246"/>
      <c r="F80" s="246"/>
      <c r="G80" s="1238"/>
      <c r="H80" s="1239"/>
      <c r="I80" s="1236"/>
      <c r="J80" s="1236"/>
      <c r="K80" s="1253"/>
      <c r="L80" s="1253"/>
      <c r="M80" s="1253"/>
      <c r="N80" s="1253"/>
      <c r="O80" s="1253"/>
    </row>
    <row r="81" spans="2:17">
      <c r="B81" s="250"/>
      <c r="C81" s="246"/>
      <c r="D81" s="246"/>
      <c r="E81" s="246"/>
      <c r="F81" s="246"/>
      <c r="G81" s="246"/>
      <c r="H81" s="246"/>
      <c r="I81" s="246"/>
      <c r="J81" s="246"/>
      <c r="K81" s="1254"/>
      <c r="L81" s="246"/>
      <c r="M81" s="246"/>
      <c r="N81" s="246"/>
      <c r="O81" s="246"/>
    </row>
    <row r="82" spans="2:17" ht="17.25">
      <c r="B82" s="250"/>
      <c r="C82" s="246"/>
      <c r="D82" s="246"/>
      <c r="E82" s="246"/>
      <c r="F82" s="246"/>
      <c r="G82" s="246"/>
      <c r="H82" s="246"/>
      <c r="I82" s="246"/>
      <c r="J82" s="246"/>
      <c r="K82" s="1255"/>
      <c r="L82" s="1255"/>
      <c r="M82" s="1255"/>
      <c r="N82" s="1255"/>
      <c r="O82" s="1255"/>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1256"/>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7" zoomScaleNormal="100" zoomScaleSheetLayoutView="70"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H82" zoomScale="85" zoomScaleNormal="85" zoomScaleSheetLayoutView="55"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520</v>
      </c>
      <c r="G2" s="113"/>
      <c r="H2" s="114"/>
    </row>
    <row r="3" spans="1:8">
      <c r="A3" s="110" t="s">
        <v>513</v>
      </c>
      <c r="B3" s="115"/>
      <c r="C3" s="116"/>
      <c r="D3" s="117">
        <v>73651</v>
      </c>
      <c r="E3" s="118"/>
      <c r="F3" s="119">
        <v>50880</v>
      </c>
      <c r="G3" s="120"/>
      <c r="H3" s="121"/>
    </row>
    <row r="4" spans="1:8">
      <c r="A4" s="122"/>
      <c r="B4" s="123"/>
      <c r="C4" s="124"/>
      <c r="D4" s="125">
        <v>19856</v>
      </c>
      <c r="E4" s="126"/>
      <c r="F4" s="127">
        <v>26879</v>
      </c>
      <c r="G4" s="128"/>
      <c r="H4" s="129"/>
    </row>
    <row r="5" spans="1:8">
      <c r="A5" s="110" t="s">
        <v>515</v>
      </c>
      <c r="B5" s="115"/>
      <c r="C5" s="116"/>
      <c r="D5" s="117">
        <v>82583</v>
      </c>
      <c r="E5" s="118"/>
      <c r="F5" s="119">
        <v>63956</v>
      </c>
      <c r="G5" s="120"/>
      <c r="H5" s="121"/>
    </row>
    <row r="6" spans="1:8">
      <c r="A6" s="122"/>
      <c r="B6" s="123"/>
      <c r="C6" s="124"/>
      <c r="D6" s="125">
        <v>32354</v>
      </c>
      <c r="E6" s="126"/>
      <c r="F6" s="127">
        <v>29239</v>
      </c>
      <c r="G6" s="128"/>
      <c r="H6" s="129"/>
    </row>
    <row r="7" spans="1:8">
      <c r="A7" s="110" t="s">
        <v>516</v>
      </c>
      <c r="B7" s="115"/>
      <c r="C7" s="116"/>
      <c r="D7" s="117">
        <v>101737</v>
      </c>
      <c r="E7" s="118"/>
      <c r="F7" s="119">
        <v>66255</v>
      </c>
      <c r="G7" s="120"/>
      <c r="H7" s="121"/>
    </row>
    <row r="8" spans="1:8">
      <c r="A8" s="122"/>
      <c r="B8" s="123"/>
      <c r="C8" s="124"/>
      <c r="D8" s="125">
        <v>63822</v>
      </c>
      <c r="E8" s="126"/>
      <c r="F8" s="127">
        <v>31822</v>
      </c>
      <c r="G8" s="128"/>
      <c r="H8" s="129"/>
    </row>
    <row r="9" spans="1:8">
      <c r="A9" s="110" t="s">
        <v>517</v>
      </c>
      <c r="B9" s="115"/>
      <c r="C9" s="116"/>
      <c r="D9" s="117">
        <v>79717</v>
      </c>
      <c r="E9" s="118"/>
      <c r="F9" s="119">
        <v>92247</v>
      </c>
      <c r="G9" s="120"/>
      <c r="H9" s="121"/>
    </row>
    <row r="10" spans="1:8">
      <c r="A10" s="122"/>
      <c r="B10" s="123"/>
      <c r="C10" s="124"/>
      <c r="D10" s="125">
        <v>47341</v>
      </c>
      <c r="E10" s="126"/>
      <c r="F10" s="127">
        <v>37204</v>
      </c>
      <c r="G10" s="128"/>
      <c r="H10" s="129"/>
    </row>
    <row r="11" spans="1:8">
      <c r="A11" s="110" t="s">
        <v>518</v>
      </c>
      <c r="B11" s="115"/>
      <c r="C11" s="116"/>
      <c r="D11" s="117">
        <v>75233</v>
      </c>
      <c r="E11" s="118"/>
      <c r="F11" s="119">
        <v>67319</v>
      </c>
      <c r="G11" s="120"/>
      <c r="H11" s="121"/>
    </row>
    <row r="12" spans="1:8">
      <c r="A12" s="122"/>
      <c r="B12" s="123"/>
      <c r="C12" s="130"/>
      <c r="D12" s="125">
        <v>29447</v>
      </c>
      <c r="E12" s="126"/>
      <c r="F12" s="127">
        <v>38101</v>
      </c>
      <c r="G12" s="128"/>
      <c r="H12" s="129"/>
    </row>
    <row r="13" spans="1:8">
      <c r="A13" s="110"/>
      <c r="B13" s="115"/>
      <c r="C13" s="131"/>
      <c r="D13" s="132">
        <v>82584</v>
      </c>
      <c r="E13" s="133"/>
      <c r="F13" s="134">
        <v>68131</v>
      </c>
      <c r="G13" s="135"/>
      <c r="H13" s="121"/>
    </row>
    <row r="14" spans="1:8">
      <c r="A14" s="122"/>
      <c r="B14" s="123"/>
      <c r="C14" s="124"/>
      <c r="D14" s="125">
        <v>38564</v>
      </c>
      <c r="E14" s="126"/>
      <c r="F14" s="127">
        <v>32649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5.15</v>
      </c>
      <c r="C19" s="136">
        <f>ROUND(VALUE(SUBSTITUTE(実質収支比率等に係る経年分析!G$48,"▲","-")),2)</f>
        <v>4.84</v>
      </c>
      <c r="D19" s="136">
        <f>ROUND(VALUE(SUBSTITUTE(実質収支比率等に係る経年分析!H$48,"▲","-")),2)</f>
        <v>8.9</v>
      </c>
      <c r="E19" s="136">
        <f>ROUND(VALUE(SUBSTITUTE(実質収支比率等に係る経年分析!I$48,"▲","-")),2)</f>
        <v>12.79</v>
      </c>
      <c r="F19" s="136">
        <f>ROUND(VALUE(SUBSTITUTE(実質収支比率等に係る経年分析!J$48,"▲","-")),2)</f>
        <v>12.77</v>
      </c>
    </row>
    <row r="20" spans="1:11">
      <c r="A20" s="136" t="s">
        <v>44</v>
      </c>
      <c r="B20" s="136">
        <f>ROUND(VALUE(SUBSTITUTE(実質収支比率等に係る経年分析!F$47,"▲","-")),2)</f>
        <v>17.62</v>
      </c>
      <c r="C20" s="136">
        <f>ROUND(VALUE(SUBSTITUTE(実質収支比率等に係る経年分析!G$47,"▲","-")),2)</f>
        <v>22.53</v>
      </c>
      <c r="D20" s="136">
        <f>ROUND(VALUE(SUBSTITUTE(実質収支比率等に係る経年分析!H$47,"▲","-")),2)</f>
        <v>18.78</v>
      </c>
      <c r="E20" s="136">
        <f>ROUND(VALUE(SUBSTITUTE(実質収支比率等に係る経年分析!I$47,"▲","-")),2)</f>
        <v>27.56</v>
      </c>
      <c r="F20" s="136">
        <f>ROUND(VALUE(SUBSTITUTE(実質収支比率等に係る経年分析!J$47,"▲","-")),2)</f>
        <v>30.2</v>
      </c>
    </row>
    <row r="21" spans="1:11">
      <c r="A21" s="136" t="s">
        <v>45</v>
      </c>
      <c r="B21" s="136">
        <f>IF(ISNUMBER(VALUE(SUBSTITUTE(実質収支比率等に係る経年分析!F$49,"▲","-"))),ROUND(VALUE(SUBSTITUTE(実質収支比率等に係る経年分析!F$49,"▲","-")),2),NA())</f>
        <v>2.13</v>
      </c>
      <c r="C21" s="136">
        <f>IF(ISNUMBER(VALUE(SUBSTITUTE(実質収支比率等に係る経年分析!G$49,"▲","-"))),ROUND(VALUE(SUBSTITUTE(実質収支比率等に係る経年分析!G$49,"▲","-")),2),NA())</f>
        <v>4.87</v>
      </c>
      <c r="D21" s="136">
        <f>IF(ISNUMBER(VALUE(SUBSTITUTE(実質収支比率等に係る経年分析!H$49,"▲","-"))),ROUND(VALUE(SUBSTITUTE(実質収支比率等に係る経年分析!H$49,"▲","-")),2),NA())</f>
        <v>0.41</v>
      </c>
      <c r="E21" s="136">
        <f>IF(ISNUMBER(VALUE(SUBSTITUTE(実質収支比率等に係る経年分析!I$49,"▲","-"))),ROUND(VALUE(SUBSTITUTE(実質収支比率等に係る経年分析!I$49,"▲","-")),2),NA())</f>
        <v>15.73</v>
      </c>
      <c r="F21" s="136">
        <f>IF(ISNUMBER(VALUE(SUBSTITUTE(実質収支比率等に係る経年分析!J$49,"▲","-"))),ROUND(VALUE(SUBSTITUTE(実質収支比率等に係る経年分析!J$49,"▲","-")),2),NA())</f>
        <v>2.56</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0.2</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7.0000000000000007E-2</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0.06</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0.05</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0.05</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後期高齢者医療特別会計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0.12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0.09</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0.11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0.12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0.2</v>
      </c>
    </row>
    <row r="30" spans="1:11">
      <c r="A30" s="137" t="str">
        <f>IF(連結実質赤字比率に係る赤字・黒字の構成分析!C$40="",NA(),連結実質赤字比率に係る赤字・黒字の構成分析!C$40)</f>
        <v>工業団地整備事業特別会計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0.37</v>
      </c>
    </row>
    <row r="31" spans="1:11">
      <c r="A31" s="137" t="str">
        <f>IF(連結実質赤字比率に係る赤字・黒字の構成分析!C$39="",NA(),連結実質赤字比率に係る赤字・黒字の構成分析!C$39)</f>
        <v>国民健康保険特別会計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1.88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0.61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1.21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2.02</v>
      </c>
    </row>
    <row r="32" spans="1:11">
      <c r="A32" s="137" t="str">
        <f>IF(連結実質赤字比率に係る赤字・黒字の構成分析!C$38="",NA(),連結実質赤字比率に係る赤字・黒字の構成分析!C$38)</f>
        <v>天童市民病院事業会計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1.25</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1.38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1.78</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2.15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2.23</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0.71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0.83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0.84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1.67</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2.2599999999999998</v>
      </c>
    </row>
    <row r="34" spans="1:16">
      <c r="A34" s="137" t="str">
        <f>IF(連結実質赤字比率に係る赤字・黒字の構成分析!C$36="",NA(),連結実質赤字比率に係る赤字・黒字の構成分析!C$36)</f>
        <v>公共下水道事業会計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1.98</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2.29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2.3199999999999998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2.5099999999999998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3.71</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10.119999999999999</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10.220000000000001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10.37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10.55</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11.13</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4.9400000000000004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4.76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8.84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12.72</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12.72</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2362</v>
      </c>
      <c r="E42" s="138"/>
      <c r="F42" s="138"/>
      <c r="G42" s="138">
        <f>'実質公債費比率（分子）の構造'!L$52</f>
        <v>2263</v>
      </c>
      <c r="H42" s="138"/>
      <c r="I42" s="138"/>
      <c r="J42" s="138">
        <f>'実質公債費比率（分子）の構造'!M$52</f>
        <v>2345</v>
      </c>
      <c r="K42" s="138"/>
      <c r="L42" s="138"/>
      <c r="M42" s="138">
        <f>'実質公債費比率（分子）の構造'!N$52</f>
        <v>2375</v>
      </c>
      <c r="N42" s="138"/>
      <c r="O42" s="138"/>
      <c r="P42" s="138">
        <f>'実質公債費比率（分子）の構造'!O$52</f>
        <v>2325</v>
      </c>
    </row>
    <row r="43" spans="1:16">
      <c r="A43" s="138" t="s">
        <v>53</v>
      </c>
      <c r="B43" s="138">
        <f>'実質公債費比率（分子）の構造'!K$51</f>
        <v>0</v>
      </c>
      <c r="C43" s="138"/>
      <c r="D43" s="138"/>
      <c r="E43" s="138">
        <f>'実質公債費比率（分子）の構造'!L$51</f>
        <v>0</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47</v>
      </c>
      <c r="C44" s="138"/>
      <c r="D44" s="138"/>
      <c r="E44" s="138">
        <f>'実質公債費比率（分子）の構造'!L$50</f>
        <v>41</v>
      </c>
      <c r="F44" s="138"/>
      <c r="G44" s="138"/>
      <c r="H44" s="138">
        <f>'実質公債費比率（分子）の構造'!M$50</f>
        <v>41</v>
      </c>
      <c r="I44" s="138"/>
      <c r="J44" s="138"/>
      <c r="K44" s="138">
        <f>'実質公債費比率（分子）の構造'!N$50</f>
        <v>40</v>
      </c>
      <c r="L44" s="138"/>
      <c r="M44" s="138"/>
      <c r="N44" s="138">
        <f>'実質公債費比率（分子）の構造'!O$50</f>
        <v>60</v>
      </c>
      <c r="O44" s="138"/>
      <c r="P44" s="138"/>
    </row>
    <row r="45" spans="1:16">
      <c r="A45" s="138" t="s">
        <v>55</v>
      </c>
      <c r="B45" s="138">
        <f>'実質公債費比率（分子）の構造'!K$49</f>
        <v>62</v>
      </c>
      <c r="C45" s="138"/>
      <c r="D45" s="138"/>
      <c r="E45" s="138">
        <f>'実質公債費比率（分子）の構造'!L$49</f>
        <v>80</v>
      </c>
      <c r="F45" s="138"/>
      <c r="G45" s="138"/>
      <c r="H45" s="138">
        <f>'実質公債費比率（分子）の構造'!M$49</f>
        <v>79</v>
      </c>
      <c r="I45" s="138"/>
      <c r="J45" s="138"/>
      <c r="K45" s="138">
        <f>'実質公債費比率（分子）の構造'!N$49</f>
        <v>59</v>
      </c>
      <c r="L45" s="138"/>
      <c r="M45" s="138"/>
      <c r="N45" s="138">
        <f>'実質公債費比率（分子）の構造'!O$49</f>
        <v>66</v>
      </c>
      <c r="O45" s="138"/>
      <c r="P45" s="138"/>
    </row>
    <row r="46" spans="1:16">
      <c r="A46" s="138" t="s">
        <v>56</v>
      </c>
      <c r="B46" s="138">
        <f>'実質公債費比率（分子）の構造'!K$48</f>
        <v>733</v>
      </c>
      <c r="C46" s="138"/>
      <c r="D46" s="138"/>
      <c r="E46" s="138">
        <f>'実質公債費比率（分子）の構造'!L$48</f>
        <v>639</v>
      </c>
      <c r="F46" s="138"/>
      <c r="G46" s="138"/>
      <c r="H46" s="138">
        <f>'実質公債費比率（分子）の構造'!M$48</f>
        <v>577</v>
      </c>
      <c r="I46" s="138"/>
      <c r="J46" s="138"/>
      <c r="K46" s="138">
        <f>'実質公債費比率（分子）の構造'!N$48</f>
        <v>566</v>
      </c>
      <c r="L46" s="138"/>
      <c r="M46" s="138"/>
      <c r="N46" s="138">
        <f>'実質公債費比率（分子）の構造'!O$48</f>
        <v>587</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2118</v>
      </c>
      <c r="C49" s="138"/>
      <c r="D49" s="138"/>
      <c r="E49" s="138">
        <f>'実質公債費比率（分子）の構造'!L$45</f>
        <v>2017</v>
      </c>
      <c r="F49" s="138"/>
      <c r="G49" s="138"/>
      <c r="H49" s="138">
        <f>'実質公債費比率（分子）の構造'!M$45</f>
        <v>1979</v>
      </c>
      <c r="I49" s="138"/>
      <c r="J49" s="138"/>
      <c r="K49" s="138">
        <f>'実質公債費比率（分子）の構造'!N$45</f>
        <v>2043</v>
      </c>
      <c r="L49" s="138"/>
      <c r="M49" s="138"/>
      <c r="N49" s="138">
        <f>'実質公債費比率（分子）の構造'!O$45</f>
        <v>2175</v>
      </c>
      <c r="O49" s="138"/>
      <c r="P49" s="138"/>
    </row>
    <row r="50" spans="1:16">
      <c r="A50" s="138" t="s">
        <v>60</v>
      </c>
      <c r="B50" s="138" t="e">
        <f>NA()</f>
        <v>#N/A</v>
      </c>
      <c r="C50" s="138">
        <f>IF(ISNUMBER('実質公債費比率（分子）の構造'!K$53),'実質公債費比率（分子）の構造'!K$53,NA())</f>
        <v>598</v>
      </c>
      <c r="D50" s="138" t="e">
        <f>NA()</f>
        <v>#N/A</v>
      </c>
      <c r="E50" s="138" t="e">
        <f>NA()</f>
        <v>#N/A</v>
      </c>
      <c r="F50" s="138">
        <f>IF(ISNUMBER('実質公債費比率（分子）の構造'!L$53),'実質公債費比率（分子）の構造'!L$53,NA())</f>
        <v>514</v>
      </c>
      <c r="G50" s="138" t="e">
        <f>NA()</f>
        <v>#N/A</v>
      </c>
      <c r="H50" s="138" t="e">
        <f>NA()</f>
        <v>#N/A</v>
      </c>
      <c r="I50" s="138">
        <f>IF(ISNUMBER('実質公債費比率（分子）の構造'!M$53),'実質公債費比率（分子）の構造'!M$53,NA())</f>
        <v>331</v>
      </c>
      <c r="J50" s="138" t="e">
        <f>NA()</f>
        <v>#N/A</v>
      </c>
      <c r="K50" s="138" t="e">
        <f>NA()</f>
        <v>#N/A</v>
      </c>
      <c r="L50" s="138">
        <f>IF(ISNUMBER('実質公債費比率（分子）の構造'!N$53),'実質公債費比率（分子）の構造'!N$53,NA())</f>
        <v>333</v>
      </c>
      <c r="M50" s="138" t="e">
        <f>NA()</f>
        <v>#N/A</v>
      </c>
      <c r="N50" s="138" t="e">
        <f>NA()</f>
        <v>#N/A</v>
      </c>
      <c r="O50" s="138">
        <f>IF(ISNUMBER('実質公債費比率（分子）の構造'!O$53),'実質公債費比率（分子）の構造'!O$53,NA())</f>
        <v>563</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22682</v>
      </c>
      <c r="E56" s="137"/>
      <c r="F56" s="137"/>
      <c r="G56" s="137">
        <f>'将来負担比率（分子）の構造'!J$52</f>
        <v>23070</v>
      </c>
      <c r="H56" s="137"/>
      <c r="I56" s="137"/>
      <c r="J56" s="137">
        <f>'将来負担比率（分子）の構造'!K$52</f>
        <v>23413</v>
      </c>
      <c r="K56" s="137"/>
      <c r="L56" s="137"/>
      <c r="M56" s="137">
        <f>'将来負担比率（分子）の構造'!L$52</f>
        <v>23490</v>
      </c>
      <c r="N56" s="137"/>
      <c r="O56" s="137"/>
      <c r="P56" s="137">
        <f>'将来負担比率（分子）の構造'!M$52</f>
        <v>23403</v>
      </c>
    </row>
    <row r="57" spans="1:16">
      <c r="A57" s="137" t="s">
        <v>36</v>
      </c>
      <c r="B57" s="137"/>
      <c r="C57" s="137"/>
      <c r="D57" s="137">
        <f>'将来負担比率（分子）の構造'!I$51</f>
        <v>4304</v>
      </c>
      <c r="E57" s="137"/>
      <c r="F57" s="137"/>
      <c r="G57" s="137">
        <f>'将来負担比率（分子）の構造'!J$51</f>
        <v>3695</v>
      </c>
      <c r="H57" s="137"/>
      <c r="I57" s="137"/>
      <c r="J57" s="137">
        <f>'将来負担比率（分子）の構造'!K$51</f>
        <v>2813</v>
      </c>
      <c r="K57" s="137"/>
      <c r="L57" s="137"/>
      <c r="M57" s="137">
        <f>'将来負担比率（分子）の構造'!L$51</f>
        <v>2349</v>
      </c>
      <c r="N57" s="137"/>
      <c r="O57" s="137"/>
      <c r="P57" s="137">
        <f>'将来負担比率（分子）の構造'!M$51</f>
        <v>2636</v>
      </c>
    </row>
    <row r="58" spans="1:16">
      <c r="A58" s="137" t="s">
        <v>35</v>
      </c>
      <c r="B58" s="137"/>
      <c r="C58" s="137"/>
      <c r="D58" s="137">
        <f>'将来負担比率（分子）の構造'!I$50</f>
        <v>5648</v>
      </c>
      <c r="E58" s="137"/>
      <c r="F58" s="137"/>
      <c r="G58" s="137">
        <f>'将来負担比率（分子）の構造'!J$50</f>
        <v>6362</v>
      </c>
      <c r="H58" s="137"/>
      <c r="I58" s="137"/>
      <c r="J58" s="137">
        <f>'将来負担比率（分子）の構造'!K$50</f>
        <v>5171</v>
      </c>
      <c r="K58" s="137"/>
      <c r="L58" s="137"/>
      <c r="M58" s="137">
        <f>'将来負担比率（分子）の構造'!L$50</f>
        <v>5742</v>
      </c>
      <c r="N58" s="137"/>
      <c r="O58" s="137"/>
      <c r="P58" s="137">
        <f>'将来負担比率（分子）の構造'!M$50</f>
        <v>5970</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86</v>
      </c>
      <c r="C61" s="137"/>
      <c r="D61" s="137"/>
      <c r="E61" s="137">
        <f>'将来負担比率（分子）の構造'!J$46</f>
        <v>78</v>
      </c>
      <c r="F61" s="137"/>
      <c r="G61" s="137"/>
      <c r="H61" s="137">
        <f>'将来負担比率（分子）の構造'!K$46</f>
        <v>71</v>
      </c>
      <c r="I61" s="137"/>
      <c r="J61" s="137"/>
      <c r="K61" s="137">
        <f>'将来負担比率（分子）の構造'!L$46</f>
        <v>38</v>
      </c>
      <c r="L61" s="137"/>
      <c r="M61" s="137"/>
      <c r="N61" s="137">
        <f>'将来負担比率（分子）の構造'!M$46</f>
        <v>34</v>
      </c>
      <c r="O61" s="137"/>
      <c r="P61" s="137"/>
    </row>
    <row r="62" spans="1:16">
      <c r="A62" s="137" t="s">
        <v>29</v>
      </c>
      <c r="B62" s="137">
        <f>'将来負担比率（分子）の構造'!I$45</f>
        <v>5033</v>
      </c>
      <c r="C62" s="137"/>
      <c r="D62" s="137"/>
      <c r="E62" s="137">
        <f>'将来負担比率（分子）の構造'!J$45</f>
        <v>4616</v>
      </c>
      <c r="F62" s="137"/>
      <c r="G62" s="137"/>
      <c r="H62" s="137">
        <f>'将来負担比率（分子）の構造'!K$45</f>
        <v>4113</v>
      </c>
      <c r="I62" s="137"/>
      <c r="J62" s="137"/>
      <c r="K62" s="137">
        <f>'将来負担比率（分子）の構造'!L$45</f>
        <v>3742</v>
      </c>
      <c r="L62" s="137"/>
      <c r="M62" s="137"/>
      <c r="N62" s="137">
        <f>'将来負担比率（分子）の構造'!M$45</f>
        <v>3650</v>
      </c>
      <c r="O62" s="137"/>
      <c r="P62" s="137"/>
    </row>
    <row r="63" spans="1:16">
      <c r="A63" s="137" t="s">
        <v>28</v>
      </c>
      <c r="B63" s="137">
        <f>'将来負担比率（分子）の構造'!I$44</f>
        <v>487</v>
      </c>
      <c r="C63" s="137"/>
      <c r="D63" s="137"/>
      <c r="E63" s="137">
        <f>'将来負担比率（分子）の構造'!J$44</f>
        <v>467</v>
      </c>
      <c r="F63" s="137"/>
      <c r="G63" s="137"/>
      <c r="H63" s="137">
        <f>'将来負担比率（分子）の構造'!K$44</f>
        <v>424</v>
      </c>
      <c r="I63" s="137"/>
      <c r="J63" s="137"/>
      <c r="K63" s="137">
        <f>'将来負担比率（分子）の構造'!L$44</f>
        <v>345</v>
      </c>
      <c r="L63" s="137"/>
      <c r="M63" s="137"/>
      <c r="N63" s="137">
        <f>'将来負担比率（分子）の構造'!M$44</f>
        <v>286</v>
      </c>
      <c r="O63" s="137"/>
      <c r="P63" s="137"/>
    </row>
    <row r="64" spans="1:16">
      <c r="A64" s="137" t="s">
        <v>27</v>
      </c>
      <c r="B64" s="137">
        <f>'将来負担比率（分子）の構造'!I$43</f>
        <v>12193</v>
      </c>
      <c r="C64" s="137"/>
      <c r="D64" s="137"/>
      <c r="E64" s="137">
        <f>'将来負担比率（分子）の構造'!J$43</f>
        <v>10433</v>
      </c>
      <c r="F64" s="137"/>
      <c r="G64" s="137"/>
      <c r="H64" s="137">
        <f>'将来負担比率（分子）の構造'!K$43</f>
        <v>8356</v>
      </c>
      <c r="I64" s="137"/>
      <c r="J64" s="137"/>
      <c r="K64" s="137">
        <f>'将来負担比率（分子）の構造'!L$43</f>
        <v>7542</v>
      </c>
      <c r="L64" s="137"/>
      <c r="M64" s="137"/>
      <c r="N64" s="137">
        <f>'将来負担比率（分子）の構造'!M$43</f>
        <v>7401</v>
      </c>
      <c r="O64" s="137"/>
      <c r="P64" s="137"/>
    </row>
    <row r="65" spans="1:16">
      <c r="A65" s="137" t="s">
        <v>26</v>
      </c>
      <c r="B65" s="137">
        <f>'将来負担比率（分子）の構造'!I$42</f>
        <v>189</v>
      </c>
      <c r="C65" s="137"/>
      <c r="D65" s="137"/>
      <c r="E65" s="137">
        <f>'将来負担比率（分子）の構造'!J$42</f>
        <v>826</v>
      </c>
      <c r="F65" s="137"/>
      <c r="G65" s="137"/>
      <c r="H65" s="137">
        <f>'将来負担比率（分子）の構造'!K$42</f>
        <v>786</v>
      </c>
      <c r="I65" s="137"/>
      <c r="J65" s="137"/>
      <c r="K65" s="137">
        <f>'将来負担比率（分子）の構造'!L$42</f>
        <v>749</v>
      </c>
      <c r="L65" s="137"/>
      <c r="M65" s="137"/>
      <c r="N65" s="137">
        <f>'将来負担比率（分子）の構造'!M$42</f>
        <v>689</v>
      </c>
      <c r="O65" s="137"/>
      <c r="P65" s="137"/>
    </row>
    <row r="66" spans="1:16">
      <c r="A66" s="137" t="s">
        <v>25</v>
      </c>
      <c r="B66" s="137">
        <f>'将来負担比率（分子）の構造'!I$41</f>
        <v>19610</v>
      </c>
      <c r="C66" s="137"/>
      <c r="D66" s="137"/>
      <c r="E66" s="137">
        <f>'将来負担比率（分子）の構造'!J$41</f>
        <v>20956</v>
      </c>
      <c r="F66" s="137"/>
      <c r="G66" s="137"/>
      <c r="H66" s="137">
        <f>'将来負担比率（分子）の構造'!K$41</f>
        <v>22822</v>
      </c>
      <c r="I66" s="137"/>
      <c r="J66" s="137"/>
      <c r="K66" s="137">
        <f>'将来負担比率（分子）の構造'!L$41</f>
        <v>23713</v>
      </c>
      <c r="L66" s="137"/>
      <c r="M66" s="137"/>
      <c r="N66" s="137">
        <f>'将来負担比率（分子）の構造'!M$41</f>
        <v>23891</v>
      </c>
      <c r="O66" s="137"/>
      <c r="P66" s="137"/>
    </row>
    <row r="67" spans="1:16">
      <c r="A67" s="137" t="s">
        <v>64</v>
      </c>
      <c r="B67" s="137" t="e">
        <f>NA()</f>
        <v>#N/A</v>
      </c>
      <c r="C67" s="137">
        <f>IF(ISNUMBER('将来負担比率（分子）の構造'!I$53), IF('将来負担比率（分子）の構造'!I$53 &lt; 0, 0, '将来負担比率（分子）の構造'!I$53), NA())</f>
        <v>4962</v>
      </c>
      <c r="D67" s="137" t="e">
        <f>NA()</f>
        <v>#N/A</v>
      </c>
      <c r="E67" s="137" t="e">
        <f>NA()</f>
        <v>#N/A</v>
      </c>
      <c r="F67" s="137">
        <f>IF(ISNUMBER('将来負担比率（分子）の構造'!J$53), IF('将来負担比率（分子）の構造'!J$53 &lt; 0, 0, '将来負担比率（分子）の構造'!J$53), NA())</f>
        <v>4248</v>
      </c>
      <c r="G67" s="137" t="e">
        <f>NA()</f>
        <v>#N/A</v>
      </c>
      <c r="H67" s="137" t="e">
        <f>NA()</f>
        <v>#N/A</v>
      </c>
      <c r="I67" s="137">
        <f>IF(ISNUMBER('将来負担比率（分子）の構造'!K$53), IF('将来負担比率（分子）の構造'!K$53 &lt; 0, 0, '将来負担比率（分子）の構造'!K$53), NA())</f>
        <v>5174</v>
      </c>
      <c r="J67" s="137" t="e">
        <f>NA()</f>
        <v>#N/A</v>
      </c>
      <c r="K67" s="137" t="e">
        <f>NA()</f>
        <v>#N/A</v>
      </c>
      <c r="L67" s="137">
        <f>IF(ISNUMBER('将来負担比率（分子）の構造'!L$53), IF('将来負担比率（分子）の構造'!L$53 &lt; 0, 0, '将来負担比率（分子）の構造'!L$53), NA())</f>
        <v>4548</v>
      </c>
      <c r="M67" s="137" t="e">
        <f>NA()</f>
        <v>#N/A</v>
      </c>
      <c r="N67" s="137" t="e">
        <f>NA()</f>
        <v>#N/A</v>
      </c>
      <c r="O67" s="137">
        <f>IF(ISNUMBER('将来負担比率（分子）の構造'!M$53), IF('将来負担比率（分子）の構造'!M$53 &lt; 0, 0, '将来負担比率（分子）の構造'!M$53), NA())</f>
        <v>3941</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2018-03-06T05:09:01Z</cp:lastPrinted>
  <dcterms:created xsi:type="dcterms:W3CDTF">2018-01-24T03:48:58Z</dcterms:created>
  <dcterms:modified xsi:type="dcterms:W3CDTF">2018-11-21T07:02:35Z</dcterms:modified>
  <cp:category/>
</cp:coreProperties>
</file>