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380"/>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52511"/>
</workbook>
</file>

<file path=xl/calcChain.xml><?xml version="1.0" encoding="utf-8"?>
<calcChain xmlns="http://schemas.openxmlformats.org/spreadsheetml/2006/main">
  <c r="BG36" i="9" l="1"/>
  <c r="BG35" i="9"/>
  <c r="BG34" i="9"/>
  <c r="AO34"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W41" i="9"/>
  <c r="BE41" i="9"/>
  <c r="AM41" i="9"/>
  <c r="U41" i="9"/>
  <c r="C41" i="9"/>
  <c r="CO40" i="9"/>
  <c r="BW40" i="9"/>
  <c r="BE40" i="9"/>
  <c r="AM40" i="9"/>
  <c r="U40" i="9"/>
  <c r="C40" i="9"/>
  <c r="CO39" i="9"/>
  <c r="BE39" i="9"/>
  <c r="AM39" i="9"/>
  <c r="U39" i="9"/>
  <c r="C39" i="9"/>
  <c r="BE38" i="9"/>
  <c r="AM38" i="9"/>
  <c r="U38" i="9"/>
  <c r="C38" i="9"/>
  <c r="BE37" i="9"/>
  <c r="AM37" i="9"/>
  <c r="U37" i="9"/>
  <c r="C37" i="9"/>
  <c r="AM36" i="9"/>
  <c r="C36" i="9"/>
  <c r="AM35" i="9"/>
  <c r="BW34" i="9"/>
  <c r="BW35" i="9" s="1"/>
  <c r="BW36" i="9" s="1"/>
  <c r="BW37" i="9" s="1"/>
  <c r="BW38" i="9" s="1"/>
  <c r="BW39" i="9" s="1"/>
  <c r="C34" i="9"/>
  <c r="C35" i="9" s="1"/>
  <c r="CO34" i="9" l="1"/>
  <c r="CO35" i="9" s="1"/>
  <c r="CO36" i="9" s="1"/>
  <c r="CO37" i="9" s="1"/>
  <c r="CO38" i="9" s="1"/>
  <c r="U34" i="9"/>
  <c r="U35" i="9" s="1"/>
  <c r="U36" i="9" s="1"/>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AM34" i="9" l="1"/>
  <c r="BE34" i="9" s="1"/>
  <c r="BE35" i="9" s="1"/>
  <c r="BE36" i="9" s="1"/>
</calcChain>
</file>

<file path=xl/sharedStrings.xml><?xml version="1.0" encoding="utf-8"?>
<sst xmlns="http://schemas.openxmlformats.org/spreadsheetml/2006/main" count="1017" uniqueCount="577">
  <si>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</si>
  <si>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</si>
  <si>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</si>
  <si>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</si>
  <si>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</si>
  <si>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</si>
  <si>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</si>
  <si>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</si>
  <si>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※平成29年度中に市町村合併した団体で、合併前の団体ごとの決算に基づく連結実質赤字比率を算出していない団体については、グラフを表記しない。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</si>
  <si>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</si>
  <si>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</si>
  <si>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</si>
  <si>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</si>
  <si>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</si>
  <si>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</si>
  <si>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</si>
  <si>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</si>
  <si>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</si>
  <si>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</si>
  <si>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</si>
  <si>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</si>
  <si>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</si>
  <si>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</si>
  <si>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※平成29年度中に市町村合併した団体で、合併前の団体ごとの決算に基づく実質公債費比率を算出していない団体については、グラフを表記しない。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</si>
  <si>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</si>
  <si>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</si>
  <si>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</si>
  <si>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</si>
  <si>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</si>
  <si>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</si>
  <si>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</si>
  <si>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</si>
  <si>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</si>
  <si>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</si>
  <si>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</si>
  <si>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</si>
  <si>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</si>
  <si>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</si>
  <si>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</si>
  <si>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</si>
  <si>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※平成29年度中に市町村合併した団体で、合併前の団体ごとの決算に基づく将来負担比率を算出していない団体については、グラフを表記しない。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</si>
  <si>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</si>
  <si>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</si>
  <si>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</si>
  <si>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</si>
  <si>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</si>
  <si>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</si>
  <si>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</si>
  <si>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</si>
  <si>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</si>
  <si>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</si>
  <si>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</si>
  <si>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</si>
  <si>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</si>
  <si>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</si>
  <si>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</si>
  <si>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</si>
  <si>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</si>
  <si>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</si>
  <si>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</si>
  <si>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</si>
  <si>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</si>
  <si>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</si>
  <si>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</si>
  <si>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</si>
  <si>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平成28年度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</si>
  <si>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</si>
  <si>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</si>
  <si>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</si>
  <si>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</si>
  <si>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</si>
  <si>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</si>
  <si>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平成28年度(千円)</t>
    <rPh sb="0" eb="2">
      <t>ヘイセイ</t>
    </rPh>
    <rPh sb="4" eb="6">
      <t>ネンド</t>
    </rPh>
    <rPh sb="7" eb="9">
      <t>センエン</t>
    </rPh>
    <phoneticPr fontId="5"/>
  </si>
  <si>
    <t>平成27年度(千円)</t>
    <rPh sb="0" eb="2">
      <t>ヘイセイ</t>
    </rPh>
    <rPh sb="4" eb="6">
      <t>ネンド</t>
    </rPh>
    <phoneticPr fontId="5"/>
  </si>
  <si>
    <t>平成28年度(千円･％)</t>
    <rPh sb="0" eb="2">
      <t>ヘイセイ</t>
    </rPh>
    <rPh sb="4" eb="6">
      <t>ネンド</t>
    </rPh>
    <rPh sb="7" eb="9">
      <t>センエン</t>
    </rPh>
    <phoneticPr fontId="5"/>
  </si>
  <si>
    <t>平成27年度(千円･％)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</si>
  <si>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</si>
  <si>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</si>
  <si>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</si>
  <si>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</si>
  <si>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</si>
  <si>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</si>
  <si>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</si>
  <si>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</si>
  <si>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</si>
  <si>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</si>
  <si>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</si>
  <si>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</si>
  <si>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</si>
  <si>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</si>
  <si>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</si>
  <si>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</si>
  <si>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</si>
  <si>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</si>
  <si>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</si>
  <si>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</si>
  <si>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</si>
  <si>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</si>
  <si>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</si>
  <si>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</si>
  <si>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</si>
  <si>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</si>
  <si>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</si>
  <si>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</si>
  <si>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</si>
  <si>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</si>
  <si>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</si>
  <si>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</si>
  <si>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</si>
  <si>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</si>
  <si>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</si>
  <si>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t>
    <phoneticPr fontId="5"/>
  </si>
  <si>
    <t>繰上償還金</t>
    <phoneticPr fontId="18"/>
  </si>
  <si>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</si>
  <si>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</si>
  <si>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</si>
  <si>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29.01.01(人)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</si>
  <si>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</si>
  <si>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</si>
  <si>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</si>
  <si>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</si>
  <si>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</si>
  <si>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</si>
  <si>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</si>
  <si>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</si>
  <si>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</si>
  <si>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</si>
  <si>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</si>
  <si>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</si>
  <si>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28.01.01(人)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</si>
  <si>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</si>
  <si>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</si>
  <si>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</si>
  <si>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</si>
  <si>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</si>
  <si>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</si>
  <si>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</si>
  <si>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</si>
  <si>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</si>
  <si>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</si>
  <si>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</si>
  <si>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</si>
  <si>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</si>
  <si>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</si>
  <si>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</si>
  <si>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</si>
  <si>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</si>
  <si>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</si>
  <si>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</si>
  <si>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</si>
  <si>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</si>
  <si>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</si>
  <si>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</si>
  <si>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</si>
  <si>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</si>
  <si>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</si>
  <si>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</si>
  <si>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</si>
  <si>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</si>
  <si>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</si>
  <si>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</si>
  <si>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</si>
  <si>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</si>
  <si>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</si>
  <si>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</si>
  <si>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</si>
  <si>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</si>
  <si>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</si>
  <si>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</si>
  <si>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</si>
  <si>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</si>
  <si>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</si>
  <si>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</si>
  <si>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</si>
  <si>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</si>
  <si>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</si>
  <si>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</si>
  <si>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</si>
  <si>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</si>
  <si>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</si>
  <si>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</si>
  <si>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</si>
  <si>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</si>
  <si>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</si>
  <si>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</si>
  <si>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</si>
  <si>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</si>
  <si>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</si>
  <si>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</si>
  <si>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</si>
  <si>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</si>
  <si>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</si>
  <si>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</si>
  <si>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</si>
  <si>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</si>
  <si>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平成28年度</t>
    <phoneticPr fontId="18"/>
  </si>
  <si>
    <t>山形県上山市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</si>
  <si>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</si>
  <si>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</si>
  <si>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</si>
  <si>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</si>
  <si>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</si>
  <si>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</si>
  <si>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</si>
  <si>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</si>
  <si>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</si>
  <si>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</si>
  <si>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</si>
  <si>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</si>
  <si>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</si>
  <si>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</si>
  <si>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</si>
  <si>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</si>
  <si>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</si>
  <si>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</si>
  <si>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</si>
  <si>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</si>
  <si>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</si>
  <si>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</si>
  <si>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</si>
  <si>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</si>
  <si>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</si>
  <si>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</si>
  <si>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</si>
  <si>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</si>
  <si>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</si>
  <si>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</si>
  <si>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</si>
  <si>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</si>
  <si>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</si>
  <si>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</si>
  <si>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</si>
  <si>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</si>
  <si>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</si>
  <si>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</si>
  <si>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</si>
  <si>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</si>
  <si>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</si>
  <si>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</si>
  <si>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</si>
  <si>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</si>
  <si>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</si>
  <si>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</si>
  <si>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</si>
  <si>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</si>
  <si>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</si>
  <si>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</si>
  <si>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</si>
  <si>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</si>
  <si>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</si>
  <si>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</si>
  <si>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</si>
  <si>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</si>
  <si>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</si>
  <si>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</si>
  <si>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</si>
  <si>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</si>
  <si>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</si>
  <si>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</si>
  <si>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</si>
  <si>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</si>
  <si>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</si>
  <si>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</si>
  <si>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</si>
  <si>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</si>
  <si>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</si>
  <si>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</si>
  <si>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</si>
  <si>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</si>
  <si>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</si>
  <si>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</si>
  <si>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</si>
  <si>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</si>
  <si>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</si>
  <si>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</si>
  <si>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</si>
  <si>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</si>
  <si>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</si>
  <si>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</si>
  <si>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</si>
  <si>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</si>
  <si>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</si>
  <si>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</si>
  <si>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</si>
  <si>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</si>
  <si>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</si>
  <si>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平成28年度</t>
    <rPh sb="0" eb="2">
      <t>ヘイセイ</t>
    </rPh>
    <rPh sb="4" eb="6">
      <t>ネンド</t>
    </rPh>
    <phoneticPr fontId="5"/>
  </si>
  <si>
    <t>平成27年度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</si>
  <si>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</si>
  <si>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</si>
  <si>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</si>
  <si>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</si>
  <si>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</si>
  <si>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</si>
  <si>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</si>
  <si>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</si>
  <si>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</si>
  <si>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</si>
  <si>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</si>
  <si>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</si>
  <si>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</si>
  <si>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</si>
  <si>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</si>
  <si>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</si>
  <si>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</si>
  <si>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</si>
  <si>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</si>
  <si>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</si>
  <si>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</si>
  <si>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</si>
  <si>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</si>
  <si>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</si>
  <si>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</si>
  <si>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</si>
  <si>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</si>
  <si>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</si>
  <si>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</si>
  <si>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</si>
  <si>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</si>
  <si>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</si>
  <si>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</si>
  <si>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</si>
  <si>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</si>
  <si>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</si>
  <si>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</si>
  <si>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</si>
  <si>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</si>
  <si>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</si>
  <si>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</si>
  <si>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</si>
  <si>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</si>
  <si>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</si>
  <si>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</si>
  <si>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</si>
  <si>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</si>
  <si>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</si>
  <si>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</si>
  <si>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</si>
  <si>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</si>
  <si>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</si>
  <si>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</si>
  <si>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</si>
  <si>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</si>
  <si>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</si>
  <si>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</si>
  <si>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平成28年度</t>
  </si>
  <si>
    <t>山形県上山市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</si>
  <si>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</si>
  <si>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</si>
  <si>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</si>
  <si>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</si>
  <si>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</si>
  <si>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</si>
  <si>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</si>
  <si>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</si>
  <si>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</si>
  <si>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</si>
  <si>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</si>
  <si>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</si>
  <si>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</si>
  <si>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</si>
  <si>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</si>
  <si>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</si>
  <si>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</si>
  <si>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</si>
  <si>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</si>
  <si>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</si>
  <si>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施設貸付事業特別会計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</si>
  <si>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</si>
  <si>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</si>
  <si>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</si>
  <si>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</si>
  <si>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</si>
  <si>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</si>
  <si>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</si>
  <si>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</si>
  <si>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</si>
  <si>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</si>
  <si>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</si>
  <si>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</si>
  <si>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</si>
  <si>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</si>
  <si>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</si>
  <si>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</si>
  <si>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</si>
  <si>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</si>
  <si>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</si>
  <si>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</si>
  <si>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</si>
  <si>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浄化槽事業特別会計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</si>
  <si>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</si>
  <si>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</si>
  <si>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</si>
  <si>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</si>
  <si>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</si>
  <si>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</si>
  <si>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</si>
  <si>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</si>
  <si>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</si>
  <si>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</si>
  <si>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</si>
  <si>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</si>
  <si>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</si>
  <si>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</si>
  <si>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</si>
  <si>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</si>
  <si>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</si>
  <si>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</si>
  <si>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</si>
  <si>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</si>
  <si>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</si>
  <si>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平成26年度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</si>
  <si>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</si>
  <si>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</si>
  <si>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</si>
  <si>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</si>
  <si>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</si>
  <si>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</si>
  <si>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</si>
  <si>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</si>
  <si>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</si>
  <si>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</si>
  <si>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</si>
  <si>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</si>
  <si>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</si>
  <si>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</si>
  <si>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</si>
  <si>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</si>
  <si>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</si>
  <si>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</si>
  <si>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</si>
  <si>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</si>
  <si>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</si>
  <si>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</si>
  <si>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</si>
  <si>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</si>
  <si>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</si>
  <si>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</si>
  <si>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</si>
  <si>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</si>
  <si>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</si>
  <si>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</si>
  <si>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</si>
  <si>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</si>
  <si>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</si>
  <si>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</si>
  <si>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</si>
  <si>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</si>
  <si>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充当可能特定歳入 </t>
    <rPh sb="0" eb="2">
      <t>ジュウトウ</t>
    </rPh>
    <rPh sb="2" eb="4">
      <t>カノウ</t>
    </rPh>
    <rPh sb="4" eb="6">
      <t>トクテイ</t>
    </rPh>
    <rPh sb="6" eb="8">
      <t>サイニュウ</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</si>
  <si>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</si>
  <si>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</si>
  <si>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水道事業会計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</si>
  <si>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</si>
  <si>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</si>
  <si>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</si>
  <si>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</si>
  <si>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</si>
  <si>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</si>
  <si>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</si>
  <si>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健全化判断比率</t>
    <rPh sb="0" eb="3">
      <t>ケンゼンカ</t>
    </rPh>
    <rPh sb="3" eb="5">
      <t>ハンダン</t>
    </rPh>
    <rPh sb="5" eb="7">
      <t>ヒリツ</t>
    </rPh>
    <phoneticPr fontId="14"/>
  </si>
  <si>
    <t>平成28年度</t>
    <rPh sb="0" eb="2">
      <t>ヘイセイ</t>
    </rPh>
    <rPh sb="4" eb="6">
      <t>ネンド</t>
    </rPh>
    <phoneticPr fontId="14"/>
  </si>
  <si>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</si>
  <si>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</si>
  <si>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</si>
  <si>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</si>
  <si>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</si>
  <si>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</si>
  <si>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</si>
  <si>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(Ｃ)</t>
    <phoneticPr fontId="5"/>
  </si>
  <si>
    <t>連結実質赤字比率</t>
    <rPh sb="0" eb="2">
      <t>レンケツ</t>
    </rPh>
    <rPh sb="2" eb="4">
      <t>ジッシツ</t>
    </rPh>
    <rPh sb="4" eb="6">
      <t>アカジ</t>
    </rPh>
    <rPh sb="6" eb="8">
      <t>ヒリツ</t>
    </rPh>
    <phoneticPr fontId="14"/>
  </si>
  <si>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</si>
  <si>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</si>
  <si>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4"/>
  </si>
  <si>
    <t>(Ｃ)－(Ｄ)</t>
    <phoneticPr fontId="5"/>
  </si>
  <si>
    <t>将来負担比率</t>
    <rPh sb="0" eb="2">
      <t>ショウライ</t>
    </rPh>
    <rPh sb="2" eb="4">
      <t>フタン</t>
    </rPh>
    <rPh sb="4" eb="6">
      <t>ヒリツ</t>
    </rPh>
    <phoneticPr fontId="14"/>
  </si>
  <si>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</si>
  <si>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</si>
  <si>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</si>
  <si>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</si>
  <si>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</si>
  <si>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</si>
  <si>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</si>
  <si>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</si>
  <si>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</si>
  <si>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</si>
  <si>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</si>
  <si>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</si>
  <si>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</si>
  <si>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</si>
  <si>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</si>
  <si>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</si>
  <si>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</si>
  <si>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</si>
  <si>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</si>
  <si>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</si>
  <si>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</si>
  <si>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</si>
  <si>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</si>
  <si>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</si>
  <si>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</si>
  <si>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</si>
  <si>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</si>
  <si>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</si>
  <si>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</si>
  <si>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</si>
  <si>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</si>
  <si>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</si>
  <si>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</si>
  <si>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</si>
  <si>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</si>
  <si>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</si>
  <si>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</si>
  <si>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</si>
  <si>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</si>
  <si>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</si>
  <si>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</si>
  <si>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</si>
  <si>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</si>
  <si>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</si>
  <si>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</si>
  <si>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</si>
  <si>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H24</t>
  </si>
  <si>
    <t>うち単独分</t>
    <rPh sb="2" eb="4">
      <t>タンドク</t>
    </rPh>
    <rPh sb="4" eb="5">
      <t>ブン</t>
    </rPh>
    <phoneticPr fontId="5"/>
  </si>
  <si>
    <t xml:space="preserve"> H25</t>
  </si>
  <si>
    <t xml:space="preserve"> H26</t>
  </si>
  <si>
    <t xml:space="preserve"> H27</t>
  </si>
  <si>
    <t xml:space="preserve"> H28</t>
  </si>
  <si>
    <t xml:space="preserve"> 過去５年間平均</t>
    <rPh sb="1" eb="3">
      <t>カコ</t>
    </rPh>
    <rPh sb="4" eb="6">
      <t>ネンカン</t>
    </rPh>
    <rPh sb="6" eb="8">
      <t>ヘイキン</t>
    </rPh>
    <phoneticPr fontId="5"/>
  </si>
  <si>
    <t>類似団体内平均(円)</t>
    <rPh sb="0" eb="2">
      <t>ルイジ</t>
    </rPh>
    <rPh sb="2" eb="4">
      <t>ダンタイ</t>
    </rPh>
    <phoneticPr fontId="5"/>
  </si>
  <si>
    <t>H24</t>
  </si>
  <si>
    <t>H25</t>
  </si>
  <si>
    <t>H26</t>
  </si>
  <si>
    <t>H27</t>
  </si>
  <si>
    <t>H28</t>
  </si>
  <si>
    <t>▲ 0.80</t>
  </si>
  <si>
    <t>一般会計</t>
  </si>
  <si>
    <t>水道事業会計</t>
  </si>
  <si>
    <t>国民健康保険特別会計</t>
  </si>
  <si>
    <t>介護保険特別会計</t>
  </si>
  <si>
    <t>公共下水道事業特別会計</t>
  </si>
  <si>
    <t>浄化槽事業特別会計</t>
  </si>
  <si>
    <t>後期高齢者医療特別会計</t>
  </si>
  <si>
    <t>農業集落排水事業特別会計</t>
  </si>
  <si>
    <t>その他会計（赤字）</t>
  </si>
  <si>
    <t>その他会計（黒字）</t>
  </si>
  <si>
    <t>-</t>
    <phoneticPr fontId="2"/>
  </si>
  <si>
    <t>-</t>
    <phoneticPr fontId="30"/>
  </si>
  <si>
    <t>-</t>
    <phoneticPr fontId="30"/>
  </si>
  <si>
    <t>上山城郷土資料館</t>
    <rPh sb="0" eb="3">
      <t>カミノヤマジョウ</t>
    </rPh>
    <rPh sb="3" eb="5">
      <t>キョウド</t>
    </rPh>
    <rPh sb="5" eb="8">
      <t>シリョウカン</t>
    </rPh>
    <phoneticPr fontId="24"/>
  </si>
  <si>
    <t>ニュートラックかみのやま</t>
  </si>
  <si>
    <t>上山市体育・文化振興公社</t>
    <rPh sb="0" eb="3">
      <t>カミノヤマシ</t>
    </rPh>
    <rPh sb="3" eb="5">
      <t>タイイク</t>
    </rPh>
    <rPh sb="6" eb="8">
      <t>ブンカ</t>
    </rPh>
    <rPh sb="8" eb="10">
      <t>シンコウ</t>
    </rPh>
    <rPh sb="10" eb="12">
      <t>コウシャ</t>
    </rPh>
    <phoneticPr fontId="24"/>
  </si>
  <si>
    <t>上山二日町再開発</t>
    <rPh sb="0" eb="2">
      <t>カミノヤマ</t>
    </rPh>
    <rPh sb="2" eb="5">
      <t>フツカマチ</t>
    </rPh>
    <rPh sb="5" eb="8">
      <t>サイカイハツ</t>
    </rPh>
    <phoneticPr fontId="24"/>
  </si>
  <si>
    <t>○</t>
    <phoneticPr fontId="30"/>
  </si>
  <si>
    <t>上山市土地開発公社</t>
    <rPh sb="0" eb="3">
      <t>カミノヤマシ</t>
    </rPh>
    <rPh sb="3" eb="5">
      <t>トチ</t>
    </rPh>
    <rPh sb="5" eb="7">
      <t>カイハツ</t>
    </rPh>
    <rPh sb="7" eb="9">
      <t>コウシャ</t>
    </rPh>
    <phoneticPr fontId="24"/>
  </si>
  <si>
    <t>-</t>
    <phoneticPr fontId="30"/>
  </si>
  <si>
    <t>山形県消防補償等組合</t>
    <rPh sb="0" eb="3">
      <t>ヤマガタケン</t>
    </rPh>
    <rPh sb="3" eb="5">
      <t>ショウボウ</t>
    </rPh>
    <rPh sb="5" eb="7">
      <t>ホショウ</t>
    </rPh>
    <rPh sb="7" eb="8">
      <t>トウ</t>
    </rPh>
    <rPh sb="8" eb="10">
      <t>クミアイ</t>
    </rPh>
    <phoneticPr fontId="5"/>
  </si>
  <si>
    <t>山形県自治会館管理組合</t>
    <rPh sb="0" eb="3">
      <t>ヤマガタケン</t>
    </rPh>
    <rPh sb="3" eb="5">
      <t>ジチ</t>
    </rPh>
    <rPh sb="5" eb="7">
      <t>カイカン</t>
    </rPh>
    <rPh sb="7" eb="9">
      <t>カンリ</t>
    </rPh>
    <rPh sb="9" eb="11">
      <t>クミアイ</t>
    </rPh>
    <phoneticPr fontId="5"/>
  </si>
  <si>
    <t>山形県市町村職員退職手当組合</t>
    <rPh sb="0" eb="3">
      <t>ヤマガタケン</t>
    </rPh>
    <rPh sb="3" eb="6">
      <t>シチョウソン</t>
    </rPh>
    <rPh sb="6" eb="8">
      <t>ショクイン</t>
    </rPh>
    <rPh sb="8" eb="10">
      <t>タイショク</t>
    </rPh>
    <rPh sb="10" eb="12">
      <t>テアテ</t>
    </rPh>
    <rPh sb="12" eb="14">
      <t>クミアイ</t>
    </rPh>
    <phoneticPr fontId="5"/>
  </si>
  <si>
    <t>山形広域環境事務組合</t>
    <rPh sb="0" eb="2">
      <t>ヤマガタ</t>
    </rPh>
    <rPh sb="2" eb="4">
      <t>コウイキ</t>
    </rPh>
    <rPh sb="4" eb="6">
      <t>カンキョウ</t>
    </rPh>
    <rPh sb="6" eb="8">
      <t>ジム</t>
    </rPh>
    <rPh sb="8" eb="10">
      <t>クミアイ</t>
    </rPh>
    <phoneticPr fontId="5"/>
  </si>
  <si>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5"/>
  </si>
  <si>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5"/>
  </si>
  <si>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</si>
  <si>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</si>
  <si>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</si>
  <si>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</si>
  <si>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</si>
  <si>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競馬場跡地用地取得に係る地方債残高やＰＦＩ事業に係る債務負担行為に基づく支出予定額が多額なことから、類似団体内平均値と比較して63.1ポイント高くなっている。今後、公共施設の耐震化等により比率の上昇が見込まれることから、事業を厳選しながら抑制に努める。
有形固定資産減価償却率については、昭和40年代後半から50年前半にかけて整備された施設が多く、その大部分が耐用年数を経過していることから、類似団体内平均値と比較して6.0ポイント高くなっている。今後は、施設ごとに目的や利用状況を考慮し統廃合を検討するとともに、必要な施設については耐用年数等を踏まえながら、更新や長寿命化を進めていく。</t>
    <rPh sb="139" eb="141">
      <t>ユウケイ</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</si>
  <si>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</si>
  <si>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</si>
  <si>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</si>
  <si>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</si>
  <si>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</si>
  <si>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</si>
  <si>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</si>
  <si>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将来負担比率については、競馬場跡地用地取得に係る地方債残高やＰＦＩ事業に係る債務負担行為に基づく支出予定額が多額なことから、類似団体内平均値と比較して高い値で推移している。
実質公債費比率については、毎年実施している地方債の繰上償還の影響もあり、類似団体内平均値と比較して低い値で推移している。
今後は公共施設の耐震化等により、両指数ともに上昇が見込まれることから、事業を厳選をしながら各比率の抑制に努める。</t>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</si>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</sst>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4">
    <font>
      <sz val="11"/>
      <color theme="1"/>
      <name val="ＭＳ Ｐゴシック"/>
      <family val="2"/>
      <charset val="128"/>
      <scheme val="minor"/>
    </font>
    <font>
      <sz val="11"/>
      <color indexed="8"/>
      <name val="ＭＳ Ｐゴシック"/>
      <family val="3"/>
      <charset val="128"/>
    </font>
    <font>
      <sz val="6"/>
      <name val="ＭＳ Ｐゴシック"/>
      <family val="2"/>
      <charset val="128"/>
      <scheme val="minor"/>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Ｐゴシック"/>
      <family val="2"/>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2" fillId="0" borderId="0">
      <alignment vertical="center"/>
    </xf>
  </cellStyleXfs>
  <cellXfs count="125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6"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5"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6"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5"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6"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6"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5" xfId="35" applyNumberFormat="1" applyFont="1" applyFill="1" applyBorder="1" applyAlignment="1">
      <alignment horizontal="right" vertical="center" wrapText="1"/>
    </xf>
    <xf numFmtId="177" fontId="3" fillId="5" borderId="45"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6"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6"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6"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1"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2"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3"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6"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6"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6"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6"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6"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6"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6"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6"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6"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6"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6"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6"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81" xfId="32" applyNumberFormat="1" applyFont="1" applyFill="1" applyBorder="1" applyAlignment="1" applyProtection="1">
      <alignment horizontal="right" vertical="center" shrinkToFit="1"/>
    </xf>
    <xf numFmtId="189" fontId="26" fillId="5" borderId="182" xfId="32" applyNumberFormat="1" applyFont="1" applyFill="1" applyBorder="1" applyAlignment="1" applyProtection="1">
      <alignment horizontal="right" vertical="center" shrinkToFit="1"/>
    </xf>
    <xf numFmtId="189" fontId="26" fillId="5" borderId="18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6"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78" xfId="32" applyNumberFormat="1" applyFont="1" applyFill="1" applyBorder="1" applyAlignment="1" applyProtection="1">
      <alignment horizontal="right" vertical="center" shrinkToFit="1"/>
    </xf>
    <xf numFmtId="188" fontId="26" fillId="5" borderId="179" xfId="32" applyNumberFormat="1" applyFont="1" applyFill="1" applyBorder="1" applyAlignment="1" applyProtection="1">
      <alignment horizontal="right" vertical="center" shrinkToFit="1"/>
    </xf>
    <xf numFmtId="188" fontId="26" fillId="5" borderId="180"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72" xfId="32" applyNumberFormat="1" applyFont="1" applyFill="1" applyBorder="1" applyAlignment="1" applyProtection="1">
      <alignment horizontal="right" vertical="center" shrinkToFit="1"/>
    </xf>
    <xf numFmtId="177" fontId="26" fillId="5" borderId="173"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6" xfId="30" applyFont="1" applyFill="1" applyBorder="1" applyAlignment="1" applyProtection="1">
      <alignment horizontal="right" vertical="center"/>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69"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6" xfId="30" applyFont="1" applyFill="1" applyBorder="1" applyProtection="1">
      <alignment vertical="center"/>
    </xf>
    <xf numFmtId="176" fontId="26" fillId="5" borderId="46"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6"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81" xfId="30" applyFont="1" applyFill="1" applyBorder="1" applyAlignment="1" applyProtection="1">
      <alignment horizontal="center" vertical="center"/>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5" xfId="32" applyNumberFormat="1" applyFont="1" applyFill="1" applyBorder="1" applyAlignment="1" applyProtection="1">
      <alignment horizontal="right" vertical="center" shrinkToFit="1"/>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wrapText="1"/>
    </xf>
    <xf numFmtId="0" fontId="26" fillId="5" borderId="12" xfId="30" applyFont="1" applyFill="1" applyBorder="1" applyAlignment="1" applyProtection="1">
      <alignment horizontal="center" vertical="center" wrapText="1"/>
    </xf>
    <xf numFmtId="0" fontId="26" fillId="5" borderId="46" xfId="30" applyFont="1" applyFill="1" applyBorder="1" applyAlignment="1" applyProtection="1">
      <alignment horizontal="center" vertical="center" wrapText="1"/>
    </xf>
    <xf numFmtId="0" fontId="26" fillId="5" borderId="7"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1"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7" fontId="26" fillId="5" borderId="151"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6" xfId="32" applyFont="1" applyFill="1" applyBorder="1" applyAlignment="1" applyProtection="1">
      <alignment horizontal="left" vertical="center" shrinkToFit="1"/>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77" fontId="26" fillId="5" borderId="161"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6"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6"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0" xfId="30" applyFont="1" applyFill="1" applyProtection="1">
      <alignment vertical="center"/>
    </xf>
    <xf numFmtId="0" fontId="26" fillId="5" borderId="11" xfId="30" applyFont="1" applyFill="1" applyBorder="1" applyAlignment="1" applyProtection="1">
      <alignment horizontal="center" vertical="center" textRotation="255" shrinkToFit="1"/>
    </xf>
    <xf numFmtId="0" fontId="26" fillId="5" borderId="46"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5"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5"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6"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wrapText="1"/>
      <protection locked="0"/>
    </xf>
    <xf numFmtId="0" fontId="1" fillId="0" borderId="46" xfId="34" applyFont="1" applyFill="1" applyBorder="1" applyAlignment="1" applyProtection="1">
      <alignment horizontal="left" vertical="top" wrapText="1"/>
      <protection locked="0"/>
    </xf>
    <xf numFmtId="0" fontId="1" fillId="0" borderId="60" xfId="34" applyFont="1" applyFill="1" applyBorder="1" applyAlignment="1" applyProtection="1">
      <alignment horizontal="left" vertical="top" wrapText="1"/>
      <protection locked="0"/>
    </xf>
    <xf numFmtId="0" fontId="1" fillId="0" borderId="0" xfId="34" applyFont="1" applyFill="1" applyBorder="1" applyAlignment="1" applyProtection="1">
      <alignment horizontal="left" vertical="top" wrapText="1"/>
      <protection locked="0"/>
    </xf>
    <xf numFmtId="0" fontId="1" fillId="0" borderId="38" xfId="34" applyFont="1" applyFill="1" applyBorder="1" applyAlignment="1" applyProtection="1">
      <alignment horizontal="left" vertical="top" wrapText="1"/>
      <protection locked="0"/>
    </xf>
    <xf numFmtId="0" fontId="1" fillId="0" borderId="37" xfId="34" applyFont="1" applyFill="1" applyBorder="1" applyAlignment="1" applyProtection="1">
      <alignment horizontal="left" vertical="top" wrapText="1"/>
      <protection locked="0"/>
    </xf>
    <xf numFmtId="0" fontId="1" fillId="0" borderId="49" xfId="34" applyFont="1" applyFill="1" applyBorder="1" applyAlignment="1" applyProtection="1">
      <alignment horizontal="left" vertical="top" wrapText="1"/>
      <protection locked="0"/>
    </xf>
    <xf numFmtId="0" fontId="1" fillId="0" borderId="40" xfId="34" applyFont="1" applyFill="1" applyBorder="1" applyAlignment="1" applyProtection="1">
      <alignment horizontal="left" vertical="top" wrapText="1"/>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6"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5"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(データシート!$F$3,データシート!$F$5,データシート!$F$7,データシート!$F$9,データシート!$F$11)</c:f>
              <c:numCache>
                <c:formatCode>#,##0;"△ "#,##0</c:formatCode>
                <c:ptCount val="5"/>
                <c:pt idx="0">
                  <c:v>75709</c:v>
                </c:pt>
                <c:pt idx="1">
                  <c:v>90961</c:v>
                </c:pt>
                <c:pt idx="2">
                  <c:v>106614</c:v>
                </c:pt>
                <c:pt idx="3">
                  <c:v>85459</c:v>
                </c:pt>
                <c:pt idx="4">
                  <c:v>83280</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H24</c:v>
                </c:pt>
                <c:pt idx="1">
                  <c:v> H25</c:v>
                </c:pt>
                <c:pt idx="2">
                  <c:v> H26</c:v>
                </c:pt>
                <c:pt idx="3">
                  <c:v> H27</c:v>
                </c:pt>
                <c:pt idx="4">
                  <c:v> H28</c:v>
                </c:pt>
              </c:strCache>
            </c:strRef>
          </c:cat>
          <c:val>
            <c:numRef>
              <c:f>(データシート!$D$3,データシート!$D$5,データシート!$D$7,データシート!$D$9,データシート!$D$11)</c:f>
              <c:numCache>
                <c:formatCode>#,##0;"△ "#,##0</c:formatCode>
                <c:ptCount val="5"/>
                <c:pt idx="0">
                  <c:v>58613</c:v>
                </c:pt>
                <c:pt idx="1">
                  <c:v>73233</c:v>
                </c:pt>
                <c:pt idx="2">
                  <c:v>85830</c:v>
                </c:pt>
                <c:pt idx="3">
                  <c:v>76136</c:v>
                </c:pt>
                <c:pt idx="4">
                  <c:v>82057</c:v>
                </c:pt>
              </c:numCache>
            </c:numRef>
          </c:val>
          <c:smooth val="0"/>
        </c:ser>
        <c:dLbls>
          <c:showLegendKey val="0"/>
          <c:showVal val="0"/>
          <c:showCatName val="0"/>
          <c:showSerName val="0"/>
          <c:showPercent val="0"/>
          <c:showBubbleSize val="0"/>
        </c:dLbls>
        <c:marker val="1"/>
        <c:smooth val="0"/>
        <c:axId val="109086208"/>
        <c:axId val="109088128"/>
      </c:lineChart>
      <c:catAx>
        <c:axId val="10908620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9088128"/>
        <c:crosses val="autoZero"/>
        <c:auto val="1"/>
        <c:lblAlgn val="ctr"/>
        <c:lblOffset val="100"/>
        <c:tickLblSkip val="1"/>
        <c:tickMarkSkip val="1"/>
        <c:noMultiLvlLbl val="0"/>
      </c:catAx>
      <c:valAx>
        <c:axId val="10908812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908620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データシート!$B$19:$F$19</c:f>
              <c:numCache>
                <c:formatCode>General</c:formatCode>
                <c:ptCount val="5"/>
                <c:pt idx="0">
                  <c:v>7.78</c:v>
                </c:pt>
                <c:pt idx="1">
                  <c:v>6.05</c:v>
                </c:pt>
                <c:pt idx="2">
                  <c:v>6.64</c:v>
                </c:pt>
                <c:pt idx="3">
                  <c:v>9.61</c:v>
                </c:pt>
                <c:pt idx="4">
                  <c:v>5.35</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H24</c:v>
                </c:pt>
                <c:pt idx="1">
                  <c:v>H25</c:v>
                </c:pt>
                <c:pt idx="2">
                  <c:v>H26</c:v>
                </c:pt>
                <c:pt idx="3">
                  <c:v>H27</c:v>
                </c:pt>
                <c:pt idx="4">
                  <c:v>H28</c:v>
                </c:pt>
              </c:strCache>
            </c:strRef>
          </c:cat>
          <c:val>
            <c:numRef>
              <c:f>データシート!$B$20:$F$20</c:f>
              <c:numCache>
                <c:formatCode>General</c:formatCode>
                <c:ptCount val="5"/>
                <c:pt idx="0">
                  <c:v>12.47</c:v>
                </c:pt>
                <c:pt idx="1">
                  <c:v>14.96</c:v>
                </c:pt>
                <c:pt idx="2">
                  <c:v>12.5</c:v>
                </c:pt>
                <c:pt idx="3">
                  <c:v>13.69</c:v>
                </c:pt>
                <c:pt idx="4">
                  <c:v>15.55</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108925696"/>
        <c:axId val="1089276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H24</c:v>
                </c:pt>
                <c:pt idx="1">
                  <c:v>H25</c:v>
                </c:pt>
                <c:pt idx="2">
                  <c:v>H26</c:v>
                </c:pt>
                <c:pt idx="3">
                  <c:v>H27</c:v>
                </c:pt>
                <c:pt idx="4">
                  <c:v>H28</c:v>
                </c:pt>
              </c:strCache>
            </c:strRef>
          </c:cat>
          <c:val>
            <c:numRef>
              <c:f>データシート!$B$21:$F$21</c:f>
              <c:numCache>
                <c:formatCode>General</c:formatCode>
                <c:ptCount val="5"/>
                <c:pt idx="0">
                  <c:v>0.3</c:v>
                </c:pt>
                <c:pt idx="1">
                  <c:v>1.46</c:v>
                </c:pt>
                <c:pt idx="2">
                  <c:v>1.84</c:v>
                </c:pt>
                <c:pt idx="3">
                  <c:v>3.12</c:v>
                </c:pt>
                <c:pt idx="4">
                  <c:v>-0.8</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108925696"/>
        <c:axId val="108927616"/>
      </c:lineChart>
      <c:catAx>
        <c:axId val="108925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8927616"/>
        <c:crosses val="autoZero"/>
        <c:auto val="1"/>
        <c:lblAlgn val="ctr"/>
        <c:lblOffset val="100"/>
        <c:tickLblSkip val="1"/>
        <c:tickMarkSkip val="1"/>
        <c:noMultiLvlLbl val="0"/>
      </c:catAx>
      <c:valAx>
        <c:axId val="1089276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8925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データシート!$B$27:$K$27</c:f>
              <c:numCache>
                <c:formatCode>General</c:formatCode>
                <c:ptCount val="10"/>
                <c:pt idx="0">
                  <c:v>#N/A</c:v>
                </c:pt>
                <c:pt idx="1">
                  <c:v>0.05</c:v>
                </c:pt>
                <c:pt idx="2">
                  <c:v>#N/A</c:v>
                </c:pt>
                <c:pt idx="3">
                  <c:v>7.0000000000000007E-2</c:v>
                </c:pt>
                <c:pt idx="4">
                  <c:v>#N/A</c:v>
                </c:pt>
                <c:pt idx="5">
                  <c:v>0.12</c:v>
                </c:pt>
                <c:pt idx="6">
                  <c:v>#N/A</c:v>
                </c:pt>
                <c:pt idx="7">
                  <c:v>0.06</c:v>
                </c:pt>
                <c:pt idx="8">
                  <c:v>#N/A</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データシート!$B$29:$K$29</c:f>
              <c:numCache>
                <c:formatCode>General</c:formatCode>
                <c:ptCount val="10"/>
                <c:pt idx="0">
                  <c:v>#N/A</c:v>
                </c:pt>
                <c:pt idx="1">
                  <c:v>0.02</c:v>
                </c:pt>
                <c:pt idx="2">
                  <c:v>#N/A</c:v>
                </c:pt>
                <c:pt idx="3">
                  <c:v>0.01</c:v>
                </c:pt>
                <c:pt idx="4">
                  <c:v>#N/A</c:v>
                </c:pt>
                <c:pt idx="5">
                  <c:v>0.01</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データシート!$B$30:$K$30</c:f>
              <c:numCache>
                <c:formatCode>General</c:formatCode>
                <c:ptCount val="10"/>
                <c:pt idx="0">
                  <c:v>#N/A</c:v>
                </c:pt>
                <c:pt idx="1">
                  <c:v>0.01</c:v>
                </c:pt>
                <c:pt idx="2">
                  <c:v>#N/A</c:v>
                </c:pt>
                <c:pt idx="3">
                  <c:v>0</c:v>
                </c:pt>
                <c:pt idx="4">
                  <c:v>#N/A</c:v>
                </c:pt>
                <c:pt idx="5">
                  <c:v>0.01</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データシート!$A$31</c:f>
              <c:strCache>
                <c:ptCount val="1"/>
                <c:pt idx="0">
                  <c:v>浄化槽事業特別会計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データシート!$B$31:$K$31</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データシート!$B$32:$K$32</c:f>
              <c:numCache>
                <c:formatCode>General</c:formatCode>
                <c:ptCount val="10"/>
                <c:pt idx="0">
                  <c:v>#N/A</c:v>
                </c:pt>
                <c:pt idx="1">
                  <c:v>0.11</c:v>
                </c:pt>
                <c:pt idx="2">
                  <c:v>#N/A</c:v>
                </c:pt>
                <c:pt idx="3">
                  <c:v>0.13</c:v>
                </c:pt>
                <c:pt idx="4">
                  <c:v>#N/A</c:v>
                </c:pt>
                <c:pt idx="5">
                  <c:v>0.15</c:v>
                </c:pt>
                <c:pt idx="6">
                  <c:v>#N/A</c:v>
                </c:pt>
                <c:pt idx="7">
                  <c:v>0.15</c:v>
                </c:pt>
                <c:pt idx="8">
                  <c:v>#N/A</c:v>
                </c:pt>
                <c:pt idx="9">
                  <c:v>0.13</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データシート!$B$33:$K$33</c:f>
              <c:numCache>
                <c:formatCode>General</c:formatCode>
                <c:ptCount val="10"/>
                <c:pt idx="0">
                  <c:v>#N/A</c:v>
                </c:pt>
                <c:pt idx="1">
                  <c:v>0.25</c:v>
                </c:pt>
                <c:pt idx="2">
                  <c:v>#N/A</c:v>
                </c:pt>
                <c:pt idx="3">
                  <c:v>0.3</c:v>
                </c:pt>
                <c:pt idx="4">
                  <c:v>#N/A</c:v>
                </c:pt>
                <c:pt idx="5">
                  <c:v>0.34</c:v>
                </c:pt>
                <c:pt idx="6">
                  <c:v>#N/A</c:v>
                </c:pt>
                <c:pt idx="7">
                  <c:v>0.79</c:v>
                </c:pt>
                <c:pt idx="8">
                  <c:v>#N/A</c:v>
                </c:pt>
                <c:pt idx="9">
                  <c:v>1.64</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データシート!$B$34:$K$34</c:f>
              <c:numCache>
                <c:formatCode>General</c:formatCode>
                <c:ptCount val="10"/>
                <c:pt idx="0">
                  <c:v>#N/A</c:v>
                </c:pt>
                <c:pt idx="1">
                  <c:v>6.62</c:v>
                </c:pt>
                <c:pt idx="2">
                  <c:v>#N/A</c:v>
                </c:pt>
                <c:pt idx="3">
                  <c:v>3.3</c:v>
                </c:pt>
                <c:pt idx="4">
                  <c:v>#N/A</c:v>
                </c:pt>
                <c:pt idx="5">
                  <c:v>2.7</c:v>
                </c:pt>
                <c:pt idx="6">
                  <c:v>#N/A</c:v>
                </c:pt>
                <c:pt idx="7">
                  <c:v>2.4300000000000002</c:v>
                </c:pt>
                <c:pt idx="8">
                  <c:v>#N/A</c:v>
                </c:pt>
                <c:pt idx="9">
                  <c:v>3.98</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データシート!$B$35:$K$35</c:f>
              <c:numCache>
                <c:formatCode>General</c:formatCode>
                <c:ptCount val="10"/>
                <c:pt idx="0">
                  <c:v>#N/A</c:v>
                </c:pt>
                <c:pt idx="1">
                  <c:v>4.07</c:v>
                </c:pt>
                <c:pt idx="2">
                  <c:v>#N/A</c:v>
                </c:pt>
                <c:pt idx="3">
                  <c:v>3.89</c:v>
                </c:pt>
                <c:pt idx="4">
                  <c:v>#N/A</c:v>
                </c:pt>
                <c:pt idx="5">
                  <c:v>4.68</c:v>
                </c:pt>
                <c:pt idx="6">
                  <c:v>#N/A</c:v>
                </c:pt>
                <c:pt idx="7">
                  <c:v>5.16</c:v>
                </c:pt>
                <c:pt idx="8">
                  <c:v>#N/A</c:v>
                </c:pt>
                <c:pt idx="9">
                  <c:v>5.23</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データシート!$B$36:$K$36</c:f>
              <c:numCache>
                <c:formatCode>General</c:formatCode>
                <c:ptCount val="10"/>
                <c:pt idx="0">
                  <c:v>#N/A</c:v>
                </c:pt>
                <c:pt idx="1">
                  <c:v>7.75</c:v>
                </c:pt>
                <c:pt idx="2">
                  <c:v>#N/A</c:v>
                </c:pt>
                <c:pt idx="3">
                  <c:v>6.02</c:v>
                </c:pt>
                <c:pt idx="4">
                  <c:v>#N/A</c:v>
                </c:pt>
                <c:pt idx="5">
                  <c:v>6.59</c:v>
                </c:pt>
                <c:pt idx="6">
                  <c:v>#N/A</c:v>
                </c:pt>
                <c:pt idx="7">
                  <c:v>9.59</c:v>
                </c:pt>
                <c:pt idx="8">
                  <c:v>#N/A</c:v>
                </c:pt>
                <c:pt idx="9">
                  <c:v>5.34</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101374208"/>
        <c:axId val="100073472"/>
      </c:barChart>
      <c:catAx>
        <c:axId val="1013742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00073472"/>
        <c:crosses val="autoZero"/>
        <c:auto val="1"/>
        <c:lblAlgn val="ctr"/>
        <c:lblOffset val="100"/>
        <c:tickLblSkip val="1"/>
        <c:tickMarkSkip val="1"/>
        <c:noMultiLvlLbl val="0"/>
      </c:catAx>
      <c:valAx>
        <c:axId val="10007347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137420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データシート!$B$42:$P$42</c:f>
              <c:numCache>
                <c:formatCode>General</c:formatCode>
                <c:ptCount val="15"/>
                <c:pt idx="2">
                  <c:v>1120</c:v>
                </c:pt>
                <c:pt idx="5">
                  <c:v>1148</c:v>
                </c:pt>
                <c:pt idx="8">
                  <c:v>1177</c:v>
                </c:pt>
                <c:pt idx="11">
                  <c:v>1165</c:v>
                </c:pt>
                <c:pt idx="14">
                  <c:v>1156</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データシート!$B$43:$P$43</c:f>
              <c:numCache>
                <c:formatCode>General</c:formatCode>
                <c:ptCount val="15"/>
                <c:pt idx="0">
                  <c:v>0</c:v>
                </c:pt>
                <c:pt idx="3">
                  <c:v>1</c:v>
                </c:pt>
                <c:pt idx="6">
                  <c:v>1</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データシート!$B$44:$P$44</c:f>
              <c:numCache>
                <c:formatCode>General</c:formatCode>
                <c:ptCount val="15"/>
                <c:pt idx="0">
                  <c:v>134</c:v>
                </c:pt>
                <c:pt idx="3">
                  <c:v>131</c:v>
                </c:pt>
                <c:pt idx="6">
                  <c:v>130</c:v>
                </c:pt>
                <c:pt idx="9">
                  <c:v>121</c:v>
                </c:pt>
                <c:pt idx="12">
                  <c:v>108</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データシート!$B$45:$P$45</c:f>
              <c:numCache>
                <c:formatCode>General</c:formatCode>
                <c:ptCount val="15"/>
                <c:pt idx="0">
                  <c:v>1</c:v>
                </c:pt>
                <c:pt idx="3">
                  <c:v>1</c:v>
                </c:pt>
                <c:pt idx="6">
                  <c:v>1</c:v>
                </c:pt>
                <c:pt idx="9">
                  <c:v>1</c:v>
                </c:pt>
                <c:pt idx="12">
                  <c:v>1</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データシート!$B$46:$P$46</c:f>
              <c:numCache>
                <c:formatCode>General</c:formatCode>
                <c:ptCount val="15"/>
                <c:pt idx="0">
                  <c:v>326</c:v>
                </c:pt>
                <c:pt idx="3">
                  <c:v>345</c:v>
                </c:pt>
                <c:pt idx="6">
                  <c:v>262</c:v>
                </c:pt>
                <c:pt idx="9">
                  <c:v>256</c:v>
                </c:pt>
                <c:pt idx="12">
                  <c:v>272</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データシート!$B$49:$P$49</c:f>
              <c:numCache>
                <c:formatCode>General</c:formatCode>
                <c:ptCount val="15"/>
                <c:pt idx="0">
                  <c:v>1393</c:v>
                </c:pt>
                <c:pt idx="3">
                  <c:v>1397</c:v>
                </c:pt>
                <c:pt idx="6">
                  <c:v>1461</c:v>
                </c:pt>
                <c:pt idx="9">
                  <c:v>1453</c:v>
                </c:pt>
                <c:pt idx="12">
                  <c:v>1521</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117221632"/>
        <c:axId val="1172279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データシート!$B$50:$P$50</c:f>
              <c:numCache>
                <c:formatCode>General</c:formatCode>
                <c:ptCount val="15"/>
                <c:pt idx="0">
                  <c:v>#N/A</c:v>
                </c:pt>
                <c:pt idx="1">
                  <c:v>734</c:v>
                </c:pt>
                <c:pt idx="2">
                  <c:v>#N/A</c:v>
                </c:pt>
                <c:pt idx="3">
                  <c:v>#N/A</c:v>
                </c:pt>
                <c:pt idx="4">
                  <c:v>727</c:v>
                </c:pt>
                <c:pt idx="5">
                  <c:v>#N/A</c:v>
                </c:pt>
                <c:pt idx="6">
                  <c:v>#N/A</c:v>
                </c:pt>
                <c:pt idx="7">
                  <c:v>678</c:v>
                </c:pt>
                <c:pt idx="8">
                  <c:v>#N/A</c:v>
                </c:pt>
                <c:pt idx="9">
                  <c:v>#N/A</c:v>
                </c:pt>
                <c:pt idx="10">
                  <c:v>666</c:v>
                </c:pt>
                <c:pt idx="11">
                  <c:v>#N/A</c:v>
                </c:pt>
                <c:pt idx="12">
                  <c:v>#N/A</c:v>
                </c:pt>
                <c:pt idx="13">
                  <c:v>746</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117221632"/>
        <c:axId val="117227904"/>
      </c:lineChart>
      <c:catAx>
        <c:axId val="1172216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7227904"/>
        <c:crosses val="autoZero"/>
        <c:auto val="1"/>
        <c:lblAlgn val="ctr"/>
        <c:lblOffset val="100"/>
        <c:tickLblSkip val="1"/>
        <c:tickMarkSkip val="1"/>
        <c:noMultiLvlLbl val="0"/>
      </c:catAx>
      <c:valAx>
        <c:axId val="1172279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72216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データシート!$B$56:$P$56</c:f>
              <c:numCache>
                <c:formatCode>General</c:formatCode>
                <c:ptCount val="15"/>
                <c:pt idx="2">
                  <c:v>10779</c:v>
                </c:pt>
                <c:pt idx="5">
                  <c:v>11640</c:v>
                </c:pt>
                <c:pt idx="8">
                  <c:v>11472</c:v>
                </c:pt>
                <c:pt idx="11">
                  <c:v>11539</c:v>
                </c:pt>
                <c:pt idx="14">
                  <c:v>12271</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データシート!$B$57:$P$57</c:f>
              <c:numCache>
                <c:formatCode>General</c:formatCode>
                <c:ptCount val="15"/>
                <c:pt idx="2">
                  <c:v>1559</c:v>
                </c:pt>
                <c:pt idx="5">
                  <c:v>1622</c:v>
                </c:pt>
                <c:pt idx="8">
                  <c:v>1699</c:v>
                </c:pt>
                <c:pt idx="11">
                  <c:v>1978</c:v>
                </c:pt>
                <c:pt idx="14">
                  <c:v>2306</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データシート!$B$58:$P$58</c:f>
              <c:numCache>
                <c:formatCode>General</c:formatCode>
                <c:ptCount val="15"/>
                <c:pt idx="2">
                  <c:v>2095</c:v>
                </c:pt>
                <c:pt idx="5">
                  <c:v>2877</c:v>
                </c:pt>
                <c:pt idx="8">
                  <c:v>2524</c:v>
                </c:pt>
                <c:pt idx="11">
                  <c:v>2745</c:v>
                </c:pt>
                <c:pt idx="14">
                  <c:v>3065</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データシート!$B$62:$P$62</c:f>
              <c:numCache>
                <c:formatCode>General</c:formatCode>
                <c:ptCount val="15"/>
                <c:pt idx="0">
                  <c:v>3321</c:v>
                </c:pt>
                <c:pt idx="3">
                  <c:v>3180</c:v>
                </c:pt>
                <c:pt idx="6">
                  <c:v>2961</c:v>
                </c:pt>
                <c:pt idx="9">
                  <c:v>2847</c:v>
                </c:pt>
                <c:pt idx="12">
                  <c:v>2630</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データシート!$B$63:$P$63</c:f>
              <c:numCache>
                <c:formatCode>General</c:formatCode>
                <c:ptCount val="15"/>
                <c:pt idx="0">
                  <c:v>3</c:v>
                </c:pt>
                <c:pt idx="3">
                  <c:v>2</c:v>
                </c:pt>
                <c:pt idx="6">
                  <c:v>28</c:v>
                </c:pt>
                <c:pt idx="9">
                  <c:v>98</c:v>
                </c:pt>
                <c:pt idx="12">
                  <c:v>546</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データシート!$B$64:$P$64</c:f>
              <c:numCache>
                <c:formatCode>General</c:formatCode>
                <c:ptCount val="15"/>
                <c:pt idx="0">
                  <c:v>3539</c:v>
                </c:pt>
                <c:pt idx="3">
                  <c:v>3567</c:v>
                </c:pt>
                <c:pt idx="6">
                  <c:v>3682</c:v>
                </c:pt>
                <c:pt idx="9">
                  <c:v>3701</c:v>
                </c:pt>
                <c:pt idx="12">
                  <c:v>3761</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データシート!$B$65:$P$65</c:f>
              <c:numCache>
                <c:formatCode>General</c:formatCode>
                <c:ptCount val="15"/>
                <c:pt idx="0">
                  <c:v>1476</c:v>
                </c:pt>
                <c:pt idx="3">
                  <c:v>1299</c:v>
                </c:pt>
                <c:pt idx="6">
                  <c:v>1217</c:v>
                </c:pt>
                <c:pt idx="9">
                  <c:v>1070</c:v>
                </c:pt>
                <c:pt idx="12">
                  <c:v>936</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データシート!$B$66:$P$66</c:f>
              <c:numCache>
                <c:formatCode>General</c:formatCode>
                <c:ptCount val="15"/>
                <c:pt idx="0">
                  <c:v>16751</c:v>
                </c:pt>
                <c:pt idx="3">
                  <c:v>16693</c:v>
                </c:pt>
                <c:pt idx="6">
                  <c:v>16904</c:v>
                </c:pt>
                <c:pt idx="9">
                  <c:v>17122</c:v>
                </c:pt>
                <c:pt idx="12">
                  <c:v>17494</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124037760"/>
        <c:axId val="12405632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データシート!$B$67:$P$67</c:f>
              <c:numCache>
                <c:formatCode>General</c:formatCode>
                <c:ptCount val="15"/>
                <c:pt idx="0">
                  <c:v>#N/A</c:v>
                </c:pt>
                <c:pt idx="1">
                  <c:v>10656</c:v>
                </c:pt>
                <c:pt idx="2">
                  <c:v>#N/A</c:v>
                </c:pt>
                <c:pt idx="3">
                  <c:v>#N/A</c:v>
                </c:pt>
                <c:pt idx="4">
                  <c:v>8602</c:v>
                </c:pt>
                <c:pt idx="5">
                  <c:v>#N/A</c:v>
                </c:pt>
                <c:pt idx="6">
                  <c:v>#N/A</c:v>
                </c:pt>
                <c:pt idx="7">
                  <c:v>9097</c:v>
                </c:pt>
                <c:pt idx="8">
                  <c:v>#N/A</c:v>
                </c:pt>
                <c:pt idx="9">
                  <c:v>#N/A</c:v>
                </c:pt>
                <c:pt idx="10">
                  <c:v>8577</c:v>
                </c:pt>
                <c:pt idx="11">
                  <c:v>#N/A</c:v>
                </c:pt>
                <c:pt idx="12">
                  <c:v>#N/A</c:v>
                </c:pt>
                <c:pt idx="13">
                  <c:v>7726</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124037760"/>
        <c:axId val="124056320"/>
      </c:lineChart>
      <c:catAx>
        <c:axId val="124037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24056320"/>
        <c:crosses val="autoZero"/>
        <c:auto val="1"/>
        <c:lblAlgn val="ctr"/>
        <c:lblOffset val="100"/>
        <c:tickLblSkip val="1"/>
        <c:tickMarkSkip val="1"/>
        <c:noMultiLvlLbl val="0"/>
      </c:catAx>
      <c:valAx>
        <c:axId val="12405632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24037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{9733FE95-B043-41BF-A0B4-CC72A5E2EBA2}</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{5199625A-92AF-4E98-AA6C-BE6921EBC4C4}</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{0F0B49CC-D9C7-4482-A861-C89D58A3EF35}</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layout/>
                  <c15:dlblFieldTable>
                    <c15:dlblFTEntry>
                      <c15:txfldGUID>{ADAEAB18-5068-420A-981D-B930EDF23322}</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{0ECD0562-5260-4142-AD77-188E83CE41BD}</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58.9</c:v>
                </c:pt>
              </c:numCache>
            </c:numRef>
          </c:xVal>
          <c:yVal>
            <c:numRef>
              <c:f>公会計指標分析・財政指標組合せ分析表!$K$51:$O$51</c:f>
              <c:numCache>
                <c:formatCode>#,##0.0;"▲ "#,##0.0</c:formatCode>
                <c:ptCount val="5"/>
                <c:pt idx="3">
                  <c:v>121.6</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{1A8BB372-6685-45B8-BF16-42076A758ACB}</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{5821C97D-92C6-4258-BFCE-E1AB7AC0C2BC}</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{69F44917-E131-4BBF-8904-5AD40AEBE69A}</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layout/>
                  <c15:dlblFieldTable>
                    <c15:dlblFTEntry>
                      <c15:txfldGUID>{13688A97-160A-4A11-9E4B-5562024E6ADD}</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{E1AC8932-7C11-457B-BE7E-70A3118702FE}</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52.9</c:v>
                </c:pt>
              </c:numCache>
            </c:numRef>
          </c:xVal>
          <c:yVal>
            <c:numRef>
              <c:f>公会計指標分析・財政指標組合せ分析表!$K$55:$O$55</c:f>
              <c:numCache>
                <c:formatCode>#,##0.0;"▲ "#,##0.0</c:formatCode>
                <c:ptCount val="5"/>
                <c:pt idx="3">
                  <c:v>58.5</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123465088"/>
        <c:axId val="123897344"/>
      </c:scatterChart>
      <c:valAx>
        <c:axId val="123465088"/>
        <c:scaling>
          <c:orientation val="minMax"/>
          <c:max val="59.4"/>
          <c:min val="52.5"/>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3897344"/>
        <c:crosses val="autoZero"/>
        <c:crossBetween val="midCat"/>
      </c:valAx>
      <c:valAx>
        <c:axId val="123897344"/>
        <c:scaling>
          <c:orientation val="minMax"/>
          <c:max val="133"/>
          <c:min val="5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346508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layout/>
                  <c15:dlblFieldTable>
                    <c15:dlblFTEntry>
                      <c15:txfldGUID>{9EFB1318-5FD1-49AD-A769-07CD795EFE29}</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layout/>
                  <c15:dlblFieldTable>
                    <c15:dlblFTEntry>
                      <c15:txfldGUID>{A559050C-0547-411A-869E-9AA04D3824D4}</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layout/>
                  <c15:dlblFieldTable>
                    <c15:dlblFTEntry>
                      <c15:txfldGUID>{AAAC1CF6-6C7C-43BA-AE39-2115DE6EE93E}</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layout/>
                  <c15:dlblFieldTable>
                    <c15:dlblFTEntry>
                      <c15:txfldGUID>{C330D238-C9CF-48FE-A9D2-AD46B6B763A6}</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layout/>
                  <c15:dlblFieldTable>
                    <c15:dlblFTEntry>
                      <c15:txfldGUID>{0A6C1DAB-8EFE-4357-988F-D58FC83949F6}</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11.3</c:v>
                </c:pt>
                <c:pt idx="1">
                  <c:v>10.6</c:v>
                </c:pt>
                <c:pt idx="2">
                  <c:v>10.199999999999999</c:v>
                </c:pt>
                <c:pt idx="3">
                  <c:v>9.8000000000000007</c:v>
                </c:pt>
                <c:pt idx="4">
                  <c:v>9.9</c:v>
                </c:pt>
              </c:numCache>
            </c:numRef>
          </c:xVal>
          <c:yVal>
            <c:numRef>
              <c:f>公会計指標分析・財政指標組合せ分析表!$K$73:$O$73</c:f>
              <c:numCache>
                <c:formatCode>#,##0.0;"▲ "#,##0.0</c:formatCode>
                <c:ptCount val="5"/>
                <c:pt idx="0">
                  <c:v>155</c:v>
                </c:pt>
                <c:pt idx="1">
                  <c:v>123.1</c:v>
                </c:pt>
                <c:pt idx="2">
                  <c:v>131.69999999999999</c:v>
                </c:pt>
                <c:pt idx="3">
                  <c:v>121.6</c:v>
                </c:pt>
                <c:pt idx="4">
                  <c:v>110.5</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layout/>
                  <c15:dlblFieldTable>
                    <c15:dlblFTEntry>
                      <c15:txfldGUID>{8FB409CB-B45D-49AB-BDC6-98A51CFE9B44}</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layout/>
                  <c15:dlblFieldTable>
                    <c15:dlblFTEntry>
                      <c15:txfldGUID>{4ECF57A3-DB77-440E-AEE4-1614DEFF3D25}</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layout/>
                  <c15:dlblFieldTable>
                    <c15:dlblFTEntry>
                      <c15:txfldGUID>{7BAC68C0-371E-444C-B2B4-916142995222}</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layout/>
                  <c15:dlblFieldTable>
                    <c15:dlblFTEntry>
                      <c15:txfldGUID>{451CDB37-F166-446B-ACC8-7DC016944DD2}</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layout/>
                  <c15:dlblFieldTable>
                    <c15:dlblFTEntry>
                      <c15:txfldGUID>{944F4B11-B249-4728-ABB5-5DA1C3A03076}</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12.8</c:v>
                </c:pt>
                <c:pt idx="1">
                  <c:v>12</c:v>
                </c:pt>
                <c:pt idx="2">
                  <c:v>11.1</c:v>
                </c:pt>
                <c:pt idx="3">
                  <c:v>10.7</c:v>
                </c:pt>
                <c:pt idx="4">
                  <c:v>10</c:v>
                </c:pt>
              </c:numCache>
            </c:numRef>
          </c:xVal>
          <c:yVal>
            <c:numRef>
              <c:f>公会計指標分析・財政指標組合せ分析表!$K$77:$O$77</c:f>
              <c:numCache>
                <c:formatCode>#,##0.0;"▲ "#,##0.0</c:formatCode>
                <c:ptCount val="5"/>
                <c:pt idx="0">
                  <c:v>76.2</c:v>
                </c:pt>
                <c:pt idx="1">
                  <c:v>65.3</c:v>
                </c:pt>
                <c:pt idx="2">
                  <c:v>60.8</c:v>
                </c:pt>
                <c:pt idx="3">
                  <c:v>58.5</c:v>
                </c:pt>
                <c:pt idx="4">
                  <c:v>54.6</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124611968"/>
        <c:axId val="124646912"/>
      </c:scatterChart>
      <c:valAx>
        <c:axId val="124611968"/>
        <c:scaling>
          <c:orientation val="minMax"/>
          <c:max val="13.1"/>
          <c:min val="9.6"/>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24646912"/>
        <c:crosses val="autoZero"/>
        <c:crossBetween val="midCat"/>
      </c:valAx>
      <c:valAx>
        <c:axId val="124646912"/>
        <c:scaling>
          <c:orientation val="minMax"/>
          <c:max val="180"/>
          <c:min val="4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24611968"/>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31,382
31,253
240.93
16,626,750
16,087,710
426,541
7,975,493
17,494,310</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110.5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25/128</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0.35</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年度は類似団体の平均との比較では</a:t>
          </a:r>
          <a:r>
            <a:rPr lang="en-US" altLang="ja-JP" sz="1100" b="0" i="0" baseline="0">
              <a:solidFill>
                <a:schemeClr val="dk1"/>
              </a:solidFill>
              <a:effectLst/>
              <a:latin typeface="+mn-lt"/>
              <a:ea typeface="+mn-ea"/>
              <a:cs typeface="+mn-cs"/>
            </a:rPr>
            <a:t>0.08</a:t>
          </a:r>
          <a:r>
            <a:rPr lang="ja-JP" altLang="ja-JP" sz="1100" b="0" i="0" baseline="0">
              <a:solidFill>
                <a:schemeClr val="dk1"/>
              </a:solidFill>
              <a:effectLst/>
              <a:latin typeface="+mn-lt"/>
              <a:ea typeface="+mn-ea"/>
              <a:cs typeface="+mn-cs"/>
            </a:rPr>
            <a:t>ポイント上回っている。</a:t>
          </a:r>
          <a:endParaRPr lang="ja-JP" altLang="ja-JP" sz="1400">
            <a:effectLst/>
          </a:endParaRPr>
        </a:p>
        <a:p>
          <a:r>
            <a:rPr lang="ja-JP" altLang="ja-JP" sz="1100" b="0" i="0" baseline="0">
              <a:solidFill>
                <a:schemeClr val="dk1"/>
              </a:solidFill>
              <a:effectLst/>
              <a:latin typeface="+mn-lt"/>
              <a:ea typeface="+mn-ea"/>
              <a:cs typeface="+mn-cs"/>
            </a:rPr>
            <a:t>　今後ともこれまでの行財政改革の取組を継続し、持続可能な財政基盤の確立に向けて、人口減少対策・少子高齢化対策をはじめとする優先・効果的な事務事業への重点化を図り、新たな市民ニーズに応えることのできる財政構造への転換に取り組む。</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169333</xdr:rowOff>
    </xdr:from>
    <xdr:to>
      <xdr:col>7</xdr:col>
      <xdr:colOff>152400</xdr:colOff>
      <xdr:row>45</xdr:row>
      <xdr:rowOff>114300</xdr:rowOff>
    </xdr:to>
    <xdr:cxnSp macro="">
      <xdr:nvCxnSpPr>
        <xdr:cNvPr id="63" name="直線コネクタ 62"/>
        <xdr:cNvCxnSpPr/>
      </xdr:nvCxnSpPr>
      <xdr:spPr>
        <a:xfrm flipV="1">
          <a:off x="4953000" y="6341533"/>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45</xdr:row>
      <xdr:rowOff>86377</xdr:rowOff>
    </xdr:from>
    <xdr:ext cx="762000" cy="259045"/>
    <xdr:sp macro="" textlink="">
      <xdr:nvSpPr>
        <xdr:cNvPr id="64"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45</xdr:row>
      <xdr:rowOff>114300</xdr:rowOff>
    </xdr:from>
    <xdr:to>
      <xdr:col>7</xdr:col>
      <xdr:colOff>241300</xdr:colOff>
      <xdr:row>45</xdr:row>
      <xdr:rowOff>114300</xdr:rowOff>
    </xdr:to>
    <xdr:cxnSp macro="">
      <xdr:nvCxnSpPr>
        <xdr:cNvPr id="65" name="直線コネクタ 64"/>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84260</xdr:rowOff>
    </xdr:from>
    <xdr:ext cx="762000" cy="259045"/>
    <xdr:sp macro="" textlink="">
      <xdr:nvSpPr>
        <xdr:cNvPr id="66" name="財政力最大値テキスト"/>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0.92</a:t>
          </a:r>
          <a:endParaRPr kumimoji="1" lang="ja-JP" altLang="en-US" sz="1000" b="1">
            <a:latin typeface="ＭＳ Ｐゴシック"/>
          </a:endParaRPr>
        </a:p>
      </xdr:txBody>
    </xdr:sp>
    <xdr:clientData/>
  </xdr:oneCellAnchor>
  <xdr:twoCellAnchor>
    <xdr:from>
      <xdr:col>7</xdr:col>
      <xdr:colOff>63500</xdr:colOff>
      <xdr:row>36</xdr:row>
      <xdr:rowOff>169333</xdr:rowOff>
    </xdr:from>
    <xdr:to>
      <xdr:col>7</xdr:col>
      <xdr:colOff>241300</xdr:colOff>
      <xdr:row>36</xdr:row>
      <xdr:rowOff>169333</xdr:rowOff>
    </xdr:to>
    <xdr:cxnSp macro="">
      <xdr:nvCxnSpPr>
        <xdr:cNvPr id="67" name="直線コネクタ 66"/>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45508</xdr:rowOff>
    </xdr:from>
    <xdr:to>
      <xdr:col>7</xdr:col>
      <xdr:colOff>152400</xdr:colOff>
      <xdr:row>42</xdr:row>
      <xdr:rowOff>65617</xdr:rowOff>
    </xdr:to>
    <xdr:cxnSp macro="">
      <xdr:nvCxnSpPr>
        <xdr:cNvPr id="68" name="直線コネクタ 67"/>
        <xdr:cNvCxnSpPr/>
      </xdr:nvCxnSpPr>
      <xdr:spPr>
        <a:xfrm flipV="1">
          <a:off x="4114800" y="7246408"/>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127652</xdr:rowOff>
    </xdr:from>
    <xdr:ext cx="762000" cy="259045"/>
    <xdr:sp macro="" textlink="">
      <xdr:nvSpPr>
        <xdr:cNvPr id="69" name="財政力平均値テキスト"/>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7</xdr:col>
      <xdr:colOff>101600</xdr:colOff>
      <xdr:row>42</xdr:row>
      <xdr:rowOff>155575</xdr:rowOff>
    </xdr:from>
    <xdr:to>
      <xdr:col>7</xdr:col>
      <xdr:colOff>203200</xdr:colOff>
      <xdr:row>43</xdr:row>
      <xdr:rowOff>85725</xdr:rowOff>
    </xdr:to>
    <xdr:sp macro="" textlink="">
      <xdr:nvSpPr>
        <xdr:cNvPr id="70" name="フローチャート : 判断 69"/>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65617</xdr:rowOff>
    </xdr:from>
    <xdr:to>
      <xdr:col>6</xdr:col>
      <xdr:colOff>0</xdr:colOff>
      <xdr:row>42</xdr:row>
      <xdr:rowOff>85725</xdr:rowOff>
    </xdr:to>
    <xdr:cxnSp macro="">
      <xdr:nvCxnSpPr>
        <xdr:cNvPr id="71" name="直線コネクタ 70"/>
        <xdr:cNvCxnSpPr/>
      </xdr:nvCxnSpPr>
      <xdr:spPr>
        <a:xfrm flipV="1">
          <a:off x="3225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155575</xdr:rowOff>
    </xdr:from>
    <xdr:to>
      <xdr:col>6</xdr:col>
      <xdr:colOff>50800</xdr:colOff>
      <xdr:row>43</xdr:row>
      <xdr:rowOff>85725</xdr:rowOff>
    </xdr:to>
    <xdr:sp macro="" textlink="">
      <xdr:nvSpPr>
        <xdr:cNvPr id="72" name="フローチャート : 判断 71"/>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70502</xdr:rowOff>
    </xdr:from>
    <xdr:ext cx="736600" cy="259045"/>
    <xdr:sp macro="" textlink="">
      <xdr:nvSpPr>
        <xdr:cNvPr id="73" name="テキスト ボックス 72"/>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0.39</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85725</xdr:rowOff>
    </xdr:from>
    <xdr:to>
      <xdr:col>4</xdr:col>
      <xdr:colOff>482600</xdr:colOff>
      <xdr:row>42</xdr:row>
      <xdr:rowOff>85725</xdr:rowOff>
    </xdr:to>
    <xdr:cxnSp macro="">
      <xdr:nvCxnSpPr>
        <xdr:cNvPr id="74" name="直線コネクタ 73"/>
        <xdr:cNvCxnSpPr/>
      </xdr:nvCxnSpPr>
      <xdr:spPr>
        <a:xfrm>
          <a:off x="2336800" y="728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115358</xdr:rowOff>
    </xdr:from>
    <xdr:to>
      <xdr:col>4</xdr:col>
      <xdr:colOff>533400</xdr:colOff>
      <xdr:row>43</xdr:row>
      <xdr:rowOff>45508</xdr:rowOff>
    </xdr:to>
    <xdr:sp macro="" textlink="">
      <xdr:nvSpPr>
        <xdr:cNvPr id="75" name="フローチャート : 判断 74"/>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30285</xdr:rowOff>
    </xdr:from>
    <xdr:ext cx="762000" cy="259045"/>
    <xdr:sp macro="" textlink="">
      <xdr:nvSpPr>
        <xdr:cNvPr id="76" name="テキスト ボックス 75"/>
        <xdr:cNvSpPr txBox="1"/>
      </xdr:nvSpPr>
      <xdr:spPr>
        <a:xfrm>
          <a:off x="2844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85725</xdr:rowOff>
    </xdr:from>
    <xdr:to>
      <xdr:col>3</xdr:col>
      <xdr:colOff>279400</xdr:colOff>
      <xdr:row>42</xdr:row>
      <xdr:rowOff>105833</xdr:rowOff>
    </xdr:to>
    <xdr:cxnSp macro="">
      <xdr:nvCxnSpPr>
        <xdr:cNvPr id="77" name="直線コネクタ 76"/>
        <xdr:cNvCxnSpPr/>
      </xdr:nvCxnSpPr>
      <xdr:spPr>
        <a:xfrm flipV="1">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115358</xdr:rowOff>
    </xdr:from>
    <xdr:to>
      <xdr:col>3</xdr:col>
      <xdr:colOff>330200</xdr:colOff>
      <xdr:row>43</xdr:row>
      <xdr:rowOff>45508</xdr:rowOff>
    </xdr:to>
    <xdr:sp macro="" textlink="">
      <xdr:nvSpPr>
        <xdr:cNvPr id="78" name="フローチャート : 判断 77"/>
        <xdr:cNvSpPr/>
      </xdr:nvSpPr>
      <xdr:spPr>
        <a:xfrm>
          <a:off x="2286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30285</xdr:rowOff>
    </xdr:from>
    <xdr:ext cx="762000" cy="259045"/>
    <xdr:sp macro="" textlink="">
      <xdr:nvSpPr>
        <xdr:cNvPr id="79" name="テキスト ボックス 78"/>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0.41</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80" name="フローチャート : 判断 79"/>
        <xdr:cNvSpPr/>
      </xdr:nvSpPr>
      <xdr:spPr>
        <a:xfrm>
          <a:off x="1397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81" name="テキスト ボックス 80"/>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0.42</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41</xdr:row>
      <xdr:rowOff>166158</xdr:rowOff>
    </xdr:from>
    <xdr:to>
      <xdr:col>7</xdr:col>
      <xdr:colOff>203200</xdr:colOff>
      <xdr:row>42</xdr:row>
      <xdr:rowOff>96308</xdr:rowOff>
    </xdr:to>
    <xdr:sp macro="" textlink="">
      <xdr:nvSpPr>
        <xdr:cNvPr id="87" name="円/楕円 86"/>
        <xdr:cNvSpPr/>
      </xdr:nvSpPr>
      <xdr:spPr>
        <a:xfrm>
          <a:off x="49022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41</xdr:row>
      <xdr:rowOff>11235</xdr:rowOff>
    </xdr:from>
    <xdr:ext cx="762000" cy="259045"/>
    <xdr:sp macro="" textlink="">
      <xdr:nvSpPr>
        <xdr:cNvPr id="88" name="財政力該当値テキスト"/>
        <xdr:cNvSpPr txBox="1"/>
      </xdr:nvSpPr>
      <xdr:spPr>
        <a:xfrm>
          <a:off x="50419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0.47</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14817</xdr:rowOff>
    </xdr:from>
    <xdr:to>
      <xdr:col>6</xdr:col>
      <xdr:colOff>50800</xdr:colOff>
      <xdr:row>42</xdr:row>
      <xdr:rowOff>116417</xdr:rowOff>
    </xdr:to>
    <xdr:sp macro="" textlink="">
      <xdr:nvSpPr>
        <xdr:cNvPr id="89" name="円/楕円 88"/>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126594</xdr:rowOff>
    </xdr:from>
    <xdr:ext cx="736600" cy="259045"/>
    <xdr:sp macro="" textlink="">
      <xdr:nvSpPr>
        <xdr:cNvPr id="90" name="テキスト ボックス 89"/>
        <xdr:cNvSpPr txBox="1"/>
      </xdr:nvSpPr>
      <xdr:spPr>
        <a:xfrm>
          <a:off x="3733800" y="69845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0.46</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34925</xdr:rowOff>
    </xdr:from>
    <xdr:to>
      <xdr:col>4</xdr:col>
      <xdr:colOff>533400</xdr:colOff>
      <xdr:row>42</xdr:row>
      <xdr:rowOff>136525</xdr:rowOff>
    </xdr:to>
    <xdr:sp macro="" textlink="">
      <xdr:nvSpPr>
        <xdr:cNvPr id="91" name="円/楕円 90"/>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92" name="テキスト ボックス 91"/>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34925</xdr:rowOff>
    </xdr:from>
    <xdr:to>
      <xdr:col>3</xdr:col>
      <xdr:colOff>330200</xdr:colOff>
      <xdr:row>42</xdr:row>
      <xdr:rowOff>136525</xdr:rowOff>
    </xdr:to>
    <xdr:sp macro="" textlink="">
      <xdr:nvSpPr>
        <xdr:cNvPr id="93" name="円/楕円 92"/>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94" name="テキスト ボックス 93"/>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0.45</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55033</xdr:rowOff>
    </xdr:from>
    <xdr:to>
      <xdr:col>2</xdr:col>
      <xdr:colOff>127000</xdr:colOff>
      <xdr:row>42</xdr:row>
      <xdr:rowOff>156633</xdr:rowOff>
    </xdr:to>
    <xdr:sp macro="" textlink="">
      <xdr:nvSpPr>
        <xdr:cNvPr id="95" name="円/楕円 94"/>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166810</xdr:rowOff>
    </xdr:from>
    <xdr:ext cx="762000" cy="259045"/>
    <xdr:sp macro="" textlink="">
      <xdr:nvSpPr>
        <xdr:cNvPr id="96" name="テキスト ボックス 95"/>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[96.1%]</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110/128</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89.8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年度から平成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年度まで実施してきた一般職員給料の</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％独自カットをはじめ、平成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年度には</a:t>
          </a:r>
          <a:r>
            <a:rPr lang="en-US" altLang="ja-JP" sz="1100" b="0" i="0" baseline="0">
              <a:solidFill>
                <a:schemeClr val="dk1"/>
              </a:solidFill>
              <a:effectLst/>
              <a:latin typeface="+mn-lt"/>
              <a:ea typeface="+mn-ea"/>
              <a:cs typeface="+mn-cs"/>
            </a:rPr>
            <a:t>113</a:t>
          </a:r>
          <a:r>
            <a:rPr lang="ja-JP" altLang="ja-JP" sz="1100" b="0" i="0" baseline="0">
              <a:solidFill>
                <a:schemeClr val="dk1"/>
              </a:solidFill>
              <a:effectLst/>
              <a:latin typeface="+mn-lt"/>
              <a:ea typeface="+mn-ea"/>
              <a:cs typeface="+mn-cs"/>
            </a:rPr>
            <a:t>項目の「行財政改革実施計画」を推進し改善に取り組んできた。</a:t>
          </a:r>
          <a:endParaRPr lang="en-US" altLang="ja-JP" sz="1100" b="0" i="0" baseline="0">
            <a:solidFill>
              <a:schemeClr val="dk1"/>
            </a:solidFill>
            <a:effectLst/>
            <a:latin typeface="+mn-lt"/>
            <a:ea typeface="+mn-ea"/>
            <a:cs typeface="+mn-cs"/>
          </a:endParaRPr>
        </a:p>
        <a:p>
          <a:pPr rtl="0"/>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年度は、公債費及び</a:t>
          </a:r>
          <a:r>
            <a:rPr lang="ja-JP" altLang="en-US" sz="1100" b="0" i="0" baseline="0">
              <a:solidFill>
                <a:schemeClr val="dk1"/>
              </a:solidFill>
              <a:effectLst/>
              <a:latin typeface="+mn-lt"/>
              <a:ea typeface="+mn-ea"/>
              <a:cs typeface="+mn-cs"/>
            </a:rPr>
            <a:t>扶助費</a:t>
          </a:r>
          <a:r>
            <a:rPr lang="ja-JP" altLang="ja-JP" sz="1100" b="0" i="0" baseline="0">
              <a:solidFill>
                <a:schemeClr val="dk1"/>
              </a:solidFill>
              <a:effectLst/>
              <a:latin typeface="+mn-lt"/>
              <a:ea typeface="+mn-ea"/>
              <a:cs typeface="+mn-cs"/>
            </a:rPr>
            <a:t>等の増により</a:t>
          </a:r>
          <a:r>
            <a:rPr lang="en-US" altLang="ja-JP" sz="1100" b="0" i="0" baseline="0">
              <a:solidFill>
                <a:schemeClr val="dk1"/>
              </a:solidFill>
              <a:effectLst/>
              <a:latin typeface="+mn-lt"/>
              <a:ea typeface="+mn-ea"/>
              <a:cs typeface="+mn-cs"/>
            </a:rPr>
            <a:t>5.4</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上昇</a:t>
          </a:r>
          <a:r>
            <a:rPr lang="ja-JP" altLang="ja-JP" sz="1100" b="0" i="0" baseline="0">
              <a:solidFill>
                <a:schemeClr val="dk1"/>
              </a:solidFill>
              <a:effectLst/>
              <a:latin typeface="+mn-lt"/>
              <a:ea typeface="+mn-ea"/>
              <a:cs typeface="+mn-cs"/>
            </a:rPr>
            <a:t>し、類似団体との平均との比較では</a:t>
          </a:r>
          <a:r>
            <a:rPr lang="en-US" altLang="ja-JP" sz="1100" b="0" i="0" baseline="0">
              <a:solidFill>
                <a:schemeClr val="dk1"/>
              </a:solidFill>
              <a:effectLst/>
              <a:latin typeface="+mn-lt"/>
              <a:ea typeface="+mn-ea"/>
              <a:cs typeface="+mn-cs"/>
            </a:rPr>
            <a:t>5.1</a:t>
          </a:r>
          <a:r>
            <a:rPr lang="ja-JP" altLang="ja-JP" sz="1100" b="0" i="0" baseline="0">
              <a:solidFill>
                <a:schemeClr val="dk1"/>
              </a:solidFill>
              <a:effectLst/>
              <a:latin typeface="+mn-lt"/>
              <a:ea typeface="+mn-ea"/>
              <a:cs typeface="+mn-cs"/>
            </a:rPr>
            <a:t>ポイント上回る結果となった。</a:t>
          </a:r>
          <a:endParaRPr lang="ja-JP" altLang="ja-JP" sz="1400">
            <a:effectLst/>
          </a:endParaRPr>
        </a:p>
        <a:p>
          <a:pPr rtl="0"/>
          <a:r>
            <a:rPr lang="ja-JP" altLang="ja-JP" sz="1100" b="0" i="0" baseline="0">
              <a:solidFill>
                <a:schemeClr val="dk1"/>
              </a:solidFill>
              <a:effectLst/>
              <a:latin typeface="+mn-lt"/>
              <a:ea typeface="+mn-ea"/>
              <a:cs typeface="+mn-cs"/>
            </a:rPr>
            <a:t>　今後は、土地開発公社からの用地取得に係る地方債の元金償還</a:t>
          </a:r>
          <a:r>
            <a:rPr lang="ja-JP" altLang="en-US" sz="1100" b="0" i="0" baseline="0">
              <a:solidFill>
                <a:schemeClr val="dk1"/>
              </a:solidFill>
              <a:effectLst/>
              <a:latin typeface="+mn-lt"/>
              <a:ea typeface="+mn-ea"/>
              <a:cs typeface="+mn-cs"/>
            </a:rPr>
            <a:t>が始まったことや庁舎耐震化等の元金償還により</a:t>
          </a:r>
          <a:r>
            <a:rPr lang="ja-JP" altLang="ja-JP" sz="1100" b="0" i="0" baseline="0">
              <a:solidFill>
                <a:schemeClr val="dk1"/>
              </a:solidFill>
              <a:effectLst/>
              <a:latin typeface="+mn-lt"/>
              <a:ea typeface="+mn-ea"/>
              <a:cs typeface="+mn-cs"/>
            </a:rPr>
            <a:t>公債費</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増加</a:t>
          </a:r>
          <a:r>
            <a:rPr lang="ja-JP" altLang="en-US" sz="1100" b="0" i="0" baseline="0">
              <a:solidFill>
                <a:schemeClr val="dk1"/>
              </a:solidFill>
              <a:effectLst/>
              <a:latin typeface="+mn-lt"/>
              <a:ea typeface="+mn-ea"/>
              <a:cs typeface="+mn-cs"/>
            </a:rPr>
            <a:t>が予想され</a:t>
          </a:r>
          <a:r>
            <a:rPr lang="ja-JP" altLang="ja-JP" sz="1100" b="0" i="0" baseline="0">
              <a:solidFill>
                <a:schemeClr val="dk1"/>
              </a:solidFill>
              <a:effectLst/>
              <a:latin typeface="+mn-lt"/>
              <a:ea typeface="+mn-ea"/>
              <a:cs typeface="+mn-cs"/>
            </a:rPr>
            <a:t>ることから、比率の高止まりが見込まれる。</a:t>
          </a:r>
          <a:endParaRPr lang="ja-JP" altLang="ja-JP" sz="1400">
            <a:effectLst/>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xdr:col>
      <xdr:colOff>76200</xdr:colOff>
      <xdr:row>67</xdr:row>
      <xdr:rowOff>169635</xdr:rowOff>
    </xdr:from>
    <xdr:to>
      <xdr:col>8</xdr:col>
      <xdr:colOff>355600</xdr:colOff>
      <xdr:row>67</xdr:row>
      <xdr:rowOff>169635</xdr:rowOff>
    </xdr:to>
    <xdr:cxnSp macro="">
      <xdr:nvCxnSpPr>
        <xdr:cNvPr id="113" name="直線コネクタ 112"/>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130.0</a:t>
          </a:r>
          <a:endParaRPr kumimoji="1" lang="ja-JP" altLang="en-US" sz="1000">
            <a:latin typeface="ＭＳ Ｐゴシック"/>
          </a:endParaRPr>
        </a:p>
      </xdr:txBody>
    </xdr:sp>
    <xdr:clientData/>
  </xdr:oneCellAnchor>
  <xdr:twoCellAnchor>
    <xdr:from>
      <xdr:col>1</xdr:col>
      <xdr:colOff>76200</xdr:colOff>
      <xdr:row>65</xdr:row>
      <xdr:rowOff>167822</xdr:rowOff>
    </xdr:from>
    <xdr:to>
      <xdr:col>8</xdr:col>
      <xdr:colOff>355600</xdr:colOff>
      <xdr:row>65</xdr:row>
      <xdr:rowOff>167822</xdr:rowOff>
    </xdr:to>
    <xdr:cxnSp macro="">
      <xdr:nvCxnSpPr>
        <xdr:cNvPr id="115" name="直線コネクタ 114"/>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63</xdr:row>
      <xdr:rowOff>166007</xdr:rowOff>
    </xdr:from>
    <xdr:to>
      <xdr:col>8</xdr:col>
      <xdr:colOff>355600</xdr:colOff>
      <xdr:row>63</xdr:row>
      <xdr:rowOff>166007</xdr:rowOff>
    </xdr:to>
    <xdr:cxnSp macro="">
      <xdr:nvCxnSpPr>
        <xdr:cNvPr id="117" name="直線コネクタ 116"/>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61</xdr:row>
      <xdr:rowOff>164193</xdr:rowOff>
    </xdr:from>
    <xdr:to>
      <xdr:col>8</xdr:col>
      <xdr:colOff>355600</xdr:colOff>
      <xdr:row>61</xdr:row>
      <xdr:rowOff>164193</xdr:rowOff>
    </xdr:to>
    <xdr:cxnSp macro="">
      <xdr:nvCxnSpPr>
        <xdr:cNvPr id="119" name="直線コネクタ 118"/>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59</xdr:row>
      <xdr:rowOff>162378</xdr:rowOff>
    </xdr:from>
    <xdr:to>
      <xdr:col>8</xdr:col>
      <xdr:colOff>355600</xdr:colOff>
      <xdr:row>59</xdr:row>
      <xdr:rowOff>162378</xdr:rowOff>
    </xdr:to>
    <xdr:cxnSp macro="">
      <xdr:nvCxnSpPr>
        <xdr:cNvPr id="121" name="直線コネクタ 120"/>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57</xdr:row>
      <xdr:rowOff>160565</xdr:rowOff>
    </xdr:from>
    <xdr:to>
      <xdr:col>8</xdr:col>
      <xdr:colOff>355600</xdr:colOff>
      <xdr:row>57</xdr:row>
      <xdr:rowOff>160565</xdr:rowOff>
    </xdr:to>
    <xdr:cxnSp macro="">
      <xdr:nvCxnSpPr>
        <xdr:cNvPr id="123" name="直線コネクタ 122"/>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57</xdr:row>
      <xdr:rowOff>146776</xdr:rowOff>
    </xdr:from>
    <xdr:to>
      <xdr:col>7</xdr:col>
      <xdr:colOff>152400</xdr:colOff>
      <xdr:row>67</xdr:row>
      <xdr:rowOff>114481</xdr:rowOff>
    </xdr:to>
    <xdr:cxnSp macro="">
      <xdr:nvCxnSpPr>
        <xdr:cNvPr id="128" name="直線コネクタ 127"/>
        <xdr:cNvCxnSpPr/>
      </xdr:nvCxnSpPr>
      <xdr:spPr>
        <a:xfrm flipV="1">
          <a:off x="4953000" y="9919426"/>
          <a:ext cx="0" cy="1682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86558</xdr:rowOff>
    </xdr:from>
    <xdr:ext cx="762000" cy="259045"/>
    <xdr:sp macro="" textlink="">
      <xdr:nvSpPr>
        <xdr:cNvPr id="129" name="財政構造の弾力性最小値テキスト"/>
        <xdr:cNvSpPr txBox="1"/>
      </xdr:nvSpPr>
      <xdr:spPr>
        <a:xfrm>
          <a:off x="5041900" y="1157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128.4</a:t>
          </a:r>
          <a:endParaRPr kumimoji="1" lang="ja-JP" altLang="en-US" sz="1000" b="1">
            <a:latin typeface="ＭＳ Ｐゴシック"/>
          </a:endParaRPr>
        </a:p>
      </xdr:txBody>
    </xdr:sp>
    <xdr:clientData/>
  </xdr:oneCellAnchor>
  <xdr:twoCellAnchor>
    <xdr:from>
      <xdr:col>7</xdr:col>
      <xdr:colOff>63500</xdr:colOff>
      <xdr:row>67</xdr:row>
      <xdr:rowOff>114481</xdr:rowOff>
    </xdr:from>
    <xdr:to>
      <xdr:col>7</xdr:col>
      <xdr:colOff>241300</xdr:colOff>
      <xdr:row>67</xdr:row>
      <xdr:rowOff>114481</xdr:rowOff>
    </xdr:to>
    <xdr:cxnSp macro="">
      <xdr:nvCxnSpPr>
        <xdr:cNvPr id="130" name="直線コネクタ 129"/>
        <xdr:cNvCxnSpPr/>
      </xdr:nvCxnSpPr>
      <xdr:spPr>
        <a:xfrm>
          <a:off x="4864100" y="11601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61703</xdr:rowOff>
    </xdr:from>
    <xdr:ext cx="762000" cy="259045"/>
    <xdr:sp macro="" textlink="">
      <xdr:nvSpPr>
        <xdr:cNvPr id="131" name="財政構造の弾力性最大値テキスト"/>
        <xdr:cNvSpPr txBox="1"/>
      </xdr:nvSpPr>
      <xdr:spPr>
        <a:xfrm>
          <a:off x="5041900" y="9662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79.6</a:t>
          </a:r>
          <a:endParaRPr kumimoji="1" lang="ja-JP" altLang="en-US" sz="1000" b="1">
            <a:latin typeface="ＭＳ Ｐゴシック"/>
          </a:endParaRPr>
        </a:p>
      </xdr:txBody>
    </xdr:sp>
    <xdr:clientData/>
  </xdr:oneCellAnchor>
  <xdr:twoCellAnchor>
    <xdr:from>
      <xdr:col>7</xdr:col>
      <xdr:colOff>63500</xdr:colOff>
      <xdr:row>57</xdr:row>
      <xdr:rowOff>146776</xdr:rowOff>
    </xdr:from>
    <xdr:to>
      <xdr:col>7</xdr:col>
      <xdr:colOff>241300</xdr:colOff>
      <xdr:row>57</xdr:row>
      <xdr:rowOff>146776</xdr:rowOff>
    </xdr:to>
    <xdr:cxnSp macro="">
      <xdr:nvCxnSpPr>
        <xdr:cNvPr id="132" name="直線コネクタ 131"/>
        <xdr:cNvCxnSpPr/>
      </xdr:nvCxnSpPr>
      <xdr:spPr>
        <a:xfrm>
          <a:off x="4864100" y="991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60</xdr:row>
      <xdr:rowOff>15059</xdr:rowOff>
    </xdr:from>
    <xdr:to>
      <xdr:col>7</xdr:col>
      <xdr:colOff>152400</xdr:colOff>
      <xdr:row>61</xdr:row>
      <xdr:rowOff>29754</xdr:rowOff>
    </xdr:to>
    <xdr:cxnSp macro="">
      <xdr:nvCxnSpPr>
        <xdr:cNvPr id="133" name="直線コネクタ 132"/>
        <xdr:cNvCxnSpPr/>
      </xdr:nvCxnSpPr>
      <xdr:spPr>
        <a:xfrm>
          <a:off x="4114800" y="10302059"/>
          <a:ext cx="8382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162577</xdr:rowOff>
    </xdr:from>
    <xdr:ext cx="762000" cy="259045"/>
    <xdr:sp macro="" textlink="">
      <xdr:nvSpPr>
        <xdr:cNvPr id="134" name="財政構造の弾力性平均値テキスト"/>
        <xdr:cNvSpPr txBox="1"/>
      </xdr:nvSpPr>
      <xdr:spPr>
        <a:xfrm>
          <a:off x="5041900" y="10106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91.0</a:t>
          </a:r>
          <a:endParaRPr kumimoji="1" lang="ja-JP" altLang="en-US" sz="1000" b="1">
            <a:solidFill>
              <a:srgbClr val="000080"/>
            </a:solidFill>
            <a:latin typeface="ＭＳ Ｐゴシック"/>
          </a:endParaRPr>
        </a:p>
      </xdr:txBody>
    </xdr:sp>
    <xdr:clientData/>
  </xdr:oneCellAnchor>
  <xdr:twoCellAnchor>
    <xdr:from>
      <xdr:col>7</xdr:col>
      <xdr:colOff>101600</xdr:colOff>
      <xdr:row>59</xdr:row>
      <xdr:rowOff>146050</xdr:rowOff>
    </xdr:from>
    <xdr:to>
      <xdr:col>7</xdr:col>
      <xdr:colOff>203200</xdr:colOff>
      <xdr:row>60</xdr:row>
      <xdr:rowOff>76200</xdr:rowOff>
    </xdr:to>
    <xdr:sp macro="" textlink="">
      <xdr:nvSpPr>
        <xdr:cNvPr id="135" name="フローチャート : 判断 134"/>
        <xdr:cNvSpPr/>
      </xdr:nvSpPr>
      <xdr:spPr>
        <a:xfrm>
          <a:off x="49022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60</xdr:row>
      <xdr:rowOff>15059</xdr:rowOff>
    </xdr:from>
    <xdr:to>
      <xdr:col>6</xdr:col>
      <xdr:colOff>0</xdr:colOff>
      <xdr:row>60</xdr:row>
      <xdr:rowOff>121920</xdr:rowOff>
    </xdr:to>
    <xdr:cxnSp macro="">
      <xdr:nvCxnSpPr>
        <xdr:cNvPr id="136" name="直線コネクタ 135"/>
        <xdr:cNvCxnSpPr/>
      </xdr:nvCxnSpPr>
      <xdr:spPr>
        <a:xfrm flipV="1">
          <a:off x="3225800" y="10302059"/>
          <a:ext cx="889000" cy="10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59</xdr:row>
      <xdr:rowOff>73660</xdr:rowOff>
    </xdr:from>
    <xdr:to>
      <xdr:col>6</xdr:col>
      <xdr:colOff>50800</xdr:colOff>
      <xdr:row>60</xdr:row>
      <xdr:rowOff>3810</xdr:rowOff>
    </xdr:to>
    <xdr:sp macro="" textlink="">
      <xdr:nvSpPr>
        <xdr:cNvPr id="137" name="フローチャート : 判断 136"/>
        <xdr:cNvSpPr/>
      </xdr:nvSpPr>
      <xdr:spPr>
        <a:xfrm>
          <a:off x="4064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58</xdr:row>
      <xdr:rowOff>13987</xdr:rowOff>
    </xdr:from>
    <xdr:ext cx="736600" cy="259045"/>
    <xdr:sp macro="" textlink="">
      <xdr:nvSpPr>
        <xdr:cNvPr id="138" name="テキスト ボックス 137"/>
        <xdr:cNvSpPr txBox="1"/>
      </xdr:nvSpPr>
      <xdr:spPr>
        <a:xfrm>
          <a:off x="3733800" y="9958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88.9</a:t>
          </a:r>
          <a:endParaRPr kumimoji="1" lang="ja-JP" altLang="en-US" sz="1000" b="1">
            <a:solidFill>
              <a:srgbClr val="000080"/>
            </a:solidFill>
            <a:latin typeface="ＭＳ Ｐゴシック"/>
          </a:endParaRPr>
        </a:p>
      </xdr:txBody>
    </xdr:sp>
    <xdr:clientData/>
  </xdr:oneCellAnchor>
  <xdr:twoCellAnchor>
    <xdr:from>
      <xdr:col>3</xdr:col>
      <xdr:colOff>279400</xdr:colOff>
      <xdr:row>60</xdr:row>
      <xdr:rowOff>63319</xdr:rowOff>
    </xdr:from>
    <xdr:to>
      <xdr:col>4</xdr:col>
      <xdr:colOff>482600</xdr:colOff>
      <xdr:row>60</xdr:row>
      <xdr:rowOff>121920</xdr:rowOff>
    </xdr:to>
    <xdr:cxnSp macro="">
      <xdr:nvCxnSpPr>
        <xdr:cNvPr id="139" name="直線コネクタ 138"/>
        <xdr:cNvCxnSpPr/>
      </xdr:nvCxnSpPr>
      <xdr:spPr>
        <a:xfrm>
          <a:off x="2336800" y="10350319"/>
          <a:ext cx="889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59</xdr:row>
      <xdr:rowOff>115026</xdr:rowOff>
    </xdr:from>
    <xdr:to>
      <xdr:col>4</xdr:col>
      <xdr:colOff>533400</xdr:colOff>
      <xdr:row>60</xdr:row>
      <xdr:rowOff>45176</xdr:rowOff>
    </xdr:to>
    <xdr:sp macro="" textlink="">
      <xdr:nvSpPr>
        <xdr:cNvPr id="140" name="フローチャート : 判断 139"/>
        <xdr:cNvSpPr/>
      </xdr:nvSpPr>
      <xdr:spPr>
        <a:xfrm>
          <a:off x="31750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58</xdr:row>
      <xdr:rowOff>55353</xdr:rowOff>
    </xdr:from>
    <xdr:ext cx="762000" cy="259045"/>
    <xdr:sp macro="" textlink="">
      <xdr:nvSpPr>
        <xdr:cNvPr id="141" name="テキスト ボックス 140"/>
        <xdr:cNvSpPr txBox="1"/>
      </xdr:nvSpPr>
      <xdr:spPr>
        <a:xfrm>
          <a:off x="2844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90.1</a:t>
          </a:r>
          <a:endParaRPr kumimoji="1" lang="ja-JP" altLang="en-US" sz="1000" b="1">
            <a:solidFill>
              <a:srgbClr val="000080"/>
            </a:solidFill>
            <a:latin typeface="ＭＳ Ｐゴシック"/>
          </a:endParaRPr>
        </a:p>
      </xdr:txBody>
    </xdr:sp>
    <xdr:clientData/>
  </xdr:oneCellAnchor>
  <xdr:twoCellAnchor>
    <xdr:from>
      <xdr:col>2</xdr:col>
      <xdr:colOff>76200</xdr:colOff>
      <xdr:row>60</xdr:row>
      <xdr:rowOff>63319</xdr:rowOff>
    </xdr:from>
    <xdr:to>
      <xdr:col>3</xdr:col>
      <xdr:colOff>279400</xdr:colOff>
      <xdr:row>60</xdr:row>
      <xdr:rowOff>115026</xdr:rowOff>
    </xdr:to>
    <xdr:cxnSp macro="">
      <xdr:nvCxnSpPr>
        <xdr:cNvPr id="142" name="直線コネクタ 141"/>
        <xdr:cNvCxnSpPr/>
      </xdr:nvCxnSpPr>
      <xdr:spPr>
        <a:xfrm flipV="1">
          <a:off x="1447800" y="1035031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59</xdr:row>
      <xdr:rowOff>66766</xdr:rowOff>
    </xdr:from>
    <xdr:to>
      <xdr:col>3</xdr:col>
      <xdr:colOff>330200</xdr:colOff>
      <xdr:row>59</xdr:row>
      <xdr:rowOff>168366</xdr:rowOff>
    </xdr:to>
    <xdr:sp macro="" textlink="">
      <xdr:nvSpPr>
        <xdr:cNvPr id="143" name="フローチャート : 判断 142"/>
        <xdr:cNvSpPr/>
      </xdr:nvSpPr>
      <xdr:spPr>
        <a:xfrm>
          <a:off x="22860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58</xdr:row>
      <xdr:rowOff>7093</xdr:rowOff>
    </xdr:from>
    <xdr:ext cx="762000" cy="259045"/>
    <xdr:sp macro="" textlink="">
      <xdr:nvSpPr>
        <xdr:cNvPr id="144" name="テキスト ボックス 143"/>
        <xdr:cNvSpPr txBox="1"/>
      </xdr:nvSpPr>
      <xdr:spPr>
        <a:xfrm>
          <a:off x="1955800" y="995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88.7</a:t>
          </a:r>
          <a:endParaRPr kumimoji="1" lang="ja-JP" altLang="en-US" sz="1000" b="1">
            <a:solidFill>
              <a:srgbClr val="000080"/>
            </a:solidFill>
            <a:latin typeface="ＭＳ Ｐゴシック"/>
          </a:endParaRPr>
        </a:p>
      </xdr:txBody>
    </xdr:sp>
    <xdr:clientData/>
  </xdr:oneCellAnchor>
  <xdr:twoCellAnchor>
    <xdr:from>
      <xdr:col>2</xdr:col>
      <xdr:colOff>25400</xdr:colOff>
      <xdr:row>59</xdr:row>
      <xdr:rowOff>97790</xdr:rowOff>
    </xdr:from>
    <xdr:to>
      <xdr:col>2</xdr:col>
      <xdr:colOff>127000</xdr:colOff>
      <xdr:row>60</xdr:row>
      <xdr:rowOff>27940</xdr:rowOff>
    </xdr:to>
    <xdr:sp macro="" textlink="">
      <xdr:nvSpPr>
        <xdr:cNvPr id="145" name="フローチャート : 判断 144"/>
        <xdr:cNvSpPr/>
      </xdr:nvSpPr>
      <xdr:spPr>
        <a:xfrm>
          <a:off x="13970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58</xdr:row>
      <xdr:rowOff>38117</xdr:rowOff>
    </xdr:from>
    <xdr:ext cx="762000" cy="259045"/>
    <xdr:sp macro="" textlink="">
      <xdr:nvSpPr>
        <xdr:cNvPr id="146" name="テキスト ボックス 145"/>
        <xdr:cNvSpPr txBox="1"/>
      </xdr:nvSpPr>
      <xdr:spPr>
        <a:xfrm>
          <a:off x="1066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89.6</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60</xdr:row>
      <xdr:rowOff>150404</xdr:rowOff>
    </xdr:from>
    <xdr:to>
      <xdr:col>7</xdr:col>
      <xdr:colOff>203200</xdr:colOff>
      <xdr:row>61</xdr:row>
      <xdr:rowOff>80554</xdr:rowOff>
    </xdr:to>
    <xdr:sp macro="" textlink="">
      <xdr:nvSpPr>
        <xdr:cNvPr id="152" name="円/楕円 151"/>
        <xdr:cNvSpPr/>
      </xdr:nvSpPr>
      <xdr:spPr>
        <a:xfrm>
          <a:off x="49022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122481</xdr:rowOff>
    </xdr:from>
    <xdr:ext cx="762000" cy="259045"/>
    <xdr:sp macro="" textlink="">
      <xdr:nvSpPr>
        <xdr:cNvPr id="153" name="財政構造の弾力性該当値テキスト"/>
        <xdr:cNvSpPr txBox="1"/>
      </xdr:nvSpPr>
      <xdr:spPr>
        <a:xfrm>
          <a:off x="5041900" y="1040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5</xdr:col>
      <xdr:colOff>635000</xdr:colOff>
      <xdr:row>59</xdr:row>
      <xdr:rowOff>135709</xdr:rowOff>
    </xdr:from>
    <xdr:to>
      <xdr:col>6</xdr:col>
      <xdr:colOff>50800</xdr:colOff>
      <xdr:row>60</xdr:row>
      <xdr:rowOff>65859</xdr:rowOff>
    </xdr:to>
    <xdr:sp macro="" textlink="">
      <xdr:nvSpPr>
        <xdr:cNvPr id="154" name="円/楕円 153"/>
        <xdr:cNvSpPr/>
      </xdr:nvSpPr>
      <xdr:spPr>
        <a:xfrm>
          <a:off x="40640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50636</xdr:rowOff>
    </xdr:from>
    <xdr:ext cx="736600" cy="259045"/>
    <xdr:sp macro="" textlink="">
      <xdr:nvSpPr>
        <xdr:cNvPr id="155" name="テキスト ボックス 154"/>
        <xdr:cNvSpPr txBox="1"/>
      </xdr:nvSpPr>
      <xdr:spPr>
        <a:xfrm>
          <a:off x="3733800" y="10337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90.7</a:t>
          </a:r>
          <a:endParaRPr kumimoji="1" lang="ja-JP" altLang="en-US" sz="1000" b="1">
            <a:solidFill>
              <a:srgbClr val="FF0000"/>
            </a:solidFill>
            <a:latin typeface="ＭＳ Ｐゴシック"/>
          </a:endParaRPr>
        </a:p>
      </xdr:txBody>
    </xdr:sp>
    <xdr:clientData/>
  </xdr:oneCellAnchor>
  <xdr:twoCellAnchor>
    <xdr:from>
      <xdr:col>4</xdr:col>
      <xdr:colOff>431800</xdr:colOff>
      <xdr:row>60</xdr:row>
      <xdr:rowOff>71120</xdr:rowOff>
    </xdr:from>
    <xdr:to>
      <xdr:col>4</xdr:col>
      <xdr:colOff>533400</xdr:colOff>
      <xdr:row>61</xdr:row>
      <xdr:rowOff>1270</xdr:rowOff>
    </xdr:to>
    <xdr:sp macro="" textlink="">
      <xdr:nvSpPr>
        <xdr:cNvPr id="156" name="円/楕円 155"/>
        <xdr:cNvSpPr/>
      </xdr:nvSpPr>
      <xdr:spPr>
        <a:xfrm>
          <a:off x="3175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157497</xdr:rowOff>
    </xdr:from>
    <xdr:ext cx="762000" cy="259045"/>
    <xdr:sp macro="" textlink="">
      <xdr:nvSpPr>
        <xdr:cNvPr id="157" name="テキスト ボックス 156"/>
        <xdr:cNvSpPr txBox="1"/>
      </xdr:nvSpPr>
      <xdr:spPr>
        <a:xfrm>
          <a:off x="2844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93.8</a:t>
          </a:r>
          <a:endParaRPr kumimoji="1" lang="ja-JP" altLang="en-US" sz="1000" b="1">
            <a:solidFill>
              <a:srgbClr val="FF0000"/>
            </a:solidFill>
            <a:latin typeface="ＭＳ Ｐゴシック"/>
          </a:endParaRPr>
        </a:p>
      </xdr:txBody>
    </xdr:sp>
    <xdr:clientData/>
  </xdr:oneCellAnchor>
  <xdr:twoCellAnchor>
    <xdr:from>
      <xdr:col>3</xdr:col>
      <xdr:colOff>228600</xdr:colOff>
      <xdr:row>60</xdr:row>
      <xdr:rowOff>12519</xdr:rowOff>
    </xdr:from>
    <xdr:to>
      <xdr:col>3</xdr:col>
      <xdr:colOff>330200</xdr:colOff>
      <xdr:row>60</xdr:row>
      <xdr:rowOff>114119</xdr:rowOff>
    </xdr:to>
    <xdr:sp macro="" textlink="">
      <xdr:nvSpPr>
        <xdr:cNvPr id="158" name="円/楕円 157"/>
        <xdr:cNvSpPr/>
      </xdr:nvSpPr>
      <xdr:spPr>
        <a:xfrm>
          <a:off x="2286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98896</xdr:rowOff>
    </xdr:from>
    <xdr:ext cx="762000" cy="259045"/>
    <xdr:sp macro="" textlink="">
      <xdr:nvSpPr>
        <xdr:cNvPr id="159" name="テキスト ボックス 158"/>
        <xdr:cNvSpPr txBox="1"/>
      </xdr:nvSpPr>
      <xdr:spPr>
        <a:xfrm>
          <a:off x="1955800" y="103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92.1</a:t>
          </a:r>
          <a:endParaRPr kumimoji="1" lang="ja-JP" altLang="en-US" sz="1000" b="1">
            <a:solidFill>
              <a:srgbClr val="FF0000"/>
            </a:solidFill>
            <a:latin typeface="ＭＳ Ｐゴシック"/>
          </a:endParaRPr>
        </a:p>
      </xdr:txBody>
    </xdr:sp>
    <xdr:clientData/>
  </xdr:oneCellAnchor>
  <xdr:twoCellAnchor>
    <xdr:from>
      <xdr:col>2</xdr:col>
      <xdr:colOff>25400</xdr:colOff>
      <xdr:row>60</xdr:row>
      <xdr:rowOff>64226</xdr:rowOff>
    </xdr:from>
    <xdr:to>
      <xdr:col>2</xdr:col>
      <xdr:colOff>127000</xdr:colOff>
      <xdr:row>60</xdr:row>
      <xdr:rowOff>165826</xdr:rowOff>
    </xdr:to>
    <xdr:sp macro="" textlink="">
      <xdr:nvSpPr>
        <xdr:cNvPr id="160" name="円/楕円 159"/>
        <xdr:cNvSpPr/>
      </xdr:nvSpPr>
      <xdr:spPr>
        <a:xfrm>
          <a:off x="1397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60</xdr:row>
      <xdr:rowOff>150603</xdr:rowOff>
    </xdr:from>
    <xdr:ext cx="762000" cy="259045"/>
    <xdr:sp macro="" textlink="">
      <xdr:nvSpPr>
        <xdr:cNvPr id="161" name="テキスト ボックス 160"/>
        <xdr:cNvSpPr txBox="1"/>
      </xdr:nvSpPr>
      <xdr:spPr>
        <a:xfrm>
          <a:off x="1066800" y="10437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93.6</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[167,414</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65/128</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139,691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「財政再建計画」を平成</a:t>
          </a:r>
          <a:r>
            <a:rPr lang="en-US" altLang="ja-JP" sz="1100" b="0" i="0" baseline="0">
              <a:solidFill>
                <a:schemeClr val="dk1"/>
              </a:solidFill>
              <a:effectLst/>
              <a:latin typeface="+mn-lt"/>
              <a:ea typeface="+mn-ea"/>
              <a:cs typeface="+mn-cs"/>
            </a:rPr>
            <a:t>21</a:t>
          </a:r>
          <a:r>
            <a:rPr lang="ja-JP" altLang="ja-JP" sz="1100" b="0" i="0" baseline="0">
              <a:solidFill>
                <a:schemeClr val="dk1"/>
              </a:solidFill>
              <a:effectLst/>
              <a:latin typeface="+mn-lt"/>
              <a:ea typeface="+mn-ea"/>
              <a:cs typeface="+mn-cs"/>
            </a:rPr>
            <a:t>年度まで実施し、平成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年度に一般職員給料</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％独自カットの回復を行ったほかは、平成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年度以降も同様の取り組みを継続し</a:t>
          </a:r>
          <a:r>
            <a:rPr lang="ja-JP" altLang="en-US" sz="1100" b="0" i="0" baseline="0">
              <a:solidFill>
                <a:schemeClr val="dk1"/>
              </a:solidFill>
              <a:effectLst/>
              <a:latin typeface="+mn-lt"/>
              <a:ea typeface="+mn-ea"/>
              <a:cs typeface="+mn-cs"/>
            </a:rPr>
            <a:t>物件費を抑制しており</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類似団体平均を下回る水準で推移してきたが</a:t>
          </a:r>
          <a:r>
            <a:rPr lang="ja-JP" altLang="ja-JP" sz="1100" b="0" i="0" baseline="0">
              <a:solidFill>
                <a:schemeClr val="dk1"/>
              </a:solidFill>
              <a:effectLst/>
              <a:latin typeface="+mn-lt"/>
              <a:ea typeface="+mn-ea"/>
              <a:cs typeface="+mn-cs"/>
            </a:rPr>
            <a:t>、ふるさと納税に対する返礼品経費等の増により物件費が増加</a:t>
          </a:r>
          <a:r>
            <a:rPr lang="ja-JP" altLang="en-US" sz="1100" b="0" i="0" baseline="0">
              <a:solidFill>
                <a:schemeClr val="dk1"/>
              </a:solidFill>
              <a:effectLst/>
              <a:latin typeface="+mn-lt"/>
              <a:ea typeface="+mn-ea"/>
              <a:cs typeface="+mn-cs"/>
            </a:rPr>
            <a:t>したため、平成</a:t>
          </a:r>
          <a:r>
            <a:rPr lang="en-US" altLang="ja-JP" sz="1100" b="0" i="0" baseline="0">
              <a:solidFill>
                <a:schemeClr val="dk1"/>
              </a:solidFill>
              <a:effectLst/>
              <a:latin typeface="+mn-lt"/>
              <a:ea typeface="+mn-ea"/>
              <a:cs typeface="+mn-cs"/>
            </a:rPr>
            <a:t>28</a:t>
          </a:r>
          <a:r>
            <a:rPr lang="ja-JP" altLang="en-US" sz="1100" b="0" i="0" baseline="0">
              <a:solidFill>
                <a:schemeClr val="dk1"/>
              </a:solidFill>
              <a:effectLst/>
              <a:latin typeface="+mn-lt"/>
              <a:ea typeface="+mn-ea"/>
              <a:cs typeface="+mn-cs"/>
            </a:rPr>
            <a:t>年度においては類似団体平均を</a:t>
          </a:r>
          <a:r>
            <a:rPr lang="en-US" altLang="ja-JP" sz="1100" b="0" i="0" baseline="0">
              <a:solidFill>
                <a:schemeClr val="dk1"/>
              </a:solidFill>
              <a:effectLst/>
              <a:latin typeface="+mn-lt"/>
              <a:ea typeface="+mn-ea"/>
              <a:cs typeface="+mn-cs"/>
            </a:rPr>
            <a:t>3,390</a:t>
          </a:r>
          <a:r>
            <a:rPr lang="ja-JP" altLang="en-US" sz="1100" b="0" i="0" baseline="0">
              <a:solidFill>
                <a:schemeClr val="dk1"/>
              </a:solidFill>
              <a:effectLst/>
              <a:latin typeface="+mn-lt"/>
              <a:ea typeface="+mn-ea"/>
              <a:cs typeface="+mn-cs"/>
            </a:rPr>
            <a:t>円上回った。</a:t>
          </a:r>
          <a:endParaRPr lang="ja-JP" altLang="ja-JP" sz="1400">
            <a:effectLst/>
          </a:endParaRPr>
        </a:p>
        <a:p>
          <a:pPr rtl="0"/>
          <a:r>
            <a:rPr lang="ja-JP" altLang="ja-JP" sz="1100" b="0" i="0" baseline="0">
              <a:solidFill>
                <a:schemeClr val="dk1"/>
              </a:solidFill>
              <a:effectLst/>
              <a:latin typeface="+mn-lt"/>
              <a:ea typeface="+mn-ea"/>
              <a:cs typeface="+mn-cs"/>
            </a:rPr>
            <a:t>　今後も人件費・物件費等を抑えるための取り組みを継続し、健全性を確保していく。</a:t>
          </a:r>
          <a:endParaRPr lang="ja-JP" altLang="ja-JP" sz="1400">
            <a:effectLst/>
          </a:endParaRPr>
        </a:p>
      </xdr:txBody>
    </xdr:sp>
    <xdr:clientData/>
  </xdr:twoCellAnchor>
  <xdr:oneCellAnchor>
    <xdr:from>
      <xdr:col>1</xdr:col>
      <xdr:colOff>38100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8" name="直線コネクタ 177"/>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0" name="直線コネクタ 179"/>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2" name="直線コネクタ 181"/>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4" name="直線コネクタ 183"/>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6" name="直線コネクタ 185"/>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8" name="直線コネクタ 187"/>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7910</xdr:rowOff>
    </xdr:from>
    <xdr:to>
      <xdr:col>7</xdr:col>
      <xdr:colOff>152400</xdr:colOff>
      <xdr:row>89</xdr:row>
      <xdr:rowOff>12212</xdr:rowOff>
    </xdr:to>
    <xdr:cxnSp macro="">
      <xdr:nvCxnSpPr>
        <xdr:cNvPr id="191" name="直線コネクタ 190"/>
        <xdr:cNvCxnSpPr/>
      </xdr:nvCxnSpPr>
      <xdr:spPr>
        <a:xfrm flipV="1">
          <a:off x="4953000" y="13723910"/>
          <a:ext cx="0" cy="15473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155739</xdr:rowOff>
    </xdr:from>
    <xdr:ext cx="762000" cy="259045"/>
    <xdr:sp macro="" textlink="">
      <xdr:nvSpPr>
        <xdr:cNvPr id="192" name="人件費・物件費等の状況最小値テキスト"/>
        <xdr:cNvSpPr txBox="1"/>
      </xdr:nvSpPr>
      <xdr:spPr>
        <a:xfrm>
          <a:off x="5041900" y="15243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282,834</a:t>
          </a:r>
          <a:endParaRPr kumimoji="1" lang="ja-JP" altLang="en-US" sz="1000" b="1">
            <a:latin typeface="ＭＳ Ｐゴシック"/>
          </a:endParaRPr>
        </a:p>
      </xdr:txBody>
    </xdr:sp>
    <xdr:clientData/>
  </xdr:oneCellAnchor>
  <xdr:twoCellAnchor>
    <xdr:from>
      <xdr:col>7</xdr:col>
      <xdr:colOff>63500</xdr:colOff>
      <xdr:row>89</xdr:row>
      <xdr:rowOff>12212</xdr:rowOff>
    </xdr:from>
    <xdr:to>
      <xdr:col>7</xdr:col>
      <xdr:colOff>241300</xdr:colOff>
      <xdr:row>89</xdr:row>
      <xdr:rowOff>12212</xdr:rowOff>
    </xdr:to>
    <xdr:cxnSp macro="">
      <xdr:nvCxnSpPr>
        <xdr:cNvPr id="193" name="直線コネクタ 192"/>
        <xdr:cNvCxnSpPr/>
      </xdr:nvCxnSpPr>
      <xdr:spPr>
        <a:xfrm>
          <a:off x="4864100" y="15271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94287</xdr:rowOff>
    </xdr:from>
    <xdr:ext cx="762000" cy="259045"/>
    <xdr:sp macro="" textlink="">
      <xdr:nvSpPr>
        <xdr:cNvPr id="194" name="人件費・物件費等の状況最大値テキスト"/>
        <xdr:cNvSpPr txBox="1"/>
      </xdr:nvSpPr>
      <xdr:spPr>
        <a:xfrm>
          <a:off x="5041900" y="13467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90,457</a:t>
          </a:r>
          <a:endParaRPr kumimoji="1" lang="ja-JP" altLang="en-US" sz="1000" b="1">
            <a:latin typeface="ＭＳ Ｐゴシック"/>
          </a:endParaRPr>
        </a:p>
      </xdr:txBody>
    </xdr:sp>
    <xdr:clientData/>
  </xdr:oneCellAnchor>
  <xdr:twoCellAnchor>
    <xdr:from>
      <xdr:col>7</xdr:col>
      <xdr:colOff>63500</xdr:colOff>
      <xdr:row>80</xdr:row>
      <xdr:rowOff>7910</xdr:rowOff>
    </xdr:from>
    <xdr:to>
      <xdr:col>7</xdr:col>
      <xdr:colOff>241300</xdr:colOff>
      <xdr:row>80</xdr:row>
      <xdr:rowOff>7910</xdr:rowOff>
    </xdr:to>
    <xdr:cxnSp macro="">
      <xdr:nvCxnSpPr>
        <xdr:cNvPr id="195" name="直線コネクタ 194"/>
        <xdr:cNvCxnSpPr/>
      </xdr:nvCxnSpPr>
      <xdr:spPr>
        <a:xfrm>
          <a:off x="4864100" y="13723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127887</xdr:rowOff>
    </xdr:from>
    <xdr:to>
      <xdr:col>7</xdr:col>
      <xdr:colOff>152400</xdr:colOff>
      <xdr:row>83</xdr:row>
      <xdr:rowOff>112550</xdr:rowOff>
    </xdr:to>
    <xdr:cxnSp macro="">
      <xdr:nvCxnSpPr>
        <xdr:cNvPr id="196" name="直線コネクタ 195"/>
        <xdr:cNvCxnSpPr/>
      </xdr:nvCxnSpPr>
      <xdr:spPr>
        <a:xfrm>
          <a:off x="4114800" y="14186787"/>
          <a:ext cx="838200" cy="156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51010</xdr:rowOff>
    </xdr:from>
    <xdr:ext cx="762000" cy="259045"/>
    <xdr:sp macro="" textlink="">
      <xdr:nvSpPr>
        <xdr:cNvPr id="197" name="人件費・物件費等の状況平均値テキスト"/>
        <xdr:cNvSpPr txBox="1"/>
      </xdr:nvSpPr>
      <xdr:spPr>
        <a:xfrm>
          <a:off x="5041900" y="14109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164,024</a:t>
          </a:r>
          <a:endParaRPr kumimoji="1" lang="ja-JP" altLang="en-US" sz="1000" b="1">
            <a:solidFill>
              <a:srgbClr val="000080"/>
            </a:solidFill>
            <a:latin typeface="ＭＳ Ｐゴシック"/>
          </a:endParaRPr>
        </a:p>
      </xdr:txBody>
    </xdr:sp>
    <xdr:clientData/>
  </xdr:oneCellAnchor>
  <xdr:twoCellAnchor>
    <xdr:from>
      <xdr:col>7</xdr:col>
      <xdr:colOff>101600</xdr:colOff>
      <xdr:row>83</xdr:row>
      <xdr:rowOff>34483</xdr:rowOff>
    </xdr:from>
    <xdr:to>
      <xdr:col>7</xdr:col>
      <xdr:colOff>203200</xdr:colOff>
      <xdr:row>83</xdr:row>
      <xdr:rowOff>136083</xdr:rowOff>
    </xdr:to>
    <xdr:sp macro="" textlink="">
      <xdr:nvSpPr>
        <xdr:cNvPr id="198" name="フローチャート : 判断 197"/>
        <xdr:cNvSpPr/>
      </xdr:nvSpPr>
      <xdr:spPr>
        <a:xfrm>
          <a:off x="4902200" y="1426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21755</xdr:rowOff>
    </xdr:from>
    <xdr:to>
      <xdr:col>6</xdr:col>
      <xdr:colOff>0</xdr:colOff>
      <xdr:row>82</xdr:row>
      <xdr:rowOff>127887</xdr:rowOff>
    </xdr:to>
    <xdr:cxnSp macro="">
      <xdr:nvCxnSpPr>
        <xdr:cNvPr id="199" name="直線コネクタ 198"/>
        <xdr:cNvCxnSpPr/>
      </xdr:nvCxnSpPr>
      <xdr:spPr>
        <a:xfrm>
          <a:off x="3225800" y="14080655"/>
          <a:ext cx="889000" cy="106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150016</xdr:rowOff>
    </xdr:from>
    <xdr:to>
      <xdr:col>6</xdr:col>
      <xdr:colOff>50800</xdr:colOff>
      <xdr:row>83</xdr:row>
      <xdr:rowOff>80166</xdr:rowOff>
    </xdr:to>
    <xdr:sp macro="" textlink="">
      <xdr:nvSpPr>
        <xdr:cNvPr id="200" name="フローチャート : 判断 199"/>
        <xdr:cNvSpPr/>
      </xdr:nvSpPr>
      <xdr:spPr>
        <a:xfrm>
          <a:off x="4064000" y="14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64943</xdr:rowOff>
    </xdr:from>
    <xdr:ext cx="736600" cy="259045"/>
    <xdr:sp macro="" textlink="">
      <xdr:nvSpPr>
        <xdr:cNvPr id="201" name="テキスト ボックス 200"/>
        <xdr:cNvSpPr txBox="1"/>
      </xdr:nvSpPr>
      <xdr:spPr>
        <a:xfrm>
          <a:off x="3733800" y="14295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157,072</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136082</xdr:rowOff>
    </xdr:from>
    <xdr:to>
      <xdr:col>4</xdr:col>
      <xdr:colOff>482600</xdr:colOff>
      <xdr:row>82</xdr:row>
      <xdr:rowOff>21755</xdr:rowOff>
    </xdr:to>
    <xdr:cxnSp macro="">
      <xdr:nvCxnSpPr>
        <xdr:cNvPr id="202" name="直線コネクタ 201"/>
        <xdr:cNvCxnSpPr/>
      </xdr:nvCxnSpPr>
      <xdr:spPr>
        <a:xfrm>
          <a:off x="2336800" y="14023532"/>
          <a:ext cx="889000" cy="57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110499</xdr:rowOff>
    </xdr:from>
    <xdr:to>
      <xdr:col>4</xdr:col>
      <xdr:colOff>533400</xdr:colOff>
      <xdr:row>83</xdr:row>
      <xdr:rowOff>40649</xdr:rowOff>
    </xdr:to>
    <xdr:sp macro="" textlink="">
      <xdr:nvSpPr>
        <xdr:cNvPr id="203" name="フローチャート : 判断 202"/>
        <xdr:cNvSpPr/>
      </xdr:nvSpPr>
      <xdr:spPr>
        <a:xfrm>
          <a:off x="3175000" y="1416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25426</xdr:rowOff>
    </xdr:from>
    <xdr:ext cx="762000" cy="259045"/>
    <xdr:sp macro="" textlink="">
      <xdr:nvSpPr>
        <xdr:cNvPr id="204" name="テキスト ボックス 203"/>
        <xdr:cNvSpPr txBox="1"/>
      </xdr:nvSpPr>
      <xdr:spPr>
        <a:xfrm>
          <a:off x="2844800" y="1425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152,159</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136082</xdr:rowOff>
    </xdr:from>
    <xdr:to>
      <xdr:col>3</xdr:col>
      <xdr:colOff>279400</xdr:colOff>
      <xdr:row>81</xdr:row>
      <xdr:rowOff>156753</xdr:rowOff>
    </xdr:to>
    <xdr:cxnSp macro="">
      <xdr:nvCxnSpPr>
        <xdr:cNvPr id="205" name="直線コネクタ 204"/>
        <xdr:cNvCxnSpPr/>
      </xdr:nvCxnSpPr>
      <xdr:spPr>
        <a:xfrm flipV="1">
          <a:off x="1447800" y="14023532"/>
          <a:ext cx="889000" cy="20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72599</xdr:rowOff>
    </xdr:from>
    <xdr:to>
      <xdr:col>3</xdr:col>
      <xdr:colOff>330200</xdr:colOff>
      <xdr:row>83</xdr:row>
      <xdr:rowOff>2749</xdr:rowOff>
    </xdr:to>
    <xdr:sp macro="" textlink="">
      <xdr:nvSpPr>
        <xdr:cNvPr id="206" name="フローチャート : 判断 205"/>
        <xdr:cNvSpPr/>
      </xdr:nvSpPr>
      <xdr:spPr>
        <a:xfrm>
          <a:off x="2286000" y="1413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158976</xdr:rowOff>
    </xdr:from>
    <xdr:ext cx="762000" cy="259045"/>
    <xdr:sp macro="" textlink="">
      <xdr:nvSpPr>
        <xdr:cNvPr id="207" name="テキスト ボックス 206"/>
        <xdr:cNvSpPr txBox="1"/>
      </xdr:nvSpPr>
      <xdr:spPr>
        <a:xfrm>
          <a:off x="1955800" y="14217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147,447</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87559</xdr:rowOff>
    </xdr:from>
    <xdr:to>
      <xdr:col>2</xdr:col>
      <xdr:colOff>127000</xdr:colOff>
      <xdr:row>83</xdr:row>
      <xdr:rowOff>17709</xdr:rowOff>
    </xdr:to>
    <xdr:sp macro="" textlink="">
      <xdr:nvSpPr>
        <xdr:cNvPr id="208" name="フローチャート : 判断 207"/>
        <xdr:cNvSpPr/>
      </xdr:nvSpPr>
      <xdr:spPr>
        <a:xfrm>
          <a:off x="1397000" y="1414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2486</xdr:rowOff>
    </xdr:from>
    <xdr:ext cx="762000" cy="259045"/>
    <xdr:sp macro="" textlink="">
      <xdr:nvSpPr>
        <xdr:cNvPr id="209" name="テキスト ボックス 208"/>
        <xdr:cNvSpPr txBox="1"/>
      </xdr:nvSpPr>
      <xdr:spPr>
        <a:xfrm>
          <a:off x="1066800" y="14232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149,307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83</xdr:row>
      <xdr:rowOff>61750</xdr:rowOff>
    </xdr:from>
    <xdr:to>
      <xdr:col>7</xdr:col>
      <xdr:colOff>203200</xdr:colOff>
      <xdr:row>83</xdr:row>
      <xdr:rowOff>163350</xdr:rowOff>
    </xdr:to>
    <xdr:sp macro="" textlink="">
      <xdr:nvSpPr>
        <xdr:cNvPr id="215" name="円/楕円 214"/>
        <xdr:cNvSpPr/>
      </xdr:nvSpPr>
      <xdr:spPr>
        <a:xfrm>
          <a:off x="4902200" y="142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83</xdr:row>
      <xdr:rowOff>33827</xdr:rowOff>
    </xdr:from>
    <xdr:ext cx="762000" cy="259045"/>
    <xdr:sp macro="" textlink="">
      <xdr:nvSpPr>
        <xdr:cNvPr id="216" name="人件費・物件費等の状況該当値テキスト"/>
        <xdr:cNvSpPr txBox="1"/>
      </xdr:nvSpPr>
      <xdr:spPr>
        <a:xfrm>
          <a:off x="5041900" y="1426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167,414</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77087</xdr:rowOff>
    </xdr:from>
    <xdr:to>
      <xdr:col>6</xdr:col>
      <xdr:colOff>50800</xdr:colOff>
      <xdr:row>83</xdr:row>
      <xdr:rowOff>7237</xdr:rowOff>
    </xdr:to>
    <xdr:sp macro="" textlink="">
      <xdr:nvSpPr>
        <xdr:cNvPr id="217" name="円/楕円 216"/>
        <xdr:cNvSpPr/>
      </xdr:nvSpPr>
      <xdr:spPr>
        <a:xfrm>
          <a:off x="4064000" y="141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17414</xdr:rowOff>
    </xdr:from>
    <xdr:ext cx="736600" cy="259045"/>
    <xdr:sp macro="" textlink="">
      <xdr:nvSpPr>
        <xdr:cNvPr id="218" name="テキスト ボックス 217"/>
        <xdr:cNvSpPr txBox="1"/>
      </xdr:nvSpPr>
      <xdr:spPr>
        <a:xfrm>
          <a:off x="3733800" y="139048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148,005</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142405</xdr:rowOff>
    </xdr:from>
    <xdr:to>
      <xdr:col>4</xdr:col>
      <xdr:colOff>533400</xdr:colOff>
      <xdr:row>82</xdr:row>
      <xdr:rowOff>72555</xdr:rowOff>
    </xdr:to>
    <xdr:sp macro="" textlink="">
      <xdr:nvSpPr>
        <xdr:cNvPr id="219" name="円/楕円 218"/>
        <xdr:cNvSpPr/>
      </xdr:nvSpPr>
      <xdr:spPr>
        <a:xfrm>
          <a:off x="3175000" y="1402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82732</xdr:rowOff>
    </xdr:from>
    <xdr:ext cx="762000" cy="259045"/>
    <xdr:sp macro="" textlink="">
      <xdr:nvSpPr>
        <xdr:cNvPr id="220" name="テキスト ボックス 219"/>
        <xdr:cNvSpPr txBox="1"/>
      </xdr:nvSpPr>
      <xdr:spPr>
        <a:xfrm>
          <a:off x="2844800" y="13798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134,810</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85282</xdr:rowOff>
    </xdr:from>
    <xdr:to>
      <xdr:col>3</xdr:col>
      <xdr:colOff>330200</xdr:colOff>
      <xdr:row>82</xdr:row>
      <xdr:rowOff>15432</xdr:rowOff>
    </xdr:to>
    <xdr:sp macro="" textlink="">
      <xdr:nvSpPr>
        <xdr:cNvPr id="221" name="円/楕円 220"/>
        <xdr:cNvSpPr/>
      </xdr:nvSpPr>
      <xdr:spPr>
        <a:xfrm>
          <a:off x="2286000" y="139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25609</xdr:rowOff>
    </xdr:from>
    <xdr:ext cx="762000" cy="259045"/>
    <xdr:sp macro="" textlink="">
      <xdr:nvSpPr>
        <xdr:cNvPr id="222" name="テキスト ボックス 221"/>
        <xdr:cNvSpPr txBox="1"/>
      </xdr:nvSpPr>
      <xdr:spPr>
        <a:xfrm>
          <a:off x="1955800" y="13741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127,708</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105953</xdr:rowOff>
    </xdr:from>
    <xdr:to>
      <xdr:col>2</xdr:col>
      <xdr:colOff>127000</xdr:colOff>
      <xdr:row>82</xdr:row>
      <xdr:rowOff>36103</xdr:rowOff>
    </xdr:to>
    <xdr:sp macro="" textlink="">
      <xdr:nvSpPr>
        <xdr:cNvPr id="223" name="円/楕円 222"/>
        <xdr:cNvSpPr/>
      </xdr:nvSpPr>
      <xdr:spPr>
        <a:xfrm>
          <a:off x="1397000" y="13993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46280</xdr:rowOff>
    </xdr:from>
    <xdr:ext cx="762000" cy="259045"/>
    <xdr:sp macro="" textlink="">
      <xdr:nvSpPr>
        <xdr:cNvPr id="224" name="テキスト ボックス 223"/>
        <xdr:cNvSpPr txBox="1"/>
      </xdr:nvSpPr>
      <xdr:spPr>
        <a:xfrm>
          <a:off x="1066800" y="13762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130,278</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98/128</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年度から平成21年度まで、一般職員給料の6％独自カットを実施したことなどにより、類似団体平均との比較では大きな差が生じていたが、平成2</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年度（平成</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月</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日）以降は概ね類似団体平均と同水準となっている。平成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年度は復興財源の確保のため国家公務員の給与が時限的に削減されたため、</a:t>
          </a:r>
          <a:r>
            <a:rPr lang="en-US" altLang="ja-JP" sz="1100" b="0" i="0" baseline="0">
              <a:solidFill>
                <a:schemeClr val="dk1"/>
              </a:solidFill>
              <a:effectLst/>
              <a:latin typeface="+mn-lt"/>
              <a:ea typeface="+mn-ea"/>
              <a:cs typeface="+mn-cs"/>
            </a:rPr>
            <a:t>100</a:t>
          </a:r>
          <a:r>
            <a:rPr lang="ja-JP" altLang="ja-JP" sz="1100" b="0" i="0" baseline="0">
              <a:solidFill>
                <a:schemeClr val="dk1"/>
              </a:solidFill>
              <a:effectLst/>
              <a:latin typeface="+mn-lt"/>
              <a:ea typeface="+mn-ea"/>
              <a:cs typeface="+mn-cs"/>
            </a:rPr>
            <a:t>を超える結果となった。なお、平成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年度の国家公務員給与削減が行われなかった場合のラスパイレス指数は</a:t>
          </a:r>
          <a:r>
            <a:rPr lang="en-US" altLang="ja-JP" sz="1100" b="0" i="0" baseline="0">
              <a:solidFill>
                <a:schemeClr val="dk1"/>
              </a:solidFill>
              <a:effectLst/>
              <a:latin typeface="+mn-lt"/>
              <a:ea typeface="+mn-ea"/>
              <a:cs typeface="+mn-cs"/>
            </a:rPr>
            <a:t>96.5</a:t>
          </a:r>
          <a:r>
            <a:rPr lang="ja-JP" altLang="ja-JP" sz="1100" b="0" i="0" baseline="0">
              <a:solidFill>
                <a:schemeClr val="dk1"/>
              </a:solidFill>
              <a:effectLst/>
              <a:latin typeface="+mn-lt"/>
              <a:ea typeface="+mn-ea"/>
              <a:cs typeface="+mn-cs"/>
            </a:rPr>
            <a:t>（参考値）である。平成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年度（平成</a:t>
          </a:r>
          <a:r>
            <a:rPr lang="en-US" altLang="ja-JP" sz="1100" b="0" i="0" baseline="0">
              <a:solidFill>
                <a:schemeClr val="dk1"/>
              </a:solidFill>
              <a:effectLst/>
              <a:latin typeface="+mn-lt"/>
              <a:ea typeface="+mn-ea"/>
              <a:cs typeface="+mn-cs"/>
            </a:rPr>
            <a:t>29</a:t>
          </a:r>
          <a:r>
            <a:rPr lang="ja-JP" altLang="en-US" sz="1100" b="0" i="0" baseline="0">
              <a:solidFill>
                <a:schemeClr val="dk1"/>
              </a:solidFill>
              <a:effectLst/>
              <a:latin typeface="+mn-lt"/>
              <a:ea typeface="+mn-ea"/>
              <a:cs typeface="+mn-cs"/>
            </a:rPr>
            <a:t>年</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月</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日現在）のラスパイレス指数は、</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ポイント上昇し</a:t>
          </a:r>
          <a:r>
            <a:rPr lang="en-US" altLang="ja-JP" sz="1100" b="0" i="0" baseline="0">
              <a:solidFill>
                <a:schemeClr val="dk1"/>
              </a:solidFill>
              <a:effectLst/>
              <a:latin typeface="+mn-lt"/>
              <a:ea typeface="+mn-ea"/>
              <a:cs typeface="+mn-cs"/>
            </a:rPr>
            <a:t>99.2</a:t>
          </a:r>
          <a:r>
            <a:rPr lang="ja-JP" altLang="ja-JP" sz="1100" b="0" i="0" baseline="0">
              <a:solidFill>
                <a:schemeClr val="dk1"/>
              </a:solidFill>
              <a:effectLst/>
              <a:latin typeface="+mn-lt"/>
              <a:ea typeface="+mn-ea"/>
              <a:cs typeface="+mn-cs"/>
            </a:rPr>
            <a:t>となった。</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40" name="直線コネクタ 239"/>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41" name="テキスト ボックス 240"/>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2" name="直線コネクタ 241"/>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3" name="テキスト ボックス 242"/>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4" name="直線コネクタ 243"/>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5" name="テキスト ボックス 244"/>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6" name="直線コネクタ 245"/>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7" name="テキスト ボックス 246"/>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8" name="直線コネクタ 247"/>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9" name="テキスト ボックス 248"/>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98213</xdr:rowOff>
    </xdr:from>
    <xdr:to>
      <xdr:col>24</xdr:col>
      <xdr:colOff>558800</xdr:colOff>
      <xdr:row>88</xdr:row>
      <xdr:rowOff>152823</xdr:rowOff>
    </xdr:to>
    <xdr:cxnSp macro="">
      <xdr:nvCxnSpPr>
        <xdr:cNvPr id="253" name="直線コネクタ 252"/>
        <xdr:cNvCxnSpPr/>
      </xdr:nvCxnSpPr>
      <xdr:spPr>
        <a:xfrm flipV="1">
          <a:off x="17018000" y="13985663"/>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124900</xdr:rowOff>
    </xdr:from>
    <xdr:ext cx="762000" cy="259045"/>
    <xdr:sp macro="" textlink="">
      <xdr:nvSpPr>
        <xdr:cNvPr id="254" name="給与水準   （国との比較）最小値テキスト"/>
        <xdr:cNvSpPr txBox="1"/>
      </xdr:nvSpPr>
      <xdr:spPr>
        <a:xfrm>
          <a:off x="17106900" y="15212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102.9</a:t>
          </a:r>
          <a:endParaRPr kumimoji="1" lang="ja-JP" altLang="en-US" sz="1000" b="1">
            <a:latin typeface="ＭＳ Ｐゴシック"/>
          </a:endParaRPr>
        </a:p>
      </xdr:txBody>
    </xdr:sp>
    <xdr:clientData/>
  </xdr:oneCellAnchor>
  <xdr:twoCellAnchor>
    <xdr:from>
      <xdr:col>24</xdr:col>
      <xdr:colOff>469900</xdr:colOff>
      <xdr:row>88</xdr:row>
      <xdr:rowOff>152823</xdr:rowOff>
    </xdr:from>
    <xdr:to>
      <xdr:col>24</xdr:col>
      <xdr:colOff>647700</xdr:colOff>
      <xdr:row>88</xdr:row>
      <xdr:rowOff>152823</xdr:rowOff>
    </xdr:to>
    <xdr:cxnSp macro="">
      <xdr:nvCxnSpPr>
        <xdr:cNvPr id="255" name="直線コネクタ 254"/>
        <xdr:cNvCxnSpPr/>
      </xdr:nvCxnSpPr>
      <xdr:spPr>
        <a:xfrm>
          <a:off x="16929100" y="15240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80</xdr:row>
      <xdr:rowOff>13140</xdr:rowOff>
    </xdr:from>
    <xdr:ext cx="762000" cy="259045"/>
    <xdr:sp macro="" textlink="">
      <xdr:nvSpPr>
        <xdr:cNvPr id="256" name="給与水準   （国との比較）最大値テキスト"/>
        <xdr:cNvSpPr txBox="1"/>
      </xdr:nvSpPr>
      <xdr:spPr>
        <a:xfrm>
          <a:off x="17106900" y="1372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87.3</a:t>
          </a:r>
          <a:endParaRPr kumimoji="1" lang="ja-JP" altLang="en-US" sz="1000" b="1">
            <a:latin typeface="ＭＳ Ｐゴシック"/>
          </a:endParaRPr>
        </a:p>
      </xdr:txBody>
    </xdr:sp>
    <xdr:clientData/>
  </xdr:oneCellAnchor>
  <xdr:twoCellAnchor>
    <xdr:from>
      <xdr:col>24</xdr:col>
      <xdr:colOff>469900</xdr:colOff>
      <xdr:row>81</xdr:row>
      <xdr:rowOff>98213</xdr:rowOff>
    </xdr:from>
    <xdr:to>
      <xdr:col>24</xdr:col>
      <xdr:colOff>647700</xdr:colOff>
      <xdr:row>81</xdr:row>
      <xdr:rowOff>98213</xdr:rowOff>
    </xdr:to>
    <xdr:cxnSp macro="">
      <xdr:nvCxnSpPr>
        <xdr:cNvPr id="257" name="直線コネクタ 256"/>
        <xdr:cNvCxnSpPr/>
      </xdr:nvCxnSpPr>
      <xdr:spPr>
        <a:xfrm>
          <a:off x="16929100" y="1398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86</xdr:row>
      <xdr:rowOff>149861</xdr:rowOff>
    </xdr:from>
    <xdr:to>
      <xdr:col>24</xdr:col>
      <xdr:colOff>558800</xdr:colOff>
      <xdr:row>87</xdr:row>
      <xdr:rowOff>26670</xdr:rowOff>
    </xdr:to>
    <xdr:cxnSp macro="">
      <xdr:nvCxnSpPr>
        <xdr:cNvPr id="258" name="直線コネクタ 257"/>
        <xdr:cNvCxnSpPr/>
      </xdr:nvCxnSpPr>
      <xdr:spPr>
        <a:xfrm>
          <a:off x="16179800" y="14894561"/>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51240</xdr:rowOff>
    </xdr:from>
    <xdr:ext cx="762000" cy="259045"/>
    <xdr:sp macro="" textlink="">
      <xdr:nvSpPr>
        <xdr:cNvPr id="259" name="給与水準   （国との比較）平均値テキスト"/>
        <xdr:cNvSpPr txBox="1"/>
      </xdr:nvSpPr>
      <xdr:spPr>
        <a:xfrm>
          <a:off x="17106900" y="1462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24</xdr:col>
      <xdr:colOff>508000</xdr:colOff>
      <xdr:row>86</xdr:row>
      <xdr:rowOff>34713</xdr:rowOff>
    </xdr:from>
    <xdr:to>
      <xdr:col>24</xdr:col>
      <xdr:colOff>609600</xdr:colOff>
      <xdr:row>86</xdr:row>
      <xdr:rowOff>136313</xdr:rowOff>
    </xdr:to>
    <xdr:sp macro="" textlink="">
      <xdr:nvSpPr>
        <xdr:cNvPr id="260" name="フローチャート : 判断 259"/>
        <xdr:cNvSpPr/>
      </xdr:nvSpPr>
      <xdr:spPr>
        <a:xfrm>
          <a:off x="169672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86</xdr:row>
      <xdr:rowOff>21166</xdr:rowOff>
    </xdr:from>
    <xdr:to>
      <xdr:col>23</xdr:col>
      <xdr:colOff>406400</xdr:colOff>
      <xdr:row>86</xdr:row>
      <xdr:rowOff>149861</xdr:rowOff>
    </xdr:to>
    <xdr:cxnSp macro="">
      <xdr:nvCxnSpPr>
        <xdr:cNvPr id="261" name="直線コネクタ 260"/>
        <xdr:cNvCxnSpPr/>
      </xdr:nvCxnSpPr>
      <xdr:spPr>
        <a:xfrm>
          <a:off x="15290800" y="14765866"/>
          <a:ext cx="889000" cy="12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86</xdr:row>
      <xdr:rowOff>34713</xdr:rowOff>
    </xdr:from>
    <xdr:to>
      <xdr:col>23</xdr:col>
      <xdr:colOff>457200</xdr:colOff>
      <xdr:row>86</xdr:row>
      <xdr:rowOff>136313</xdr:rowOff>
    </xdr:to>
    <xdr:sp macro="" textlink="">
      <xdr:nvSpPr>
        <xdr:cNvPr id="262" name="フローチャート : 判断 261"/>
        <xdr:cNvSpPr/>
      </xdr:nvSpPr>
      <xdr:spPr>
        <a:xfrm>
          <a:off x="16129000" y="14779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146490</xdr:rowOff>
    </xdr:from>
    <xdr:ext cx="736600" cy="259045"/>
    <xdr:sp macro="" textlink="">
      <xdr:nvSpPr>
        <xdr:cNvPr id="263" name="テキスト ボックス 262"/>
        <xdr:cNvSpPr txBox="1"/>
      </xdr:nvSpPr>
      <xdr:spPr>
        <a:xfrm>
          <a:off x="15798800" y="14548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97.8</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128270</xdr:rowOff>
    </xdr:from>
    <xdr:to>
      <xdr:col>22</xdr:col>
      <xdr:colOff>203200</xdr:colOff>
      <xdr:row>86</xdr:row>
      <xdr:rowOff>21166</xdr:rowOff>
    </xdr:to>
    <xdr:cxnSp macro="">
      <xdr:nvCxnSpPr>
        <xdr:cNvPr id="264" name="直線コネクタ 263"/>
        <xdr:cNvCxnSpPr/>
      </xdr:nvCxnSpPr>
      <xdr:spPr>
        <a:xfrm>
          <a:off x="14401800" y="1470152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141816</xdr:rowOff>
    </xdr:from>
    <xdr:to>
      <xdr:col>22</xdr:col>
      <xdr:colOff>254000</xdr:colOff>
      <xdr:row>86</xdr:row>
      <xdr:rowOff>71966</xdr:rowOff>
    </xdr:to>
    <xdr:sp macro="" textlink="">
      <xdr:nvSpPr>
        <xdr:cNvPr id="265" name="フローチャート : 判断 264"/>
        <xdr:cNvSpPr/>
      </xdr:nvSpPr>
      <xdr:spPr>
        <a:xfrm>
          <a:off x="15240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82143</xdr:rowOff>
    </xdr:from>
    <xdr:ext cx="762000" cy="259045"/>
    <xdr:sp macro="" textlink="">
      <xdr:nvSpPr>
        <xdr:cNvPr id="266" name="テキスト ボックス 265"/>
        <xdr:cNvSpPr txBox="1"/>
      </xdr:nvSpPr>
      <xdr:spPr>
        <a:xfrm>
          <a:off x="14909800" y="14483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19</xdr:col>
      <xdr:colOff>482600</xdr:colOff>
      <xdr:row>85</xdr:row>
      <xdr:rowOff>128270</xdr:rowOff>
    </xdr:from>
    <xdr:to>
      <xdr:col>21</xdr:col>
      <xdr:colOff>0</xdr:colOff>
      <xdr:row>89</xdr:row>
      <xdr:rowOff>110066</xdr:rowOff>
    </xdr:to>
    <xdr:cxnSp macro="">
      <xdr:nvCxnSpPr>
        <xdr:cNvPr id="267" name="直線コネクタ 266"/>
        <xdr:cNvCxnSpPr/>
      </xdr:nvCxnSpPr>
      <xdr:spPr>
        <a:xfrm flipV="1">
          <a:off x="13512800" y="14701520"/>
          <a:ext cx="889000" cy="667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85</xdr:row>
      <xdr:rowOff>125730</xdr:rowOff>
    </xdr:from>
    <xdr:to>
      <xdr:col>21</xdr:col>
      <xdr:colOff>50800</xdr:colOff>
      <xdr:row>86</xdr:row>
      <xdr:rowOff>55880</xdr:rowOff>
    </xdr:to>
    <xdr:sp macro="" textlink="">
      <xdr:nvSpPr>
        <xdr:cNvPr id="268" name="フローチャート : 判断 267"/>
        <xdr:cNvSpPr/>
      </xdr:nvSpPr>
      <xdr:spPr>
        <a:xfrm>
          <a:off x="14351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40657</xdr:rowOff>
    </xdr:from>
    <xdr:ext cx="762000" cy="259045"/>
    <xdr:sp macro="" textlink="">
      <xdr:nvSpPr>
        <xdr:cNvPr id="269" name="テキスト ボックス 268"/>
        <xdr:cNvSpPr txBox="1"/>
      </xdr:nvSpPr>
      <xdr:spPr>
        <a:xfrm>
          <a:off x="14020800" y="147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67311</xdr:rowOff>
    </xdr:from>
    <xdr:to>
      <xdr:col>19</xdr:col>
      <xdr:colOff>533400</xdr:colOff>
      <xdr:row>89</xdr:row>
      <xdr:rowOff>168911</xdr:rowOff>
    </xdr:to>
    <xdr:sp macro="" textlink="">
      <xdr:nvSpPr>
        <xdr:cNvPr id="270" name="フローチャート : 判断 269"/>
        <xdr:cNvSpPr/>
      </xdr:nvSpPr>
      <xdr:spPr>
        <a:xfrm>
          <a:off x="13462000" y="1532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153688</xdr:rowOff>
    </xdr:from>
    <xdr:ext cx="762000" cy="259045"/>
    <xdr:sp macro="" textlink="">
      <xdr:nvSpPr>
        <xdr:cNvPr id="271" name="テキスト ボックス 270"/>
        <xdr:cNvSpPr txBox="1"/>
      </xdr:nvSpPr>
      <xdr:spPr>
        <a:xfrm>
          <a:off x="13131800" y="15412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86</xdr:row>
      <xdr:rowOff>147320</xdr:rowOff>
    </xdr:from>
    <xdr:to>
      <xdr:col>24</xdr:col>
      <xdr:colOff>609600</xdr:colOff>
      <xdr:row>87</xdr:row>
      <xdr:rowOff>77470</xdr:rowOff>
    </xdr:to>
    <xdr:sp macro="" textlink="">
      <xdr:nvSpPr>
        <xdr:cNvPr id="277" name="円/楕円 276"/>
        <xdr:cNvSpPr/>
      </xdr:nvSpPr>
      <xdr:spPr>
        <a:xfrm>
          <a:off x="169672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86</xdr:row>
      <xdr:rowOff>119397</xdr:rowOff>
    </xdr:from>
    <xdr:ext cx="762000" cy="259045"/>
    <xdr:sp macro="" textlink="">
      <xdr:nvSpPr>
        <xdr:cNvPr id="278" name="給与水準   （国との比較）該当値テキスト"/>
        <xdr:cNvSpPr txBox="1"/>
      </xdr:nvSpPr>
      <xdr:spPr>
        <a:xfrm>
          <a:off x="17106900" y="148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99.2</a:t>
          </a:r>
          <a:endParaRPr kumimoji="1" lang="ja-JP" altLang="en-US" sz="1000" b="1">
            <a:solidFill>
              <a:srgbClr val="FF0000"/>
            </a:solidFill>
            <a:latin typeface="ＭＳ Ｐゴシック"/>
          </a:endParaRPr>
        </a:p>
      </xdr:txBody>
    </xdr:sp>
    <xdr:clientData/>
  </xdr:oneCellAnchor>
  <xdr:twoCellAnchor>
    <xdr:from>
      <xdr:col>23</xdr:col>
      <xdr:colOff>355600</xdr:colOff>
      <xdr:row>86</xdr:row>
      <xdr:rowOff>99061</xdr:rowOff>
    </xdr:from>
    <xdr:to>
      <xdr:col>23</xdr:col>
      <xdr:colOff>457200</xdr:colOff>
      <xdr:row>87</xdr:row>
      <xdr:rowOff>29211</xdr:rowOff>
    </xdr:to>
    <xdr:sp macro="" textlink="">
      <xdr:nvSpPr>
        <xdr:cNvPr id="279" name="円/楕円 278"/>
        <xdr:cNvSpPr/>
      </xdr:nvSpPr>
      <xdr:spPr>
        <a:xfrm>
          <a:off x="16129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87</xdr:row>
      <xdr:rowOff>13988</xdr:rowOff>
    </xdr:from>
    <xdr:ext cx="736600" cy="259045"/>
    <xdr:sp macro="" textlink="">
      <xdr:nvSpPr>
        <xdr:cNvPr id="280" name="テキスト ボックス 279"/>
        <xdr:cNvSpPr txBox="1"/>
      </xdr:nvSpPr>
      <xdr:spPr>
        <a:xfrm>
          <a:off x="15798800" y="14930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98.6</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141816</xdr:rowOff>
    </xdr:from>
    <xdr:to>
      <xdr:col>22</xdr:col>
      <xdr:colOff>254000</xdr:colOff>
      <xdr:row>86</xdr:row>
      <xdr:rowOff>71966</xdr:rowOff>
    </xdr:to>
    <xdr:sp macro="" textlink="">
      <xdr:nvSpPr>
        <xdr:cNvPr id="281" name="円/楕円 280"/>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86</xdr:row>
      <xdr:rowOff>56743</xdr:rowOff>
    </xdr:from>
    <xdr:ext cx="762000" cy="259045"/>
    <xdr:sp macro="" textlink="">
      <xdr:nvSpPr>
        <xdr:cNvPr id="282" name="テキスト ボックス 281"/>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97.0</a:t>
          </a:r>
          <a:endParaRPr kumimoji="1" lang="ja-JP" altLang="en-US" sz="1000" b="1">
            <a:solidFill>
              <a:srgbClr val="FF0000"/>
            </a:solidFill>
            <a:latin typeface="ＭＳ Ｐゴシック"/>
          </a:endParaRPr>
        </a:p>
      </xdr:txBody>
    </xdr:sp>
    <xdr:clientData/>
  </xdr:oneCellAnchor>
  <xdr:twoCellAnchor>
    <xdr:from>
      <xdr:col>20</xdr:col>
      <xdr:colOff>635000</xdr:colOff>
      <xdr:row>85</xdr:row>
      <xdr:rowOff>77470</xdr:rowOff>
    </xdr:from>
    <xdr:to>
      <xdr:col>21</xdr:col>
      <xdr:colOff>50800</xdr:colOff>
      <xdr:row>86</xdr:row>
      <xdr:rowOff>7620</xdr:rowOff>
    </xdr:to>
    <xdr:sp macro="" textlink="">
      <xdr:nvSpPr>
        <xdr:cNvPr id="283" name="円/楕円 282"/>
        <xdr:cNvSpPr/>
      </xdr:nvSpPr>
      <xdr:spPr>
        <a:xfrm>
          <a:off x="14351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17797</xdr:rowOff>
    </xdr:from>
    <xdr:ext cx="762000" cy="259045"/>
    <xdr:sp macro="" textlink="">
      <xdr:nvSpPr>
        <xdr:cNvPr id="284" name="テキスト ボックス 283"/>
        <xdr:cNvSpPr txBox="1"/>
      </xdr:nvSpPr>
      <xdr:spPr>
        <a:xfrm>
          <a:off x="14020800" y="1441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96.2</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59266</xdr:rowOff>
    </xdr:from>
    <xdr:to>
      <xdr:col>19</xdr:col>
      <xdr:colOff>533400</xdr:colOff>
      <xdr:row>89</xdr:row>
      <xdr:rowOff>160866</xdr:rowOff>
    </xdr:to>
    <xdr:sp macro="" textlink="">
      <xdr:nvSpPr>
        <xdr:cNvPr id="285" name="円/楕円 284"/>
        <xdr:cNvSpPr/>
      </xdr:nvSpPr>
      <xdr:spPr>
        <a:xfrm>
          <a:off x="13462000" y="15318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171043</xdr:rowOff>
    </xdr:from>
    <xdr:ext cx="762000" cy="259045"/>
    <xdr:sp macro="" textlink="">
      <xdr:nvSpPr>
        <xdr:cNvPr id="286" name="テキスト ボックス 285"/>
        <xdr:cNvSpPr txBox="1"/>
      </xdr:nvSpPr>
      <xdr:spPr>
        <a:xfrm>
          <a:off x="13131800" y="1508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104.5</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[9.56</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55/128</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平成2</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前年度と比較し</a:t>
          </a:r>
          <a:r>
            <a:rPr lang="en-US" altLang="ja-JP" sz="1100" b="0" i="0" baseline="0">
              <a:solidFill>
                <a:schemeClr val="dk1"/>
              </a:solidFill>
              <a:effectLst/>
              <a:latin typeface="+mn-lt"/>
              <a:ea typeface="+mn-ea"/>
              <a:cs typeface="+mn-cs"/>
            </a:rPr>
            <a:t>0.1</a:t>
          </a:r>
          <a:r>
            <a:rPr lang="ja-JP" altLang="en-US" sz="1100" b="0" i="0" baseline="0">
              <a:solidFill>
                <a:schemeClr val="dk1"/>
              </a:solidFill>
              <a:effectLst/>
              <a:latin typeface="+mn-lt"/>
              <a:ea typeface="+mn-ea"/>
              <a:cs typeface="+mn-cs"/>
            </a:rPr>
            <a:t>人増の</a:t>
          </a:r>
          <a:r>
            <a:rPr lang="en-US" altLang="ja-JP" sz="1100" b="0" i="0" baseline="0">
              <a:solidFill>
                <a:schemeClr val="dk1"/>
              </a:solidFill>
              <a:effectLst/>
              <a:latin typeface="+mn-lt"/>
              <a:ea typeface="+mn-ea"/>
              <a:cs typeface="+mn-cs"/>
            </a:rPr>
            <a:t>9.56</a:t>
          </a:r>
          <a:r>
            <a:rPr lang="ja-JP" altLang="en-US" sz="1100" b="0" i="0" baseline="0">
              <a:solidFill>
                <a:schemeClr val="dk1"/>
              </a:solidFill>
              <a:effectLst/>
              <a:latin typeface="+mn-lt"/>
              <a:ea typeface="+mn-ea"/>
              <a:cs typeface="+mn-cs"/>
            </a:rPr>
            <a:t>人となっている。</a:t>
          </a:r>
          <a:r>
            <a:rPr lang="ja-JP" altLang="ja-JP" sz="1100" b="0" i="0" baseline="0">
              <a:solidFill>
                <a:schemeClr val="dk1"/>
              </a:solidFill>
              <a:effectLst/>
              <a:latin typeface="+mn-lt"/>
              <a:ea typeface="+mn-ea"/>
              <a:cs typeface="+mn-cs"/>
            </a:rPr>
            <a:t>類似団体平均と比較</a:t>
          </a:r>
          <a:r>
            <a:rPr lang="ja-JP" altLang="en-US" sz="1100" b="0" i="0" baseline="0">
              <a:solidFill>
                <a:schemeClr val="dk1"/>
              </a:solidFill>
              <a:effectLst/>
              <a:latin typeface="+mn-lt"/>
              <a:ea typeface="+mn-ea"/>
              <a:cs typeface="+mn-cs"/>
            </a:rPr>
            <a:t>では、本市は</a:t>
          </a:r>
          <a:r>
            <a:rPr lang="ja-JP" altLang="ja-JP" sz="1100" b="0" i="0" baseline="0">
              <a:solidFill>
                <a:schemeClr val="dk1"/>
              </a:solidFill>
              <a:effectLst/>
              <a:latin typeface="+mn-lt"/>
              <a:ea typeface="+mn-ea"/>
              <a:cs typeface="+mn-cs"/>
            </a:rPr>
            <a:t>単独で消防組織を有しているため</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広域</a:t>
          </a:r>
          <a:r>
            <a:rPr lang="ja-JP" altLang="en-US" sz="1100" b="0" i="0" baseline="0">
              <a:solidFill>
                <a:schemeClr val="dk1"/>
              </a:solidFill>
              <a:effectLst/>
              <a:latin typeface="+mn-lt"/>
              <a:ea typeface="+mn-ea"/>
              <a:cs typeface="+mn-cs"/>
            </a:rPr>
            <a:t>化している団体よりも職員数が多くなるにもかかわらず、類似団体平均と比較すると</a:t>
          </a:r>
          <a:r>
            <a:rPr lang="en-US" altLang="ja-JP" sz="1100" b="0" i="0" baseline="0">
              <a:solidFill>
                <a:schemeClr val="dk1"/>
              </a:solidFill>
              <a:effectLst/>
              <a:latin typeface="+mn-lt"/>
              <a:ea typeface="+mn-ea"/>
              <a:cs typeface="+mn-cs"/>
            </a:rPr>
            <a:t>0.4</a:t>
          </a:r>
          <a:r>
            <a:rPr lang="ja-JP" altLang="en-US" sz="1100" b="0" i="0" baseline="0">
              <a:solidFill>
                <a:schemeClr val="dk1"/>
              </a:solidFill>
              <a:effectLst/>
              <a:latin typeface="+mn-lt"/>
              <a:ea typeface="+mn-ea"/>
              <a:cs typeface="+mn-cs"/>
            </a:rPr>
            <a:t>人下回っている。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平成17年4月1日現在の368人（普通会計）を基準として</a:t>
          </a:r>
          <a:r>
            <a:rPr lang="en-US" altLang="ja-JP" sz="1100" b="0" i="0" baseline="0">
              <a:solidFill>
                <a:schemeClr val="dk1"/>
              </a:solidFill>
              <a:effectLst/>
              <a:latin typeface="+mn-lt"/>
              <a:ea typeface="+mn-ea"/>
              <a:cs typeface="+mn-cs"/>
            </a:rPr>
            <a:t>68</a:t>
          </a:r>
          <a:r>
            <a:rPr lang="ja-JP" altLang="ja-JP" sz="1100" b="0" i="0" baseline="0">
              <a:solidFill>
                <a:schemeClr val="dk1"/>
              </a:solidFill>
              <a:effectLst/>
              <a:latin typeface="+mn-lt"/>
              <a:ea typeface="+mn-ea"/>
              <a:cs typeface="+mn-cs"/>
            </a:rPr>
            <a:t>人の減員（△1</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％）を行ってきた。今後とも、定員適正化計画を基に効率的な人員の配置に努め、更なる定員の適正化に努める。</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1512</xdr:rowOff>
    </xdr:from>
    <xdr:to>
      <xdr:col>24</xdr:col>
      <xdr:colOff>558800</xdr:colOff>
      <xdr:row>66</xdr:row>
      <xdr:rowOff>123916</xdr:rowOff>
    </xdr:to>
    <xdr:cxnSp macro="">
      <xdr:nvCxnSpPr>
        <xdr:cNvPr id="318" name="直線コネクタ 317"/>
        <xdr:cNvCxnSpPr/>
      </xdr:nvCxnSpPr>
      <xdr:spPr>
        <a:xfrm flipV="1">
          <a:off x="17018000" y="10117062"/>
          <a:ext cx="0" cy="13225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95993</xdr:rowOff>
    </xdr:from>
    <xdr:ext cx="762000" cy="259045"/>
    <xdr:sp macro="" textlink="">
      <xdr:nvSpPr>
        <xdr:cNvPr id="319" name="定員管理の状況最小値テキスト"/>
        <xdr:cNvSpPr txBox="1"/>
      </xdr:nvSpPr>
      <xdr:spPr>
        <a:xfrm>
          <a:off x="17106900" y="1141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16.11</a:t>
          </a:r>
          <a:endParaRPr kumimoji="1" lang="ja-JP" altLang="en-US" sz="1000" b="1">
            <a:latin typeface="ＭＳ Ｐゴシック"/>
          </a:endParaRPr>
        </a:p>
      </xdr:txBody>
    </xdr:sp>
    <xdr:clientData/>
  </xdr:oneCellAnchor>
  <xdr:twoCellAnchor>
    <xdr:from>
      <xdr:col>24</xdr:col>
      <xdr:colOff>469900</xdr:colOff>
      <xdr:row>66</xdr:row>
      <xdr:rowOff>123916</xdr:rowOff>
    </xdr:from>
    <xdr:to>
      <xdr:col>24</xdr:col>
      <xdr:colOff>647700</xdr:colOff>
      <xdr:row>66</xdr:row>
      <xdr:rowOff>123916</xdr:rowOff>
    </xdr:to>
    <xdr:cxnSp macro="">
      <xdr:nvCxnSpPr>
        <xdr:cNvPr id="320" name="直線コネクタ 319"/>
        <xdr:cNvCxnSpPr/>
      </xdr:nvCxnSpPr>
      <xdr:spPr>
        <a:xfrm>
          <a:off x="16929100" y="1143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87889</xdr:rowOff>
    </xdr:from>
    <xdr:ext cx="762000" cy="259045"/>
    <xdr:sp macro="" textlink="">
      <xdr:nvSpPr>
        <xdr:cNvPr id="321" name="定員管理の状況最大値テキスト"/>
        <xdr:cNvSpPr txBox="1"/>
      </xdr:nvSpPr>
      <xdr:spPr>
        <a:xfrm>
          <a:off x="17106900" y="9860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4.60</a:t>
          </a:r>
          <a:endParaRPr kumimoji="1" lang="ja-JP" altLang="en-US" sz="1000" b="1">
            <a:latin typeface="ＭＳ Ｐゴシック"/>
          </a:endParaRPr>
        </a:p>
      </xdr:txBody>
    </xdr:sp>
    <xdr:clientData/>
  </xdr:oneCellAnchor>
  <xdr:twoCellAnchor>
    <xdr:from>
      <xdr:col>24</xdr:col>
      <xdr:colOff>469900</xdr:colOff>
      <xdr:row>59</xdr:row>
      <xdr:rowOff>1512</xdr:rowOff>
    </xdr:from>
    <xdr:to>
      <xdr:col>24</xdr:col>
      <xdr:colOff>647700</xdr:colOff>
      <xdr:row>59</xdr:row>
      <xdr:rowOff>1512</xdr:rowOff>
    </xdr:to>
    <xdr:cxnSp macro="">
      <xdr:nvCxnSpPr>
        <xdr:cNvPr id="322" name="直線コネクタ 321"/>
        <xdr:cNvCxnSpPr/>
      </xdr:nvCxnSpPr>
      <xdr:spPr>
        <a:xfrm>
          <a:off x="16929100" y="1011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45599</xdr:rowOff>
    </xdr:from>
    <xdr:to>
      <xdr:col>24</xdr:col>
      <xdr:colOff>558800</xdr:colOff>
      <xdr:row>62</xdr:row>
      <xdr:rowOff>57090</xdr:rowOff>
    </xdr:to>
    <xdr:cxnSp macro="">
      <xdr:nvCxnSpPr>
        <xdr:cNvPr id="323" name="直線コネクタ 322"/>
        <xdr:cNvCxnSpPr/>
      </xdr:nvCxnSpPr>
      <xdr:spPr>
        <a:xfrm>
          <a:off x="16179800" y="10675499"/>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62</xdr:row>
      <xdr:rowOff>24328</xdr:rowOff>
    </xdr:from>
    <xdr:ext cx="762000" cy="259045"/>
    <xdr:sp macro="" textlink="">
      <xdr:nvSpPr>
        <xdr:cNvPr id="324" name="定員管理の状況平均値テキスト"/>
        <xdr:cNvSpPr txBox="1"/>
      </xdr:nvSpPr>
      <xdr:spPr>
        <a:xfrm>
          <a:off x="17106900" y="10654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9.96</a:t>
          </a:r>
          <a:endParaRPr kumimoji="1" lang="ja-JP" altLang="en-US" sz="1000" b="1">
            <a:solidFill>
              <a:srgbClr val="000080"/>
            </a:solidFill>
            <a:latin typeface="ＭＳ Ｐゴシック"/>
          </a:endParaRPr>
        </a:p>
      </xdr:txBody>
    </xdr:sp>
    <xdr:clientData/>
  </xdr:oneCellAnchor>
  <xdr:twoCellAnchor>
    <xdr:from>
      <xdr:col>24</xdr:col>
      <xdr:colOff>508000</xdr:colOff>
      <xdr:row>62</xdr:row>
      <xdr:rowOff>52251</xdr:rowOff>
    </xdr:from>
    <xdr:to>
      <xdr:col>24</xdr:col>
      <xdr:colOff>609600</xdr:colOff>
      <xdr:row>62</xdr:row>
      <xdr:rowOff>153851</xdr:rowOff>
    </xdr:to>
    <xdr:sp macro="" textlink="">
      <xdr:nvSpPr>
        <xdr:cNvPr id="325" name="フローチャート : 判断 324"/>
        <xdr:cNvSpPr/>
      </xdr:nvSpPr>
      <xdr:spPr>
        <a:xfrm>
          <a:off x="169672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62</xdr:row>
      <xdr:rowOff>22618</xdr:rowOff>
    </xdr:from>
    <xdr:to>
      <xdr:col>23</xdr:col>
      <xdr:colOff>406400</xdr:colOff>
      <xdr:row>62</xdr:row>
      <xdr:rowOff>45599</xdr:rowOff>
    </xdr:to>
    <xdr:cxnSp macro="">
      <xdr:nvCxnSpPr>
        <xdr:cNvPr id="326" name="直線コネクタ 325"/>
        <xdr:cNvCxnSpPr/>
      </xdr:nvCxnSpPr>
      <xdr:spPr>
        <a:xfrm>
          <a:off x="15290800" y="1065251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35016</xdr:rowOff>
    </xdr:from>
    <xdr:to>
      <xdr:col>23</xdr:col>
      <xdr:colOff>457200</xdr:colOff>
      <xdr:row>62</xdr:row>
      <xdr:rowOff>136616</xdr:rowOff>
    </xdr:to>
    <xdr:sp macro="" textlink="">
      <xdr:nvSpPr>
        <xdr:cNvPr id="327" name="フローチャート : 判断 326"/>
        <xdr:cNvSpPr/>
      </xdr:nvSpPr>
      <xdr:spPr>
        <a:xfrm>
          <a:off x="16129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62</xdr:row>
      <xdr:rowOff>121393</xdr:rowOff>
    </xdr:from>
    <xdr:ext cx="736600" cy="259045"/>
    <xdr:sp macro="" textlink="">
      <xdr:nvSpPr>
        <xdr:cNvPr id="328" name="テキスト ボックス 327"/>
        <xdr:cNvSpPr txBox="1"/>
      </xdr:nvSpPr>
      <xdr:spPr>
        <a:xfrm>
          <a:off x="15798800" y="10751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9.81</a:t>
          </a:r>
          <a:endParaRPr kumimoji="1" lang="ja-JP" altLang="en-US" sz="1000" b="1">
            <a:solidFill>
              <a:srgbClr val="000080"/>
            </a:solidFill>
            <a:latin typeface="ＭＳ Ｐゴシック"/>
          </a:endParaRPr>
        </a:p>
      </xdr:txBody>
    </xdr:sp>
    <xdr:clientData/>
  </xdr:oneCellAnchor>
  <xdr:twoCellAnchor>
    <xdr:from>
      <xdr:col>21</xdr:col>
      <xdr:colOff>0</xdr:colOff>
      <xdr:row>62</xdr:row>
      <xdr:rowOff>21469</xdr:rowOff>
    </xdr:from>
    <xdr:to>
      <xdr:col>22</xdr:col>
      <xdr:colOff>203200</xdr:colOff>
      <xdr:row>62</xdr:row>
      <xdr:rowOff>22618</xdr:rowOff>
    </xdr:to>
    <xdr:cxnSp macro="">
      <xdr:nvCxnSpPr>
        <xdr:cNvPr id="329" name="直線コネクタ 328"/>
        <xdr:cNvCxnSpPr/>
      </xdr:nvCxnSpPr>
      <xdr:spPr>
        <a:xfrm>
          <a:off x="14401800" y="10651369"/>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158206</xdr:rowOff>
    </xdr:from>
    <xdr:to>
      <xdr:col>22</xdr:col>
      <xdr:colOff>254000</xdr:colOff>
      <xdr:row>62</xdr:row>
      <xdr:rowOff>88356</xdr:rowOff>
    </xdr:to>
    <xdr:sp macro="" textlink="">
      <xdr:nvSpPr>
        <xdr:cNvPr id="330" name="フローチャート : 判断 329"/>
        <xdr:cNvSpPr/>
      </xdr:nvSpPr>
      <xdr:spPr>
        <a:xfrm>
          <a:off x="15240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62</xdr:row>
      <xdr:rowOff>73133</xdr:rowOff>
    </xdr:from>
    <xdr:ext cx="762000" cy="259045"/>
    <xdr:sp macro="" textlink="">
      <xdr:nvSpPr>
        <xdr:cNvPr id="331" name="テキスト ボックス 330"/>
        <xdr:cNvSpPr txBox="1"/>
      </xdr:nvSpPr>
      <xdr:spPr>
        <a:xfrm>
          <a:off x="14909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9.39</a:t>
          </a:r>
          <a:endParaRPr kumimoji="1" lang="ja-JP" altLang="en-US" sz="1000" b="1">
            <a:solidFill>
              <a:srgbClr val="000080"/>
            </a:solidFill>
            <a:latin typeface="ＭＳ Ｐゴシック"/>
          </a:endParaRPr>
        </a:p>
      </xdr:txBody>
    </xdr:sp>
    <xdr:clientData/>
  </xdr:oneCellAnchor>
  <xdr:twoCellAnchor>
    <xdr:from>
      <xdr:col>19</xdr:col>
      <xdr:colOff>482600</xdr:colOff>
      <xdr:row>62</xdr:row>
      <xdr:rowOff>19171</xdr:rowOff>
    </xdr:from>
    <xdr:to>
      <xdr:col>21</xdr:col>
      <xdr:colOff>0</xdr:colOff>
      <xdr:row>62</xdr:row>
      <xdr:rowOff>21469</xdr:rowOff>
    </xdr:to>
    <xdr:cxnSp macro="">
      <xdr:nvCxnSpPr>
        <xdr:cNvPr id="332" name="直線コネクタ 331"/>
        <xdr:cNvCxnSpPr/>
      </xdr:nvCxnSpPr>
      <xdr:spPr>
        <a:xfrm>
          <a:off x="13512800" y="10649071"/>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154759</xdr:rowOff>
    </xdr:from>
    <xdr:to>
      <xdr:col>21</xdr:col>
      <xdr:colOff>50800</xdr:colOff>
      <xdr:row>62</xdr:row>
      <xdr:rowOff>84909</xdr:rowOff>
    </xdr:to>
    <xdr:sp macro="" textlink="">
      <xdr:nvSpPr>
        <xdr:cNvPr id="333" name="フローチャート : 判断 332"/>
        <xdr:cNvSpPr/>
      </xdr:nvSpPr>
      <xdr:spPr>
        <a:xfrm>
          <a:off x="14351000" y="1061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62</xdr:row>
      <xdr:rowOff>69686</xdr:rowOff>
    </xdr:from>
    <xdr:ext cx="762000" cy="259045"/>
    <xdr:sp macro="" textlink="">
      <xdr:nvSpPr>
        <xdr:cNvPr id="334" name="テキスト ボックス 333"/>
        <xdr:cNvSpPr txBox="1"/>
      </xdr:nvSpPr>
      <xdr:spPr>
        <a:xfrm>
          <a:off x="14020800" y="10699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9.36</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159355</xdr:rowOff>
    </xdr:from>
    <xdr:to>
      <xdr:col>19</xdr:col>
      <xdr:colOff>533400</xdr:colOff>
      <xdr:row>62</xdr:row>
      <xdr:rowOff>89505</xdr:rowOff>
    </xdr:to>
    <xdr:sp macro="" textlink="">
      <xdr:nvSpPr>
        <xdr:cNvPr id="335" name="フローチャート : 判断 334"/>
        <xdr:cNvSpPr/>
      </xdr:nvSpPr>
      <xdr:spPr>
        <a:xfrm>
          <a:off x="13462000" y="1061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62</xdr:row>
      <xdr:rowOff>74282</xdr:rowOff>
    </xdr:from>
    <xdr:ext cx="762000" cy="259045"/>
    <xdr:sp macro="" textlink="">
      <xdr:nvSpPr>
        <xdr:cNvPr id="336" name="テキスト ボックス 335"/>
        <xdr:cNvSpPr txBox="1"/>
      </xdr:nvSpPr>
      <xdr:spPr>
        <a:xfrm>
          <a:off x="13131800" y="10704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9.40</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62</xdr:row>
      <xdr:rowOff>6290</xdr:rowOff>
    </xdr:from>
    <xdr:to>
      <xdr:col>24</xdr:col>
      <xdr:colOff>609600</xdr:colOff>
      <xdr:row>62</xdr:row>
      <xdr:rowOff>107890</xdr:rowOff>
    </xdr:to>
    <xdr:sp macro="" textlink="">
      <xdr:nvSpPr>
        <xdr:cNvPr id="342" name="円/楕円 341"/>
        <xdr:cNvSpPr/>
      </xdr:nvSpPr>
      <xdr:spPr>
        <a:xfrm>
          <a:off x="16967200" y="106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22817</xdr:rowOff>
    </xdr:from>
    <xdr:ext cx="762000" cy="259045"/>
    <xdr:sp macro="" textlink="">
      <xdr:nvSpPr>
        <xdr:cNvPr id="343" name="定員管理の状況該当値テキスト"/>
        <xdr:cNvSpPr txBox="1"/>
      </xdr:nvSpPr>
      <xdr:spPr>
        <a:xfrm>
          <a:off x="17106900" y="1048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9.56</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166249</xdr:rowOff>
    </xdr:from>
    <xdr:to>
      <xdr:col>23</xdr:col>
      <xdr:colOff>457200</xdr:colOff>
      <xdr:row>62</xdr:row>
      <xdr:rowOff>96399</xdr:rowOff>
    </xdr:to>
    <xdr:sp macro="" textlink="">
      <xdr:nvSpPr>
        <xdr:cNvPr id="344" name="円/楕円 343"/>
        <xdr:cNvSpPr/>
      </xdr:nvSpPr>
      <xdr:spPr>
        <a:xfrm>
          <a:off x="16129000" y="1062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106576</xdr:rowOff>
    </xdr:from>
    <xdr:ext cx="736600" cy="259045"/>
    <xdr:sp macro="" textlink="">
      <xdr:nvSpPr>
        <xdr:cNvPr id="345" name="テキスト ボックス 344"/>
        <xdr:cNvSpPr txBox="1"/>
      </xdr:nvSpPr>
      <xdr:spPr>
        <a:xfrm>
          <a:off x="15798800" y="10393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9.46</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143268</xdr:rowOff>
    </xdr:from>
    <xdr:to>
      <xdr:col>22</xdr:col>
      <xdr:colOff>254000</xdr:colOff>
      <xdr:row>62</xdr:row>
      <xdr:rowOff>73418</xdr:rowOff>
    </xdr:to>
    <xdr:sp macro="" textlink="">
      <xdr:nvSpPr>
        <xdr:cNvPr id="346" name="円/楕円 345"/>
        <xdr:cNvSpPr/>
      </xdr:nvSpPr>
      <xdr:spPr>
        <a:xfrm>
          <a:off x="15240000" y="106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83595</xdr:rowOff>
    </xdr:from>
    <xdr:ext cx="762000" cy="259045"/>
    <xdr:sp macro="" textlink="">
      <xdr:nvSpPr>
        <xdr:cNvPr id="347" name="テキスト ボックス 346"/>
        <xdr:cNvSpPr txBox="1"/>
      </xdr:nvSpPr>
      <xdr:spPr>
        <a:xfrm>
          <a:off x="14909800" y="103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9.26</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142119</xdr:rowOff>
    </xdr:from>
    <xdr:to>
      <xdr:col>21</xdr:col>
      <xdr:colOff>50800</xdr:colOff>
      <xdr:row>62</xdr:row>
      <xdr:rowOff>72269</xdr:rowOff>
    </xdr:to>
    <xdr:sp macro="" textlink="">
      <xdr:nvSpPr>
        <xdr:cNvPr id="348" name="円/楕円 347"/>
        <xdr:cNvSpPr/>
      </xdr:nvSpPr>
      <xdr:spPr>
        <a:xfrm>
          <a:off x="14351000" y="1060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82446</xdr:rowOff>
    </xdr:from>
    <xdr:ext cx="762000" cy="259045"/>
    <xdr:sp macro="" textlink="">
      <xdr:nvSpPr>
        <xdr:cNvPr id="349" name="テキスト ボックス 348"/>
        <xdr:cNvSpPr txBox="1"/>
      </xdr:nvSpPr>
      <xdr:spPr>
        <a:xfrm>
          <a:off x="14020800" y="1036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9.25</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139821</xdr:rowOff>
    </xdr:from>
    <xdr:to>
      <xdr:col>19</xdr:col>
      <xdr:colOff>533400</xdr:colOff>
      <xdr:row>62</xdr:row>
      <xdr:rowOff>69971</xdr:rowOff>
    </xdr:to>
    <xdr:sp macro="" textlink="">
      <xdr:nvSpPr>
        <xdr:cNvPr id="350" name="円/楕円 349"/>
        <xdr:cNvSpPr/>
      </xdr:nvSpPr>
      <xdr:spPr>
        <a:xfrm>
          <a:off x="13462000" y="105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80148</xdr:rowOff>
    </xdr:from>
    <xdr:ext cx="762000" cy="259045"/>
    <xdr:sp macro="" textlink="">
      <xdr:nvSpPr>
        <xdr:cNvPr id="351" name="テキスト ボックス 350"/>
        <xdr:cNvSpPr txBox="1"/>
      </xdr:nvSpPr>
      <xdr:spPr>
        <a:xfrm>
          <a:off x="13131800" y="10367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9.23</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[9.9%]</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69/128</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総合体育文化施設、図書館、市民総合運動広場、小学校整備等に伴う地方債の償還金や</a:t>
          </a:r>
          <a:r>
            <a:rPr lang="en-US" altLang="ja-JP" sz="1100" b="0" i="0" baseline="0">
              <a:solidFill>
                <a:schemeClr val="dk1"/>
              </a:solidFill>
              <a:effectLst/>
              <a:latin typeface="+mn-lt"/>
              <a:ea typeface="+mn-ea"/>
              <a:cs typeface="+mn-cs"/>
            </a:rPr>
            <a:t>PFI</a:t>
          </a:r>
          <a:r>
            <a:rPr lang="ja-JP" altLang="ja-JP" sz="1100" b="0" i="0" baseline="0">
              <a:solidFill>
                <a:schemeClr val="dk1"/>
              </a:solidFill>
              <a:effectLst/>
              <a:latin typeface="+mn-lt"/>
              <a:ea typeface="+mn-ea"/>
              <a:cs typeface="+mn-cs"/>
            </a:rPr>
            <a:t>により整備した学校給食センターの建物購入費等の影響で、高い数値で推移してきたが、計画的な繰上償還の実施、平成</a:t>
          </a:r>
          <a:r>
            <a:rPr lang="en-US" altLang="ja-JP" sz="1100" b="0" i="0" baseline="0">
              <a:solidFill>
                <a:schemeClr val="dk1"/>
              </a:solidFill>
              <a:effectLst/>
              <a:latin typeface="+mn-lt"/>
              <a:ea typeface="+mn-ea"/>
              <a:cs typeface="+mn-cs"/>
            </a:rPr>
            <a:t>18</a:t>
          </a:r>
          <a:r>
            <a:rPr lang="ja-JP" altLang="ja-JP" sz="1100" b="0" i="0" baseline="0">
              <a:solidFill>
                <a:schemeClr val="dk1"/>
              </a:solidFill>
              <a:effectLst/>
              <a:latin typeface="+mn-lt"/>
              <a:ea typeface="+mn-ea"/>
              <a:cs typeface="+mn-cs"/>
            </a:rPr>
            <a:t>年度末に実施した縁故債の利率見直しや公的資金の補償金免除繰上償還などの影響で、比率は改善している。</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年度は類似団体平均より、</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ポイント低い。今後は、競馬場跡地の取得や学校耐震化事業に係る公債費負担の増により、比率は増加に転じる見込みである。引き続き事業の選択と集中に努め、比率の上昇を抑える。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62759</xdr:rowOff>
    </xdr:from>
    <xdr:to>
      <xdr:col>24</xdr:col>
      <xdr:colOff>558800</xdr:colOff>
      <xdr:row>45</xdr:row>
      <xdr:rowOff>9737</xdr:rowOff>
    </xdr:to>
    <xdr:cxnSp macro="">
      <xdr:nvCxnSpPr>
        <xdr:cNvPr id="380" name="直線コネクタ 379"/>
        <xdr:cNvCxnSpPr/>
      </xdr:nvCxnSpPr>
      <xdr:spPr>
        <a:xfrm flipV="1">
          <a:off x="17018000" y="6234959"/>
          <a:ext cx="0" cy="14900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153264</xdr:rowOff>
    </xdr:from>
    <xdr:ext cx="762000" cy="259045"/>
    <xdr:sp macro="" textlink="">
      <xdr:nvSpPr>
        <xdr:cNvPr id="381" name="公債費負担の状況最小値テキスト"/>
        <xdr:cNvSpPr txBox="1"/>
      </xdr:nvSpPr>
      <xdr:spPr>
        <a:xfrm>
          <a:off x="17106900" y="7697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76.8</a:t>
          </a:r>
          <a:endParaRPr kumimoji="1" lang="ja-JP" altLang="en-US" sz="1000" b="1">
            <a:latin typeface="ＭＳ Ｐゴシック"/>
          </a:endParaRPr>
        </a:p>
      </xdr:txBody>
    </xdr:sp>
    <xdr:clientData/>
  </xdr:oneCellAnchor>
  <xdr:twoCellAnchor>
    <xdr:from>
      <xdr:col>24</xdr:col>
      <xdr:colOff>469900</xdr:colOff>
      <xdr:row>45</xdr:row>
      <xdr:rowOff>9737</xdr:rowOff>
    </xdr:from>
    <xdr:to>
      <xdr:col>24</xdr:col>
      <xdr:colOff>647700</xdr:colOff>
      <xdr:row>45</xdr:row>
      <xdr:rowOff>9737</xdr:rowOff>
    </xdr:to>
    <xdr:cxnSp macro="">
      <xdr:nvCxnSpPr>
        <xdr:cNvPr id="382" name="直線コネクタ 381"/>
        <xdr:cNvCxnSpPr/>
      </xdr:nvCxnSpPr>
      <xdr:spPr>
        <a:xfrm>
          <a:off x="16929100" y="7724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149136</xdr:rowOff>
    </xdr:from>
    <xdr:ext cx="762000" cy="259045"/>
    <xdr:sp macro="" textlink="">
      <xdr:nvSpPr>
        <xdr:cNvPr id="383" name="公債費負担の状況最大値テキスト"/>
        <xdr:cNvSpPr txBox="1"/>
      </xdr:nvSpPr>
      <xdr:spPr>
        <a:xfrm>
          <a:off x="17106900" y="5978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a:t>
          </a:r>
          <a:endParaRPr kumimoji="1" lang="ja-JP" altLang="en-US" sz="1000" b="1">
            <a:latin typeface="ＭＳ Ｐゴシック"/>
          </a:endParaRPr>
        </a:p>
      </xdr:txBody>
    </xdr:sp>
    <xdr:clientData/>
  </xdr:oneCellAnchor>
  <xdr:twoCellAnchor>
    <xdr:from>
      <xdr:col>24</xdr:col>
      <xdr:colOff>469900</xdr:colOff>
      <xdr:row>36</xdr:row>
      <xdr:rowOff>62759</xdr:rowOff>
    </xdr:from>
    <xdr:to>
      <xdr:col>24</xdr:col>
      <xdr:colOff>647700</xdr:colOff>
      <xdr:row>36</xdr:row>
      <xdr:rowOff>62759</xdr:rowOff>
    </xdr:to>
    <xdr:cxnSp macro="">
      <xdr:nvCxnSpPr>
        <xdr:cNvPr id="384" name="直線コネクタ 383"/>
        <xdr:cNvCxnSpPr/>
      </xdr:nvCxnSpPr>
      <xdr:spPr>
        <a:xfrm>
          <a:off x="16929100" y="6234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37</xdr:row>
      <xdr:rowOff>34078</xdr:rowOff>
    </xdr:from>
    <xdr:to>
      <xdr:col>24</xdr:col>
      <xdr:colOff>558800</xdr:colOff>
      <xdr:row>37</xdr:row>
      <xdr:rowOff>36089</xdr:rowOff>
    </xdr:to>
    <xdr:cxnSp macro="">
      <xdr:nvCxnSpPr>
        <xdr:cNvPr id="385" name="直線コネクタ 384"/>
        <xdr:cNvCxnSpPr/>
      </xdr:nvCxnSpPr>
      <xdr:spPr>
        <a:xfrm>
          <a:off x="16179800" y="6377728"/>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36</xdr:row>
      <xdr:rowOff>130827</xdr:rowOff>
    </xdr:from>
    <xdr:ext cx="762000" cy="259045"/>
    <xdr:sp macro="" textlink="">
      <xdr:nvSpPr>
        <xdr:cNvPr id="386" name="公債費負担の状況平均値テキスト"/>
        <xdr:cNvSpPr txBox="1"/>
      </xdr:nvSpPr>
      <xdr:spPr>
        <a:xfrm>
          <a:off x="17106900" y="6303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24</xdr:col>
      <xdr:colOff>508000</xdr:colOff>
      <xdr:row>36</xdr:row>
      <xdr:rowOff>158750</xdr:rowOff>
    </xdr:from>
    <xdr:to>
      <xdr:col>24</xdr:col>
      <xdr:colOff>609600</xdr:colOff>
      <xdr:row>37</xdr:row>
      <xdr:rowOff>88900</xdr:rowOff>
    </xdr:to>
    <xdr:sp macro="" textlink="">
      <xdr:nvSpPr>
        <xdr:cNvPr id="387" name="フローチャート : 判断 386"/>
        <xdr:cNvSpPr/>
      </xdr:nvSpPr>
      <xdr:spPr>
        <a:xfrm>
          <a:off x="169672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37</xdr:row>
      <xdr:rowOff>34078</xdr:rowOff>
    </xdr:from>
    <xdr:to>
      <xdr:col>23</xdr:col>
      <xdr:colOff>406400</xdr:colOff>
      <xdr:row>37</xdr:row>
      <xdr:rowOff>42122</xdr:rowOff>
    </xdr:to>
    <xdr:cxnSp macro="">
      <xdr:nvCxnSpPr>
        <xdr:cNvPr id="388" name="直線コネクタ 387"/>
        <xdr:cNvCxnSpPr/>
      </xdr:nvCxnSpPr>
      <xdr:spPr>
        <a:xfrm flipV="1">
          <a:off x="15290800" y="637772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37</xdr:row>
      <xdr:rowOff>1376</xdr:rowOff>
    </xdr:from>
    <xdr:to>
      <xdr:col>23</xdr:col>
      <xdr:colOff>457200</xdr:colOff>
      <xdr:row>37</xdr:row>
      <xdr:rowOff>102976</xdr:rowOff>
    </xdr:to>
    <xdr:sp macro="" textlink="">
      <xdr:nvSpPr>
        <xdr:cNvPr id="389" name="フローチャート : 判断 388"/>
        <xdr:cNvSpPr/>
      </xdr:nvSpPr>
      <xdr:spPr>
        <a:xfrm>
          <a:off x="16129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37</xdr:row>
      <xdr:rowOff>87753</xdr:rowOff>
    </xdr:from>
    <xdr:ext cx="736600" cy="259045"/>
    <xdr:sp macro="" textlink="">
      <xdr:nvSpPr>
        <xdr:cNvPr id="390" name="テキスト ボックス 389"/>
        <xdr:cNvSpPr txBox="1"/>
      </xdr:nvSpPr>
      <xdr:spPr>
        <a:xfrm>
          <a:off x="15798800" y="6431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21</xdr:col>
      <xdr:colOff>0</xdr:colOff>
      <xdr:row>37</xdr:row>
      <xdr:rowOff>42122</xdr:rowOff>
    </xdr:from>
    <xdr:to>
      <xdr:col>22</xdr:col>
      <xdr:colOff>203200</xdr:colOff>
      <xdr:row>37</xdr:row>
      <xdr:rowOff>50165</xdr:rowOff>
    </xdr:to>
    <xdr:cxnSp macro="">
      <xdr:nvCxnSpPr>
        <xdr:cNvPr id="391" name="直線コネクタ 390"/>
        <xdr:cNvCxnSpPr/>
      </xdr:nvCxnSpPr>
      <xdr:spPr>
        <a:xfrm flipV="1">
          <a:off x="14401800" y="638577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37</xdr:row>
      <xdr:rowOff>9419</xdr:rowOff>
    </xdr:from>
    <xdr:to>
      <xdr:col>22</xdr:col>
      <xdr:colOff>254000</xdr:colOff>
      <xdr:row>37</xdr:row>
      <xdr:rowOff>111019</xdr:rowOff>
    </xdr:to>
    <xdr:sp macro="" textlink="">
      <xdr:nvSpPr>
        <xdr:cNvPr id="392" name="フローチャート : 判断 391"/>
        <xdr:cNvSpPr/>
      </xdr:nvSpPr>
      <xdr:spPr>
        <a:xfrm>
          <a:off x="15240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37</xdr:row>
      <xdr:rowOff>95796</xdr:rowOff>
    </xdr:from>
    <xdr:ext cx="762000" cy="259045"/>
    <xdr:sp macro="" textlink="">
      <xdr:nvSpPr>
        <xdr:cNvPr id="393" name="テキスト ボックス 392"/>
        <xdr:cNvSpPr txBox="1"/>
      </xdr:nvSpPr>
      <xdr:spPr>
        <a:xfrm>
          <a:off x="14909800" y="643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11.1</a:t>
          </a:r>
          <a:endParaRPr kumimoji="1" lang="ja-JP" altLang="en-US" sz="1000" b="1">
            <a:solidFill>
              <a:srgbClr val="000080"/>
            </a:solidFill>
            <a:latin typeface="ＭＳ Ｐゴシック"/>
          </a:endParaRPr>
        </a:p>
      </xdr:txBody>
    </xdr:sp>
    <xdr:clientData/>
  </xdr:oneCellAnchor>
  <xdr:twoCellAnchor>
    <xdr:from>
      <xdr:col>19</xdr:col>
      <xdr:colOff>482600</xdr:colOff>
      <xdr:row>37</xdr:row>
      <xdr:rowOff>50165</xdr:rowOff>
    </xdr:from>
    <xdr:to>
      <xdr:col>21</xdr:col>
      <xdr:colOff>0</xdr:colOff>
      <xdr:row>37</xdr:row>
      <xdr:rowOff>64241</xdr:rowOff>
    </xdr:to>
    <xdr:cxnSp macro="">
      <xdr:nvCxnSpPr>
        <xdr:cNvPr id="394" name="直線コネクタ 393"/>
        <xdr:cNvCxnSpPr/>
      </xdr:nvCxnSpPr>
      <xdr:spPr>
        <a:xfrm flipV="1">
          <a:off x="13512800" y="6393815"/>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37</xdr:row>
      <xdr:rowOff>27517</xdr:rowOff>
    </xdr:from>
    <xdr:to>
      <xdr:col>21</xdr:col>
      <xdr:colOff>50800</xdr:colOff>
      <xdr:row>37</xdr:row>
      <xdr:rowOff>129117</xdr:rowOff>
    </xdr:to>
    <xdr:sp macro="" textlink="">
      <xdr:nvSpPr>
        <xdr:cNvPr id="395" name="フローチャート : 判断 394"/>
        <xdr:cNvSpPr/>
      </xdr:nvSpPr>
      <xdr:spPr>
        <a:xfrm>
          <a:off x="14351000" y="637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37</xdr:row>
      <xdr:rowOff>113894</xdr:rowOff>
    </xdr:from>
    <xdr:ext cx="762000" cy="259045"/>
    <xdr:sp macro="" textlink="">
      <xdr:nvSpPr>
        <xdr:cNvPr id="396" name="テキスト ボックス 395"/>
        <xdr:cNvSpPr txBox="1"/>
      </xdr:nvSpPr>
      <xdr:spPr>
        <a:xfrm>
          <a:off x="14020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a:t>
          </a:r>
          <a:endParaRPr kumimoji="1" lang="ja-JP" altLang="en-US" sz="1000" b="1">
            <a:solidFill>
              <a:srgbClr val="000080"/>
            </a:solidFill>
            <a:latin typeface="ＭＳ Ｐゴシック"/>
          </a:endParaRPr>
        </a:p>
      </xdr:txBody>
    </xdr:sp>
    <xdr:clientData/>
  </xdr:oneCellAnchor>
  <xdr:twoCellAnchor>
    <xdr:from>
      <xdr:col>19</xdr:col>
      <xdr:colOff>431800</xdr:colOff>
      <xdr:row>37</xdr:row>
      <xdr:rowOff>43603</xdr:rowOff>
    </xdr:from>
    <xdr:to>
      <xdr:col>19</xdr:col>
      <xdr:colOff>533400</xdr:colOff>
      <xdr:row>37</xdr:row>
      <xdr:rowOff>145203</xdr:rowOff>
    </xdr:to>
    <xdr:sp macro="" textlink="">
      <xdr:nvSpPr>
        <xdr:cNvPr id="397" name="フローチャート : 判断 396"/>
        <xdr:cNvSpPr/>
      </xdr:nvSpPr>
      <xdr:spPr>
        <a:xfrm>
          <a:off x="13462000" y="6387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37</xdr:row>
      <xdr:rowOff>129981</xdr:rowOff>
    </xdr:from>
    <xdr:ext cx="762000" cy="259045"/>
    <xdr:sp macro="" textlink="">
      <xdr:nvSpPr>
        <xdr:cNvPr id="398" name="テキスト ボックス 397"/>
        <xdr:cNvSpPr txBox="1"/>
      </xdr:nvSpPr>
      <xdr:spPr>
        <a:xfrm>
          <a:off x="13131800" y="647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36</xdr:row>
      <xdr:rowOff>156739</xdr:rowOff>
    </xdr:from>
    <xdr:to>
      <xdr:col>24</xdr:col>
      <xdr:colOff>609600</xdr:colOff>
      <xdr:row>37</xdr:row>
      <xdr:rowOff>86889</xdr:rowOff>
    </xdr:to>
    <xdr:sp macro="" textlink="">
      <xdr:nvSpPr>
        <xdr:cNvPr id="404" name="円/楕円 403"/>
        <xdr:cNvSpPr/>
      </xdr:nvSpPr>
      <xdr:spPr>
        <a:xfrm>
          <a:off x="169672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36</xdr:row>
      <xdr:rowOff>1816</xdr:rowOff>
    </xdr:from>
    <xdr:ext cx="762000" cy="259045"/>
    <xdr:sp macro="" textlink="">
      <xdr:nvSpPr>
        <xdr:cNvPr id="405" name="公債費負担の状況該当値テキスト"/>
        <xdr:cNvSpPr txBox="1"/>
      </xdr:nvSpPr>
      <xdr:spPr>
        <a:xfrm>
          <a:off x="17106900" y="6174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9.9</a:t>
          </a:r>
          <a:endParaRPr kumimoji="1" lang="ja-JP" altLang="en-US" sz="1000" b="1">
            <a:solidFill>
              <a:srgbClr val="FF0000"/>
            </a:solidFill>
            <a:latin typeface="ＭＳ Ｐゴシック"/>
          </a:endParaRPr>
        </a:p>
      </xdr:txBody>
    </xdr:sp>
    <xdr:clientData/>
  </xdr:oneCellAnchor>
  <xdr:twoCellAnchor>
    <xdr:from>
      <xdr:col>23</xdr:col>
      <xdr:colOff>355600</xdr:colOff>
      <xdr:row>36</xdr:row>
      <xdr:rowOff>154728</xdr:rowOff>
    </xdr:from>
    <xdr:to>
      <xdr:col>23</xdr:col>
      <xdr:colOff>457200</xdr:colOff>
      <xdr:row>37</xdr:row>
      <xdr:rowOff>84878</xdr:rowOff>
    </xdr:to>
    <xdr:sp macro="" textlink="">
      <xdr:nvSpPr>
        <xdr:cNvPr id="406" name="円/楕円 405"/>
        <xdr:cNvSpPr/>
      </xdr:nvSpPr>
      <xdr:spPr>
        <a:xfrm>
          <a:off x="16129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35</xdr:row>
      <xdr:rowOff>95055</xdr:rowOff>
    </xdr:from>
    <xdr:ext cx="736600" cy="259045"/>
    <xdr:sp macro="" textlink="">
      <xdr:nvSpPr>
        <xdr:cNvPr id="407" name="テキスト ボックス 406"/>
        <xdr:cNvSpPr txBox="1"/>
      </xdr:nvSpPr>
      <xdr:spPr>
        <a:xfrm>
          <a:off x="15798800" y="609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a:t>
          </a:r>
          <a:endParaRPr kumimoji="1" lang="ja-JP" altLang="en-US" sz="1000" b="1">
            <a:solidFill>
              <a:srgbClr val="FF0000"/>
            </a:solidFill>
            <a:latin typeface="ＭＳ Ｐゴシック"/>
          </a:endParaRPr>
        </a:p>
      </xdr:txBody>
    </xdr:sp>
    <xdr:clientData/>
  </xdr:oneCellAnchor>
  <xdr:twoCellAnchor>
    <xdr:from>
      <xdr:col>22</xdr:col>
      <xdr:colOff>152400</xdr:colOff>
      <xdr:row>36</xdr:row>
      <xdr:rowOff>162772</xdr:rowOff>
    </xdr:from>
    <xdr:to>
      <xdr:col>22</xdr:col>
      <xdr:colOff>254000</xdr:colOff>
      <xdr:row>37</xdr:row>
      <xdr:rowOff>92922</xdr:rowOff>
    </xdr:to>
    <xdr:sp macro="" textlink="">
      <xdr:nvSpPr>
        <xdr:cNvPr id="408" name="円/楕円 407"/>
        <xdr:cNvSpPr/>
      </xdr:nvSpPr>
      <xdr:spPr>
        <a:xfrm>
          <a:off x="15240000" y="633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35</xdr:row>
      <xdr:rowOff>103099</xdr:rowOff>
    </xdr:from>
    <xdr:ext cx="762000" cy="259045"/>
    <xdr:sp macro="" textlink="">
      <xdr:nvSpPr>
        <xdr:cNvPr id="409" name="テキスト ボックス 408"/>
        <xdr:cNvSpPr txBox="1"/>
      </xdr:nvSpPr>
      <xdr:spPr>
        <a:xfrm>
          <a:off x="14909800" y="610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a:t>
          </a:r>
          <a:endParaRPr kumimoji="1" lang="ja-JP" altLang="en-US" sz="1000" b="1">
            <a:solidFill>
              <a:srgbClr val="FF0000"/>
            </a:solidFill>
            <a:latin typeface="ＭＳ Ｐゴシック"/>
          </a:endParaRPr>
        </a:p>
      </xdr:txBody>
    </xdr:sp>
    <xdr:clientData/>
  </xdr:oneCellAnchor>
  <xdr:twoCellAnchor>
    <xdr:from>
      <xdr:col>20</xdr:col>
      <xdr:colOff>635000</xdr:colOff>
      <xdr:row>36</xdr:row>
      <xdr:rowOff>170815</xdr:rowOff>
    </xdr:from>
    <xdr:to>
      <xdr:col>21</xdr:col>
      <xdr:colOff>50800</xdr:colOff>
      <xdr:row>37</xdr:row>
      <xdr:rowOff>100965</xdr:rowOff>
    </xdr:to>
    <xdr:sp macro="" textlink="">
      <xdr:nvSpPr>
        <xdr:cNvPr id="410" name="円/楕円 409"/>
        <xdr:cNvSpPr/>
      </xdr:nvSpPr>
      <xdr:spPr>
        <a:xfrm>
          <a:off x="14351000" y="63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35</xdr:row>
      <xdr:rowOff>111142</xdr:rowOff>
    </xdr:from>
    <xdr:ext cx="762000" cy="259045"/>
    <xdr:sp macro="" textlink="">
      <xdr:nvSpPr>
        <xdr:cNvPr id="411" name="テキスト ボックス 410"/>
        <xdr:cNvSpPr txBox="1"/>
      </xdr:nvSpPr>
      <xdr:spPr>
        <a:xfrm>
          <a:off x="14020800" y="611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a:t>
          </a:r>
          <a:endParaRPr kumimoji="1" lang="ja-JP" altLang="en-US" sz="1000" b="1">
            <a:solidFill>
              <a:srgbClr val="FF0000"/>
            </a:solidFill>
            <a:latin typeface="ＭＳ Ｐゴシック"/>
          </a:endParaRPr>
        </a:p>
      </xdr:txBody>
    </xdr:sp>
    <xdr:clientData/>
  </xdr:oneCellAnchor>
  <xdr:twoCellAnchor>
    <xdr:from>
      <xdr:col>19</xdr:col>
      <xdr:colOff>431800</xdr:colOff>
      <xdr:row>37</xdr:row>
      <xdr:rowOff>13441</xdr:rowOff>
    </xdr:from>
    <xdr:to>
      <xdr:col>19</xdr:col>
      <xdr:colOff>533400</xdr:colOff>
      <xdr:row>37</xdr:row>
      <xdr:rowOff>115041</xdr:rowOff>
    </xdr:to>
    <xdr:sp macro="" textlink="">
      <xdr:nvSpPr>
        <xdr:cNvPr id="412" name="円/楕円 411"/>
        <xdr:cNvSpPr/>
      </xdr:nvSpPr>
      <xdr:spPr>
        <a:xfrm>
          <a:off x="13462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35</xdr:row>
      <xdr:rowOff>125218</xdr:rowOff>
    </xdr:from>
    <xdr:ext cx="762000" cy="259045"/>
    <xdr:sp macro="" textlink="">
      <xdr:nvSpPr>
        <xdr:cNvPr id="413" name="テキスト ボックス 412"/>
        <xdr:cNvSpPr txBox="1"/>
      </xdr:nvSpPr>
      <xdr:spPr>
        <a:xfrm>
          <a:off x="13131800" y="612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[110.5%]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103/128</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64.1</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年度は、</a:t>
          </a:r>
          <a:r>
            <a:rPr lang="ja-JP" altLang="en-US" sz="1100" b="0" i="0" baseline="0">
              <a:solidFill>
                <a:schemeClr val="dk1"/>
              </a:solidFill>
              <a:effectLst/>
              <a:latin typeface="+mn-lt"/>
              <a:ea typeface="+mn-ea"/>
              <a:cs typeface="+mn-cs"/>
            </a:rPr>
            <a:t>庁舎耐震化に係る緊急防災・減災事業債の借入による</a:t>
          </a:r>
          <a:r>
            <a:rPr lang="ja-JP" altLang="ja-JP" sz="1100" b="0" i="0" baseline="0">
              <a:solidFill>
                <a:schemeClr val="dk1"/>
              </a:solidFill>
              <a:effectLst/>
              <a:latin typeface="+mn-lt"/>
              <a:ea typeface="+mn-ea"/>
              <a:cs typeface="+mn-cs"/>
            </a:rPr>
            <a:t>基準財政需要額算入見込額</a:t>
          </a:r>
          <a:r>
            <a:rPr lang="ja-JP" altLang="en-US" sz="1100" b="0" i="0" baseline="0">
              <a:solidFill>
                <a:schemeClr val="dk1"/>
              </a:solidFill>
              <a:effectLst/>
              <a:latin typeface="+mn-lt"/>
              <a:ea typeface="+mn-ea"/>
              <a:cs typeface="+mn-cs"/>
            </a:rPr>
            <a:t>の増加等</a:t>
          </a:r>
          <a:r>
            <a:rPr lang="ja-JP" altLang="ja-JP" sz="1100" b="0" i="0" baseline="0">
              <a:solidFill>
                <a:schemeClr val="dk1"/>
              </a:solidFill>
              <a:effectLst/>
              <a:latin typeface="+mn-lt"/>
              <a:ea typeface="+mn-ea"/>
              <a:cs typeface="+mn-cs"/>
            </a:rPr>
            <a:t>により、比率算定の際の分子が減少した</a:t>
          </a:r>
          <a:r>
            <a:rPr lang="ja-JP" altLang="en-US" sz="1100" b="0" i="0" baseline="0">
              <a:solidFill>
                <a:schemeClr val="dk1"/>
              </a:solidFill>
              <a:effectLst/>
              <a:latin typeface="+mn-lt"/>
              <a:ea typeface="+mn-ea"/>
              <a:cs typeface="+mn-cs"/>
            </a:rPr>
            <a:t>ため</a:t>
          </a:r>
          <a:r>
            <a:rPr lang="ja-JP" altLang="ja-JP" sz="1100" b="0" i="0" baseline="0">
              <a:solidFill>
                <a:schemeClr val="dk1"/>
              </a:solidFill>
              <a:effectLst/>
              <a:latin typeface="+mn-lt"/>
              <a:ea typeface="+mn-ea"/>
              <a:cs typeface="+mn-cs"/>
            </a:rPr>
            <a:t>、前年度比</a:t>
          </a:r>
          <a:r>
            <a:rPr lang="en-US" altLang="ja-JP" sz="1100" b="0" i="0" baseline="0">
              <a:solidFill>
                <a:schemeClr val="dk1"/>
              </a:solidFill>
              <a:effectLst/>
              <a:latin typeface="+mn-lt"/>
              <a:ea typeface="+mn-ea"/>
              <a:cs typeface="+mn-cs"/>
            </a:rPr>
            <a:t>11.1</a:t>
          </a:r>
          <a:r>
            <a:rPr lang="ja-JP" altLang="ja-JP" sz="1100" b="0" i="0" baseline="0">
              <a:solidFill>
                <a:schemeClr val="dk1"/>
              </a:solidFill>
              <a:effectLst/>
              <a:latin typeface="+mn-lt"/>
              <a:ea typeface="+mn-ea"/>
              <a:cs typeface="+mn-cs"/>
            </a:rPr>
            <a:t>ポイント減少した。類似団体より比率が</a:t>
          </a:r>
          <a:r>
            <a:rPr lang="en-US" altLang="ja-JP" sz="1100" b="0" i="0" baseline="0">
              <a:solidFill>
                <a:schemeClr val="dk1"/>
              </a:solidFill>
              <a:effectLst/>
              <a:latin typeface="+mn-lt"/>
              <a:ea typeface="+mn-ea"/>
              <a:cs typeface="+mn-cs"/>
            </a:rPr>
            <a:t>55.9</a:t>
          </a:r>
          <a:r>
            <a:rPr lang="ja-JP" altLang="ja-JP" sz="1100" b="0" i="0" baseline="0">
              <a:solidFill>
                <a:schemeClr val="dk1"/>
              </a:solidFill>
              <a:effectLst/>
              <a:latin typeface="+mn-lt"/>
              <a:ea typeface="+mn-ea"/>
              <a:cs typeface="+mn-cs"/>
            </a:rPr>
            <a:t>ポイント高いのは、地方債残高（借入金残高）、債務負担行為支出予定額が高く、基金残高（貯金の残高）や基準財政需要額算入見込額が少ないことによるものである。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基準財政需要額算入見込額とは、建設事業に充てた地方債（借入金）について、その償還（返済）財源の一部を将来、普通交付税として措置される見込みの額で、上山市が県内他市に比較して少ないのは、平成</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年度以降、競馬場跡地等の多額の用地取得費の財源として、交付税措置のない地方債を起こして事業を行った影響が大きい。</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30" name="直線コネクタ 429"/>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31" name="テキスト ボックス 430"/>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32" name="直線コネクタ 431"/>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33" name="テキスト ボックス 432"/>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34" name="直線コネクタ 433"/>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35" name="テキスト ボックス 434"/>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6" name="直線コネクタ 435"/>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7" name="テキスト ボックス 436"/>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22</xdr:row>
      <xdr:rowOff>113005</xdr:rowOff>
    </xdr:to>
    <xdr:cxnSp macro="">
      <xdr:nvCxnSpPr>
        <xdr:cNvPr id="440" name="直線コネクタ 439"/>
        <xdr:cNvCxnSpPr/>
      </xdr:nvCxnSpPr>
      <xdr:spPr>
        <a:xfrm flipV="1">
          <a:off x="17018000" y="2451100"/>
          <a:ext cx="0" cy="14338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85082</xdr:rowOff>
    </xdr:from>
    <xdr:ext cx="762000" cy="259045"/>
    <xdr:sp macro="" textlink="">
      <xdr:nvSpPr>
        <xdr:cNvPr id="441" name="将来負担の状況最小値テキスト"/>
        <xdr:cNvSpPr txBox="1"/>
      </xdr:nvSpPr>
      <xdr:spPr>
        <a:xfrm>
          <a:off x="17106900" y="3856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594.2</a:t>
          </a:r>
          <a:endParaRPr kumimoji="1" lang="ja-JP" altLang="en-US" sz="1000" b="1">
            <a:latin typeface="ＭＳ Ｐゴシック"/>
          </a:endParaRPr>
        </a:p>
      </xdr:txBody>
    </xdr:sp>
    <xdr:clientData/>
  </xdr:oneCellAnchor>
  <xdr:twoCellAnchor>
    <xdr:from>
      <xdr:col>24</xdr:col>
      <xdr:colOff>469900</xdr:colOff>
      <xdr:row>22</xdr:row>
      <xdr:rowOff>113005</xdr:rowOff>
    </xdr:from>
    <xdr:to>
      <xdr:col>24</xdr:col>
      <xdr:colOff>647700</xdr:colOff>
      <xdr:row>22</xdr:row>
      <xdr:rowOff>113005</xdr:rowOff>
    </xdr:to>
    <xdr:cxnSp macro="">
      <xdr:nvCxnSpPr>
        <xdr:cNvPr id="442" name="直線コネクタ 441"/>
        <xdr:cNvCxnSpPr/>
      </xdr:nvCxnSpPr>
      <xdr:spPr>
        <a:xfrm>
          <a:off x="16929100" y="388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43"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44" name="直線コネクタ 443"/>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15</xdr:row>
      <xdr:rowOff>145986</xdr:rowOff>
    </xdr:from>
    <xdr:to>
      <xdr:col>24</xdr:col>
      <xdr:colOff>558800</xdr:colOff>
      <xdr:row>16</xdr:row>
      <xdr:rowOff>1321</xdr:rowOff>
    </xdr:to>
    <xdr:cxnSp macro="">
      <xdr:nvCxnSpPr>
        <xdr:cNvPr id="445" name="直線コネクタ 444"/>
        <xdr:cNvCxnSpPr/>
      </xdr:nvCxnSpPr>
      <xdr:spPr>
        <a:xfrm flipV="1">
          <a:off x="16179800" y="2717736"/>
          <a:ext cx="838200" cy="2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148277</xdr:rowOff>
    </xdr:from>
    <xdr:ext cx="762000" cy="259045"/>
    <xdr:sp macro="" textlink="">
      <xdr:nvSpPr>
        <xdr:cNvPr id="446" name="将来負担の状況平均値テキスト"/>
        <xdr:cNvSpPr txBox="1"/>
      </xdr:nvSpPr>
      <xdr:spPr>
        <a:xfrm>
          <a:off x="17106900" y="2377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54.6</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131750</xdr:rowOff>
    </xdr:from>
    <xdr:to>
      <xdr:col>24</xdr:col>
      <xdr:colOff>609600</xdr:colOff>
      <xdr:row>15</xdr:row>
      <xdr:rowOff>61900</xdr:rowOff>
    </xdr:to>
    <xdr:sp macro="" textlink="">
      <xdr:nvSpPr>
        <xdr:cNvPr id="447" name="フローチャート : 判断 446"/>
        <xdr:cNvSpPr/>
      </xdr:nvSpPr>
      <xdr:spPr>
        <a:xfrm>
          <a:off x="16967200" y="253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1321</xdr:rowOff>
    </xdr:from>
    <xdr:to>
      <xdr:col>23</xdr:col>
      <xdr:colOff>406400</xdr:colOff>
      <xdr:row>16</xdr:row>
      <xdr:rowOff>25692</xdr:rowOff>
    </xdr:to>
    <xdr:cxnSp macro="">
      <xdr:nvCxnSpPr>
        <xdr:cNvPr id="448" name="直線コネクタ 447"/>
        <xdr:cNvCxnSpPr/>
      </xdr:nvCxnSpPr>
      <xdr:spPr>
        <a:xfrm flipV="1">
          <a:off x="15290800" y="2744521"/>
          <a:ext cx="889000" cy="24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141161</xdr:rowOff>
    </xdr:from>
    <xdr:to>
      <xdr:col>23</xdr:col>
      <xdr:colOff>457200</xdr:colOff>
      <xdr:row>15</xdr:row>
      <xdr:rowOff>71311</xdr:rowOff>
    </xdr:to>
    <xdr:sp macro="" textlink="">
      <xdr:nvSpPr>
        <xdr:cNvPr id="449" name="フローチャート : 判断 448"/>
        <xdr:cNvSpPr/>
      </xdr:nvSpPr>
      <xdr:spPr>
        <a:xfrm>
          <a:off x="16129000" y="254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81488</xdr:rowOff>
    </xdr:from>
    <xdr:ext cx="736600" cy="259045"/>
    <xdr:sp macro="" textlink="">
      <xdr:nvSpPr>
        <xdr:cNvPr id="450" name="テキスト ボックス 449"/>
        <xdr:cNvSpPr txBox="1"/>
      </xdr:nvSpPr>
      <xdr:spPr>
        <a:xfrm>
          <a:off x="15798800" y="2310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4940</xdr:rowOff>
    </xdr:from>
    <xdr:to>
      <xdr:col>22</xdr:col>
      <xdr:colOff>203200</xdr:colOff>
      <xdr:row>16</xdr:row>
      <xdr:rowOff>25692</xdr:rowOff>
    </xdr:to>
    <xdr:cxnSp macro="">
      <xdr:nvCxnSpPr>
        <xdr:cNvPr id="451" name="直線コネクタ 450"/>
        <xdr:cNvCxnSpPr/>
      </xdr:nvCxnSpPr>
      <xdr:spPr>
        <a:xfrm>
          <a:off x="14401800" y="2748140"/>
          <a:ext cx="889000" cy="2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146710</xdr:rowOff>
    </xdr:from>
    <xdr:to>
      <xdr:col>22</xdr:col>
      <xdr:colOff>254000</xdr:colOff>
      <xdr:row>15</xdr:row>
      <xdr:rowOff>76860</xdr:rowOff>
    </xdr:to>
    <xdr:sp macro="" textlink="">
      <xdr:nvSpPr>
        <xdr:cNvPr id="452" name="フローチャート : 判断 451"/>
        <xdr:cNvSpPr/>
      </xdr:nvSpPr>
      <xdr:spPr>
        <a:xfrm>
          <a:off x="15240000" y="254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87037</xdr:rowOff>
    </xdr:from>
    <xdr:ext cx="762000" cy="259045"/>
    <xdr:sp macro="" textlink="">
      <xdr:nvSpPr>
        <xdr:cNvPr id="453" name="テキスト ボックス 452"/>
        <xdr:cNvSpPr txBox="1"/>
      </xdr:nvSpPr>
      <xdr:spPr>
        <a:xfrm>
          <a:off x="14909800" y="231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4940</xdr:rowOff>
    </xdr:from>
    <xdr:to>
      <xdr:col>21</xdr:col>
      <xdr:colOff>0</xdr:colOff>
      <xdr:row>16</xdr:row>
      <xdr:rowOff>81915</xdr:rowOff>
    </xdr:to>
    <xdr:cxnSp macro="">
      <xdr:nvCxnSpPr>
        <xdr:cNvPr id="454" name="直線コネクタ 453"/>
        <xdr:cNvCxnSpPr/>
      </xdr:nvCxnSpPr>
      <xdr:spPr>
        <a:xfrm flipV="1">
          <a:off x="13512800" y="2748140"/>
          <a:ext cx="889000" cy="7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157569</xdr:rowOff>
    </xdr:from>
    <xdr:to>
      <xdr:col>21</xdr:col>
      <xdr:colOff>50800</xdr:colOff>
      <xdr:row>15</xdr:row>
      <xdr:rowOff>87719</xdr:rowOff>
    </xdr:to>
    <xdr:sp macro="" textlink="">
      <xdr:nvSpPr>
        <xdr:cNvPr id="455" name="フローチャート : 判断 454"/>
        <xdr:cNvSpPr/>
      </xdr:nvSpPr>
      <xdr:spPr>
        <a:xfrm>
          <a:off x="14351000" y="255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97896</xdr:rowOff>
    </xdr:from>
    <xdr:ext cx="762000" cy="259045"/>
    <xdr:sp macro="" textlink="">
      <xdr:nvSpPr>
        <xdr:cNvPr id="456" name="テキスト ボックス 455"/>
        <xdr:cNvSpPr txBox="1"/>
      </xdr:nvSpPr>
      <xdr:spPr>
        <a:xfrm>
          <a:off x="14020800" y="232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65.3</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12421</xdr:rowOff>
    </xdr:from>
    <xdr:to>
      <xdr:col>19</xdr:col>
      <xdr:colOff>533400</xdr:colOff>
      <xdr:row>15</xdr:row>
      <xdr:rowOff>114021</xdr:rowOff>
    </xdr:to>
    <xdr:sp macro="" textlink="">
      <xdr:nvSpPr>
        <xdr:cNvPr id="457" name="フローチャート : 判断 456"/>
        <xdr:cNvSpPr/>
      </xdr:nvSpPr>
      <xdr:spPr>
        <a:xfrm>
          <a:off x="13462000" y="258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124198</xdr:rowOff>
    </xdr:from>
    <xdr:ext cx="762000" cy="259045"/>
    <xdr:sp macro="" textlink="">
      <xdr:nvSpPr>
        <xdr:cNvPr id="458" name="テキスト ボックス 457"/>
        <xdr:cNvSpPr txBox="1"/>
      </xdr:nvSpPr>
      <xdr:spPr>
        <a:xfrm>
          <a:off x="13131800" y="2353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15</xdr:row>
      <xdr:rowOff>95186</xdr:rowOff>
    </xdr:from>
    <xdr:to>
      <xdr:col>24</xdr:col>
      <xdr:colOff>609600</xdr:colOff>
      <xdr:row>16</xdr:row>
      <xdr:rowOff>25336</xdr:rowOff>
    </xdr:to>
    <xdr:sp macro="" textlink="">
      <xdr:nvSpPr>
        <xdr:cNvPr id="464" name="円/楕円 463"/>
        <xdr:cNvSpPr/>
      </xdr:nvSpPr>
      <xdr:spPr>
        <a:xfrm>
          <a:off x="16967200" y="266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67263</xdr:rowOff>
    </xdr:from>
    <xdr:ext cx="762000" cy="259045"/>
    <xdr:sp macro="" textlink="">
      <xdr:nvSpPr>
        <xdr:cNvPr id="465" name="将来負担の状況該当値テキスト"/>
        <xdr:cNvSpPr txBox="1"/>
      </xdr:nvSpPr>
      <xdr:spPr>
        <a:xfrm>
          <a:off x="17106900" y="263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110.5</a:t>
          </a:r>
          <a:endParaRPr kumimoji="1" lang="ja-JP" altLang="en-US" sz="1000" b="1">
            <a:solidFill>
              <a:srgbClr val="FF0000"/>
            </a:solidFill>
            <a:latin typeface="ＭＳ Ｐゴシック"/>
          </a:endParaRPr>
        </a:p>
      </xdr:txBody>
    </xdr:sp>
    <xdr:clientData/>
  </xdr:oneCellAnchor>
  <xdr:twoCellAnchor>
    <xdr:from>
      <xdr:col>23</xdr:col>
      <xdr:colOff>355600</xdr:colOff>
      <xdr:row>15</xdr:row>
      <xdr:rowOff>121971</xdr:rowOff>
    </xdr:from>
    <xdr:to>
      <xdr:col>23</xdr:col>
      <xdr:colOff>457200</xdr:colOff>
      <xdr:row>16</xdr:row>
      <xdr:rowOff>52121</xdr:rowOff>
    </xdr:to>
    <xdr:sp macro="" textlink="">
      <xdr:nvSpPr>
        <xdr:cNvPr id="466" name="円/楕円 465"/>
        <xdr:cNvSpPr/>
      </xdr:nvSpPr>
      <xdr:spPr>
        <a:xfrm>
          <a:off x="16129000" y="2693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36898</xdr:rowOff>
    </xdr:from>
    <xdr:ext cx="736600" cy="259045"/>
    <xdr:sp macro="" textlink="">
      <xdr:nvSpPr>
        <xdr:cNvPr id="467" name="テキスト ボックス 466"/>
        <xdr:cNvSpPr txBox="1"/>
      </xdr:nvSpPr>
      <xdr:spPr>
        <a:xfrm>
          <a:off x="15798800" y="27800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121.6</a:t>
          </a:r>
          <a:endParaRPr kumimoji="1" lang="ja-JP" altLang="en-US" sz="1000" b="1">
            <a:solidFill>
              <a:srgbClr val="FF0000"/>
            </a:solidFill>
            <a:latin typeface="ＭＳ Ｐゴシック"/>
          </a:endParaRPr>
        </a:p>
      </xdr:txBody>
    </xdr:sp>
    <xdr:clientData/>
  </xdr:oneCellAnchor>
  <xdr:twoCellAnchor>
    <xdr:from>
      <xdr:col>22</xdr:col>
      <xdr:colOff>152400</xdr:colOff>
      <xdr:row>15</xdr:row>
      <xdr:rowOff>146342</xdr:rowOff>
    </xdr:from>
    <xdr:to>
      <xdr:col>22</xdr:col>
      <xdr:colOff>254000</xdr:colOff>
      <xdr:row>16</xdr:row>
      <xdr:rowOff>76492</xdr:rowOff>
    </xdr:to>
    <xdr:sp macro="" textlink="">
      <xdr:nvSpPr>
        <xdr:cNvPr id="468" name="円/楕円 467"/>
        <xdr:cNvSpPr/>
      </xdr:nvSpPr>
      <xdr:spPr>
        <a:xfrm>
          <a:off x="15240000" y="271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61269</xdr:rowOff>
    </xdr:from>
    <xdr:ext cx="762000" cy="259045"/>
    <xdr:sp macro="" textlink="">
      <xdr:nvSpPr>
        <xdr:cNvPr id="469" name="テキスト ボックス 468"/>
        <xdr:cNvSpPr txBox="1"/>
      </xdr:nvSpPr>
      <xdr:spPr>
        <a:xfrm>
          <a:off x="14909800" y="280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131.7</a:t>
          </a:r>
          <a:endParaRPr kumimoji="1" lang="ja-JP" altLang="en-US" sz="1000" b="1">
            <a:solidFill>
              <a:srgbClr val="FF0000"/>
            </a:solidFill>
            <a:latin typeface="ＭＳ Ｐゴシック"/>
          </a:endParaRPr>
        </a:p>
      </xdr:txBody>
    </xdr:sp>
    <xdr:clientData/>
  </xdr:oneCellAnchor>
  <xdr:twoCellAnchor>
    <xdr:from>
      <xdr:col>20</xdr:col>
      <xdr:colOff>635000</xdr:colOff>
      <xdr:row>15</xdr:row>
      <xdr:rowOff>125590</xdr:rowOff>
    </xdr:from>
    <xdr:to>
      <xdr:col>21</xdr:col>
      <xdr:colOff>50800</xdr:colOff>
      <xdr:row>16</xdr:row>
      <xdr:rowOff>55740</xdr:rowOff>
    </xdr:to>
    <xdr:sp macro="" textlink="">
      <xdr:nvSpPr>
        <xdr:cNvPr id="470" name="円/楕円 469"/>
        <xdr:cNvSpPr/>
      </xdr:nvSpPr>
      <xdr:spPr>
        <a:xfrm>
          <a:off x="14351000" y="26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40517</xdr:rowOff>
    </xdr:from>
    <xdr:ext cx="762000" cy="259045"/>
    <xdr:sp macro="" textlink="">
      <xdr:nvSpPr>
        <xdr:cNvPr id="471" name="テキスト ボックス 470"/>
        <xdr:cNvSpPr txBox="1"/>
      </xdr:nvSpPr>
      <xdr:spPr>
        <a:xfrm>
          <a:off x="14020800" y="2783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123.1</a:t>
          </a:r>
          <a:endParaRPr kumimoji="1" lang="ja-JP" altLang="en-US" sz="1000" b="1">
            <a:solidFill>
              <a:srgbClr val="FF0000"/>
            </a:solidFill>
            <a:latin typeface="ＭＳ Ｐゴシック"/>
          </a:endParaRPr>
        </a:p>
      </xdr:txBody>
    </xdr:sp>
    <xdr:clientData/>
  </xdr:oneCellAnchor>
  <xdr:twoCellAnchor>
    <xdr:from>
      <xdr:col>19</xdr:col>
      <xdr:colOff>431800</xdr:colOff>
      <xdr:row>16</xdr:row>
      <xdr:rowOff>31115</xdr:rowOff>
    </xdr:from>
    <xdr:to>
      <xdr:col>19</xdr:col>
      <xdr:colOff>533400</xdr:colOff>
      <xdr:row>16</xdr:row>
      <xdr:rowOff>132715</xdr:rowOff>
    </xdr:to>
    <xdr:sp macro="" textlink="">
      <xdr:nvSpPr>
        <xdr:cNvPr id="472" name="円/楕円 471"/>
        <xdr:cNvSpPr/>
      </xdr:nvSpPr>
      <xdr:spPr>
        <a:xfrm>
          <a:off x="13462000" y="277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117492</xdr:rowOff>
    </xdr:from>
    <xdr:ext cx="762000" cy="259045"/>
    <xdr:sp macro="" textlink="">
      <xdr:nvSpPr>
        <xdr:cNvPr id="473" name="テキスト ボックス 472"/>
        <xdr:cNvSpPr txBox="1"/>
      </xdr:nvSpPr>
      <xdr:spPr>
        <a:xfrm>
          <a:off x="13131800" y="2860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155.0</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31,382
31,253
240.93
16,626,750
16,087,710
426,541
7,975,493
17,494,310</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110.5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115/128</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の人件費に係る経常収支比率</a:t>
          </a:r>
          <a:r>
            <a:rPr lang="ja-JP" altLang="ja-JP" sz="1100" b="0" i="0" baseline="0">
              <a:solidFill>
                <a:schemeClr val="dk1"/>
              </a:solidFill>
              <a:effectLst/>
              <a:latin typeface="+mn-lt"/>
              <a:ea typeface="+mn-ea"/>
              <a:cs typeface="+mn-cs"/>
            </a:rPr>
            <a:t>は、人件費は減少したものの経常一般財源が大きく減少したため、</a:t>
          </a:r>
          <a:r>
            <a:rPr lang="ja-JP" altLang="en-US" sz="1100" b="0" i="0" baseline="0">
              <a:solidFill>
                <a:schemeClr val="dk1"/>
              </a:solidFill>
              <a:effectLst/>
              <a:latin typeface="+mn-lt"/>
              <a:ea typeface="+mn-ea"/>
              <a:cs typeface="+mn-cs"/>
            </a:rPr>
            <a:t>前年度</a:t>
          </a:r>
          <a:r>
            <a:rPr lang="ja-JP" altLang="ja-JP" sz="1100" b="0" i="0" baseline="0">
              <a:solidFill>
                <a:schemeClr val="dk1"/>
              </a:solidFill>
              <a:effectLst/>
              <a:latin typeface="+mn-lt"/>
              <a:ea typeface="+mn-ea"/>
              <a:cs typeface="+mn-cs"/>
            </a:rPr>
            <a:t>と比較して</a:t>
          </a:r>
          <a:r>
            <a:rPr lang="en-US" altLang="ja-JP" sz="1100" b="0" i="0" baseline="0">
              <a:solidFill>
                <a:schemeClr val="dk1"/>
              </a:solidFill>
              <a:effectLst/>
              <a:latin typeface="+mn-lt"/>
              <a:ea typeface="+mn-ea"/>
              <a:cs typeface="+mn-cs"/>
            </a:rPr>
            <a:t>0.7</a:t>
          </a:r>
          <a:r>
            <a:rPr lang="ja-JP" altLang="ja-JP" sz="1100" b="0" i="0" baseline="0">
              <a:solidFill>
                <a:schemeClr val="dk1"/>
              </a:solidFill>
              <a:effectLst/>
              <a:latin typeface="+mn-lt"/>
              <a:ea typeface="+mn-ea"/>
              <a:cs typeface="+mn-cs"/>
            </a:rPr>
            <a:t>ポイント増加し</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類似団体平均との比較では</a:t>
          </a:r>
          <a:r>
            <a:rPr lang="en-US" altLang="ja-JP" sz="1100" b="0" i="0" baseline="0">
              <a:solidFill>
                <a:schemeClr val="dk1"/>
              </a:solidFill>
              <a:effectLst/>
              <a:latin typeface="+mn-lt"/>
              <a:ea typeface="+mn-ea"/>
              <a:cs typeface="+mn-cs"/>
            </a:rPr>
            <a:t>5.3</a:t>
          </a:r>
          <a:r>
            <a:rPr lang="ja-JP" altLang="ja-JP" sz="1100" b="0" i="0" baseline="0">
              <a:solidFill>
                <a:schemeClr val="dk1"/>
              </a:solidFill>
              <a:effectLst/>
              <a:latin typeface="+mn-lt"/>
              <a:ea typeface="+mn-ea"/>
              <a:cs typeface="+mn-cs"/>
            </a:rPr>
            <a:t>ポイント上回った。</a:t>
          </a:r>
          <a:endParaRPr lang="ja-JP" altLang="ja-JP">
            <a:effectLst/>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類似団体平均との比較では、比率の高い状態が続いているが、広域の事務組合等によらず市単独で消防組織を有しているためである。</a:t>
          </a:r>
          <a:endParaRPr lang="en-US" altLang="ja-JP" sz="1100" b="0" i="0" baseline="0">
            <a:solidFill>
              <a:schemeClr val="dk1"/>
            </a:solidFill>
            <a:effectLst/>
            <a:latin typeface="+mn-lt"/>
            <a:ea typeface="+mn-ea"/>
            <a:cs typeface="+mn-cs"/>
          </a:endParaRPr>
        </a:p>
        <a:p>
          <a:pPr rtl="0" eaLnBrk="1" fontAlgn="auto" latinLnBrk="0" hangingPunct="1"/>
          <a:r>
            <a:rPr lang="ja-JP" altLang="ja-JP" sz="1100" b="0" i="0" baseline="0">
              <a:solidFill>
                <a:schemeClr val="dk1"/>
              </a:solidFill>
              <a:effectLst/>
              <a:latin typeface="+mn-lt"/>
              <a:ea typeface="+mn-ea"/>
              <a:cs typeface="+mn-cs"/>
            </a:rPr>
            <a:t>　人口一人当たりの人件費及び一部事務組合の人件費に充てる負担金などの人件費に準ずる費用は類似団体平均を下回っている。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73660</xdr:rowOff>
    </xdr:from>
    <xdr:to>
      <xdr:col>7</xdr:col>
      <xdr:colOff>15875</xdr:colOff>
      <xdr:row>41</xdr:row>
      <xdr:rowOff>8890</xdr:rowOff>
    </xdr:to>
    <xdr:cxnSp macro="">
      <xdr:nvCxnSpPr>
        <xdr:cNvPr id="61" name="直線コネクタ 60"/>
        <xdr:cNvCxnSpPr/>
      </xdr:nvCxnSpPr>
      <xdr:spPr>
        <a:xfrm flipV="1">
          <a:off x="4826000" y="556006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33.2</a:t>
          </a:r>
          <a:endParaRPr kumimoji="1" lang="ja-JP" altLang="en-US" sz="1000" b="1">
            <a:latin typeface="ＭＳ Ｐゴシック"/>
          </a:endParaRPr>
        </a:p>
      </xdr:txBody>
    </xdr:sp>
    <xdr:clientData/>
  </xdr:oneCellAnchor>
  <xdr:twoCellAnchor>
    <xdr:from>
      <xdr:col>6</xdr:col>
      <xdr:colOff>612775</xdr:colOff>
      <xdr:row>41</xdr:row>
      <xdr:rowOff>8890</xdr:rowOff>
    </xdr:from>
    <xdr:to>
      <xdr:col>7</xdr:col>
      <xdr:colOff>104775</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30</xdr:row>
      <xdr:rowOff>160037</xdr:rowOff>
    </xdr:from>
    <xdr:ext cx="762000" cy="259045"/>
    <xdr:sp macro="" textlink="">
      <xdr:nvSpPr>
        <xdr:cNvPr id="64" name="人件費最大値テキスト"/>
        <xdr:cNvSpPr txBox="1"/>
      </xdr:nvSpPr>
      <xdr:spPr>
        <a:xfrm>
          <a:off x="4914900" y="530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13.8</a:t>
          </a:r>
          <a:endParaRPr kumimoji="1" lang="ja-JP" altLang="en-US" sz="1000" b="1">
            <a:latin typeface="ＭＳ Ｐゴシック"/>
          </a:endParaRPr>
        </a:p>
      </xdr:txBody>
    </xdr:sp>
    <xdr:clientData/>
  </xdr:oneCellAnchor>
  <xdr:twoCellAnchor>
    <xdr:from>
      <xdr:col>6</xdr:col>
      <xdr:colOff>612775</xdr:colOff>
      <xdr:row>32</xdr:row>
      <xdr:rowOff>73660</xdr:rowOff>
    </xdr:from>
    <xdr:to>
      <xdr:col>7</xdr:col>
      <xdr:colOff>104775</xdr:colOff>
      <xdr:row>32</xdr:row>
      <xdr:rowOff>73660</xdr:rowOff>
    </xdr:to>
    <xdr:cxnSp macro="">
      <xdr:nvCxnSpPr>
        <xdr:cNvPr id="65" name="直線コネクタ 64"/>
        <xdr:cNvCxnSpPr/>
      </xdr:nvCxnSpPr>
      <xdr:spPr>
        <a:xfrm>
          <a:off x="4737100" y="5560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39</xdr:row>
      <xdr:rowOff>8890</xdr:rowOff>
    </xdr:from>
    <xdr:to>
      <xdr:col>7</xdr:col>
      <xdr:colOff>15875</xdr:colOff>
      <xdr:row>39</xdr:row>
      <xdr:rowOff>62230</xdr:rowOff>
    </xdr:to>
    <xdr:cxnSp macro="">
      <xdr:nvCxnSpPr>
        <xdr:cNvPr id="66" name="直線コネクタ 65"/>
        <xdr:cNvCxnSpPr/>
      </xdr:nvCxnSpPr>
      <xdr:spPr>
        <a:xfrm>
          <a:off x="3987800" y="66954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138447</xdr:rowOff>
    </xdr:from>
    <xdr:ext cx="762000" cy="259045"/>
    <xdr:sp macro="" textlink="">
      <xdr:nvSpPr>
        <xdr:cNvPr id="67" name="人件費平均値テキスト"/>
        <xdr:cNvSpPr txBox="1"/>
      </xdr:nvSpPr>
      <xdr:spPr>
        <a:xfrm>
          <a:off x="4914900" y="6139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121920</xdr:rowOff>
    </xdr:from>
    <xdr:to>
      <xdr:col>7</xdr:col>
      <xdr:colOff>66675</xdr:colOff>
      <xdr:row>37</xdr:row>
      <xdr:rowOff>52070</xdr:rowOff>
    </xdr:to>
    <xdr:sp macro="" textlink="">
      <xdr:nvSpPr>
        <xdr:cNvPr id="68" name="フローチャート : 判断 67"/>
        <xdr:cNvSpPr/>
      </xdr:nvSpPr>
      <xdr:spPr>
        <a:xfrm>
          <a:off x="47752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39</xdr:row>
      <xdr:rowOff>8890</xdr:rowOff>
    </xdr:from>
    <xdr:to>
      <xdr:col>5</xdr:col>
      <xdr:colOff>549275</xdr:colOff>
      <xdr:row>39</xdr:row>
      <xdr:rowOff>107950</xdr:rowOff>
    </xdr:to>
    <xdr:cxnSp macro="">
      <xdr:nvCxnSpPr>
        <xdr:cNvPr id="69" name="直線コネクタ 68"/>
        <xdr:cNvCxnSpPr/>
      </xdr:nvCxnSpPr>
      <xdr:spPr>
        <a:xfrm flipV="1">
          <a:off x="3098800" y="66954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91440</xdr:rowOff>
    </xdr:from>
    <xdr:to>
      <xdr:col>5</xdr:col>
      <xdr:colOff>600075</xdr:colOff>
      <xdr:row>37</xdr:row>
      <xdr:rowOff>21590</xdr:rowOff>
    </xdr:to>
    <xdr:sp macro="" textlink="">
      <xdr:nvSpPr>
        <xdr:cNvPr id="70" name="フローチャート : 判断 69"/>
        <xdr:cNvSpPr/>
      </xdr:nvSpPr>
      <xdr:spPr>
        <a:xfrm>
          <a:off x="3937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31767</xdr:rowOff>
    </xdr:from>
    <xdr:ext cx="736600" cy="259045"/>
    <xdr:sp macro="" textlink="">
      <xdr:nvSpPr>
        <xdr:cNvPr id="71" name="テキスト ボックス 70"/>
        <xdr:cNvSpPr txBox="1"/>
      </xdr:nvSpPr>
      <xdr:spPr>
        <a:xfrm>
          <a:off x="3606800" y="6032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3</xdr:col>
      <xdr:colOff>142875</xdr:colOff>
      <xdr:row>39</xdr:row>
      <xdr:rowOff>107950</xdr:rowOff>
    </xdr:from>
    <xdr:to>
      <xdr:col>4</xdr:col>
      <xdr:colOff>346075</xdr:colOff>
      <xdr:row>39</xdr:row>
      <xdr:rowOff>130810</xdr:rowOff>
    </xdr:to>
    <xdr:cxnSp macro="">
      <xdr:nvCxnSpPr>
        <xdr:cNvPr id="72" name="直線コネクタ 71"/>
        <xdr:cNvCxnSpPr/>
      </xdr:nvCxnSpPr>
      <xdr:spPr>
        <a:xfrm flipV="1">
          <a:off x="2209800" y="67945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35</xdr:row>
      <xdr:rowOff>39387</xdr:rowOff>
    </xdr:from>
    <xdr:ext cx="762000" cy="259045"/>
    <xdr:sp macro="" textlink="">
      <xdr:nvSpPr>
        <xdr:cNvPr id="74" name="テキスト ボックス 73"/>
        <xdr:cNvSpPr txBox="1"/>
      </xdr:nvSpPr>
      <xdr:spPr>
        <a:xfrm>
          <a:off x="2717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39</xdr:row>
      <xdr:rowOff>130810</xdr:rowOff>
    </xdr:from>
    <xdr:to>
      <xdr:col>3</xdr:col>
      <xdr:colOff>142875</xdr:colOff>
      <xdr:row>40</xdr:row>
      <xdr:rowOff>43180</xdr:rowOff>
    </xdr:to>
    <xdr:cxnSp macro="">
      <xdr:nvCxnSpPr>
        <xdr:cNvPr id="75" name="直線コネクタ 74"/>
        <xdr:cNvCxnSpPr/>
      </xdr:nvCxnSpPr>
      <xdr:spPr>
        <a:xfrm flipV="1">
          <a:off x="1320800" y="68173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83820</xdr:rowOff>
    </xdr:from>
    <xdr:to>
      <xdr:col>3</xdr:col>
      <xdr:colOff>193675</xdr:colOff>
      <xdr:row>37</xdr:row>
      <xdr:rowOff>13970</xdr:rowOff>
    </xdr:to>
    <xdr:sp macro="" textlink="">
      <xdr:nvSpPr>
        <xdr:cNvPr id="76" name="フローチャート : 判断 75"/>
        <xdr:cNvSpPr/>
      </xdr:nvSpPr>
      <xdr:spPr>
        <a:xfrm>
          <a:off x="2159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35</xdr:row>
      <xdr:rowOff>24147</xdr:rowOff>
    </xdr:from>
    <xdr:ext cx="762000" cy="259045"/>
    <xdr:sp macro="" textlink="">
      <xdr:nvSpPr>
        <xdr:cNvPr id="77" name="テキスト ボックス 76"/>
        <xdr:cNvSpPr txBox="1"/>
      </xdr:nvSpPr>
      <xdr:spPr>
        <a:xfrm>
          <a:off x="1828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23.6</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152400</xdr:rowOff>
    </xdr:from>
    <xdr:to>
      <xdr:col>1</xdr:col>
      <xdr:colOff>676275</xdr:colOff>
      <xdr:row>37</xdr:row>
      <xdr:rowOff>82550</xdr:rowOff>
    </xdr:to>
    <xdr:sp macro="" textlink="">
      <xdr:nvSpPr>
        <xdr:cNvPr id="78" name="フローチャート : 判断 77"/>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92727</xdr:rowOff>
    </xdr:from>
    <xdr:ext cx="762000" cy="259045"/>
    <xdr:sp macro="" textlink="">
      <xdr:nvSpPr>
        <xdr:cNvPr id="79" name="テキスト ボックス 78"/>
        <xdr:cNvSpPr txBox="1"/>
      </xdr:nvSpPr>
      <xdr:spPr>
        <a:xfrm>
          <a:off x="9398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39</xdr:row>
      <xdr:rowOff>11430</xdr:rowOff>
    </xdr:from>
    <xdr:to>
      <xdr:col>7</xdr:col>
      <xdr:colOff>66675</xdr:colOff>
      <xdr:row>39</xdr:row>
      <xdr:rowOff>113030</xdr:rowOff>
    </xdr:to>
    <xdr:sp macro="" textlink="">
      <xdr:nvSpPr>
        <xdr:cNvPr id="85" name="円/楕円 84"/>
        <xdr:cNvSpPr/>
      </xdr:nvSpPr>
      <xdr:spPr>
        <a:xfrm>
          <a:off x="4775200" y="669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38</xdr:row>
      <xdr:rowOff>154957</xdr:rowOff>
    </xdr:from>
    <xdr:ext cx="762000" cy="259045"/>
    <xdr:sp macro="" textlink="">
      <xdr:nvSpPr>
        <xdr:cNvPr id="86" name="人件費該当値テキスト"/>
        <xdr:cNvSpPr txBox="1"/>
      </xdr:nvSpPr>
      <xdr:spPr>
        <a:xfrm>
          <a:off x="4914900" y="667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29.4</a:t>
          </a:r>
          <a:endParaRPr kumimoji="1" lang="ja-JP" altLang="en-US" sz="1000" b="1">
            <a:solidFill>
              <a:srgbClr val="FF0000"/>
            </a:solidFill>
            <a:latin typeface="ＭＳ Ｐゴシック"/>
          </a:endParaRPr>
        </a:p>
      </xdr:txBody>
    </xdr:sp>
    <xdr:clientData/>
  </xdr:oneCellAnchor>
  <xdr:twoCellAnchor>
    <xdr:from>
      <xdr:col>5</xdr:col>
      <xdr:colOff>498475</xdr:colOff>
      <xdr:row>38</xdr:row>
      <xdr:rowOff>129540</xdr:rowOff>
    </xdr:from>
    <xdr:to>
      <xdr:col>5</xdr:col>
      <xdr:colOff>600075</xdr:colOff>
      <xdr:row>39</xdr:row>
      <xdr:rowOff>59690</xdr:rowOff>
    </xdr:to>
    <xdr:sp macro="" textlink="">
      <xdr:nvSpPr>
        <xdr:cNvPr id="87" name="円/楕円 86"/>
        <xdr:cNvSpPr/>
      </xdr:nvSpPr>
      <xdr:spPr>
        <a:xfrm>
          <a:off x="3937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39</xdr:row>
      <xdr:rowOff>44467</xdr:rowOff>
    </xdr:from>
    <xdr:ext cx="736600" cy="259045"/>
    <xdr:sp macro="" textlink="">
      <xdr:nvSpPr>
        <xdr:cNvPr id="88" name="テキスト ボックス 87"/>
        <xdr:cNvSpPr txBox="1"/>
      </xdr:nvSpPr>
      <xdr:spPr>
        <a:xfrm>
          <a:off x="3606800" y="673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28.7</a:t>
          </a:r>
          <a:endParaRPr kumimoji="1" lang="ja-JP" altLang="en-US" sz="1000" b="1">
            <a:solidFill>
              <a:srgbClr val="FF0000"/>
            </a:solidFill>
            <a:latin typeface="ＭＳ Ｐゴシック"/>
          </a:endParaRPr>
        </a:p>
      </xdr:txBody>
    </xdr:sp>
    <xdr:clientData/>
  </xdr:oneCellAnchor>
  <xdr:twoCellAnchor>
    <xdr:from>
      <xdr:col>4</xdr:col>
      <xdr:colOff>295275</xdr:colOff>
      <xdr:row>39</xdr:row>
      <xdr:rowOff>57150</xdr:rowOff>
    </xdr:from>
    <xdr:to>
      <xdr:col>4</xdr:col>
      <xdr:colOff>396875</xdr:colOff>
      <xdr:row>39</xdr:row>
      <xdr:rowOff>158750</xdr:rowOff>
    </xdr:to>
    <xdr:sp macro="" textlink="">
      <xdr:nvSpPr>
        <xdr:cNvPr id="89" name="円/楕円 88"/>
        <xdr:cNvSpPr/>
      </xdr:nvSpPr>
      <xdr:spPr>
        <a:xfrm>
          <a:off x="30480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39</xdr:row>
      <xdr:rowOff>143527</xdr:rowOff>
    </xdr:from>
    <xdr:ext cx="762000" cy="259045"/>
    <xdr:sp macro="" textlink="">
      <xdr:nvSpPr>
        <xdr:cNvPr id="90" name="テキスト ボックス 89"/>
        <xdr:cNvSpPr txBox="1"/>
      </xdr:nvSpPr>
      <xdr:spPr>
        <a:xfrm>
          <a:off x="2717800" y="683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30.0</a:t>
          </a:r>
          <a:endParaRPr kumimoji="1" lang="ja-JP" altLang="en-US" sz="1000" b="1">
            <a:solidFill>
              <a:srgbClr val="FF0000"/>
            </a:solidFill>
            <a:latin typeface="ＭＳ Ｐゴシック"/>
          </a:endParaRPr>
        </a:p>
      </xdr:txBody>
    </xdr:sp>
    <xdr:clientData/>
  </xdr:oneCellAnchor>
  <xdr:twoCellAnchor>
    <xdr:from>
      <xdr:col>3</xdr:col>
      <xdr:colOff>92075</xdr:colOff>
      <xdr:row>39</xdr:row>
      <xdr:rowOff>80010</xdr:rowOff>
    </xdr:from>
    <xdr:to>
      <xdr:col>3</xdr:col>
      <xdr:colOff>193675</xdr:colOff>
      <xdr:row>40</xdr:row>
      <xdr:rowOff>10160</xdr:rowOff>
    </xdr:to>
    <xdr:sp macro="" textlink="">
      <xdr:nvSpPr>
        <xdr:cNvPr id="91" name="円/楕円 90"/>
        <xdr:cNvSpPr/>
      </xdr:nvSpPr>
      <xdr:spPr>
        <a:xfrm>
          <a:off x="2159000" y="676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39</xdr:row>
      <xdr:rowOff>166387</xdr:rowOff>
    </xdr:from>
    <xdr:ext cx="762000" cy="259045"/>
    <xdr:sp macro="" textlink="">
      <xdr:nvSpPr>
        <xdr:cNvPr id="92" name="テキスト ボックス 91"/>
        <xdr:cNvSpPr txBox="1"/>
      </xdr:nvSpPr>
      <xdr:spPr>
        <a:xfrm>
          <a:off x="1828800" y="685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30.3</a:t>
          </a:r>
          <a:endParaRPr kumimoji="1" lang="ja-JP" altLang="en-US" sz="1000" b="1">
            <a:solidFill>
              <a:srgbClr val="FF0000"/>
            </a:solidFill>
            <a:latin typeface="ＭＳ Ｐゴシック"/>
          </a:endParaRPr>
        </a:p>
      </xdr:txBody>
    </xdr:sp>
    <xdr:clientData/>
  </xdr:oneCellAnchor>
  <xdr:twoCellAnchor>
    <xdr:from>
      <xdr:col>1</xdr:col>
      <xdr:colOff>574675</xdr:colOff>
      <xdr:row>39</xdr:row>
      <xdr:rowOff>163830</xdr:rowOff>
    </xdr:from>
    <xdr:to>
      <xdr:col>1</xdr:col>
      <xdr:colOff>676275</xdr:colOff>
      <xdr:row>40</xdr:row>
      <xdr:rowOff>93980</xdr:rowOff>
    </xdr:to>
    <xdr:sp macro="" textlink="">
      <xdr:nvSpPr>
        <xdr:cNvPr id="93" name="円/楕円 92"/>
        <xdr:cNvSpPr/>
      </xdr:nvSpPr>
      <xdr:spPr>
        <a:xfrm>
          <a:off x="1270000" y="6850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40</xdr:row>
      <xdr:rowOff>78757</xdr:rowOff>
    </xdr:from>
    <xdr:ext cx="762000" cy="259045"/>
    <xdr:sp macro="" textlink="">
      <xdr:nvSpPr>
        <xdr:cNvPr id="94" name="テキスト ボックス 93"/>
        <xdr:cNvSpPr txBox="1"/>
      </xdr:nvSpPr>
      <xdr:spPr>
        <a:xfrm>
          <a:off x="939800" y="693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31.4</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72/128</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年度の</a:t>
          </a:r>
          <a:r>
            <a:rPr lang="ja-JP" altLang="en-US" sz="1100" b="0" i="0" baseline="0">
              <a:solidFill>
                <a:schemeClr val="dk1"/>
              </a:solidFill>
              <a:effectLst/>
              <a:latin typeface="+mn-lt"/>
              <a:ea typeface="+mn-ea"/>
              <a:cs typeface="+mn-cs"/>
            </a:rPr>
            <a:t>物件</a:t>
          </a:r>
          <a:r>
            <a:rPr lang="ja-JP" altLang="ja-JP" sz="1100" b="0" i="0" baseline="0">
              <a:solidFill>
                <a:schemeClr val="dk1"/>
              </a:solidFill>
              <a:effectLst/>
              <a:latin typeface="+mn-lt"/>
              <a:ea typeface="+mn-ea"/>
              <a:cs typeface="+mn-cs"/>
            </a:rPr>
            <a:t>費に係る経常収支比率は、前年度と比較して</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ポイント増加し</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類似団体平均との比較では</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ポイント上回った。</a:t>
          </a:r>
          <a:endParaRPr lang="ja-JP" altLang="ja-JP">
            <a:effectLst/>
          </a:endParaRPr>
        </a:p>
        <a:p>
          <a:pPr rtl="0" eaLnBrk="1" fontAlgn="auto" latinLnBrk="0" hangingPunct="1"/>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から</a:t>
          </a:r>
          <a:r>
            <a:rPr lang="ja-JP" altLang="ja-JP" sz="1100" b="0" i="0" baseline="0">
              <a:solidFill>
                <a:schemeClr val="dk1"/>
              </a:solidFill>
              <a:effectLst/>
              <a:latin typeface="+mn-lt"/>
              <a:ea typeface="+mn-ea"/>
              <a:cs typeface="+mn-cs"/>
            </a:rPr>
            <a:t>燃やせるごみの処理費用について、他市への委託料から一部事務組合への負担金としたことなどから、</a:t>
          </a:r>
          <a:r>
            <a:rPr lang="ja-JP" altLang="en-US" sz="1100" b="0" i="0" baseline="0">
              <a:solidFill>
                <a:schemeClr val="dk1"/>
              </a:solidFill>
              <a:effectLst/>
              <a:latin typeface="+mn-lt"/>
              <a:ea typeface="+mn-ea"/>
              <a:cs typeface="+mn-cs"/>
            </a:rPr>
            <a:t>類似団体平均に近づいている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34471</xdr:rowOff>
    </xdr:from>
    <xdr:to>
      <xdr:col>24</xdr:col>
      <xdr:colOff>31750</xdr:colOff>
      <xdr:row>21</xdr:row>
      <xdr:rowOff>80736</xdr:rowOff>
    </xdr:to>
    <xdr:cxnSp macro="">
      <xdr:nvCxnSpPr>
        <xdr:cNvPr id="124" name="直線コネクタ 123"/>
        <xdr:cNvCxnSpPr/>
      </xdr:nvCxnSpPr>
      <xdr:spPr>
        <a:xfrm flipV="1">
          <a:off x="16510000" y="2091871"/>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52813</xdr:rowOff>
    </xdr:from>
    <xdr:ext cx="762000" cy="259045"/>
    <xdr:sp macro="" textlink="">
      <xdr:nvSpPr>
        <xdr:cNvPr id="125" name="物件費最小値テキスト"/>
        <xdr:cNvSpPr txBox="1"/>
      </xdr:nvSpPr>
      <xdr:spPr>
        <a:xfrm>
          <a:off x="16598900" y="365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19.9</a:t>
          </a:r>
          <a:endParaRPr kumimoji="1" lang="ja-JP" altLang="en-US" sz="1000" b="1">
            <a:latin typeface="ＭＳ Ｐゴシック"/>
          </a:endParaRPr>
        </a:p>
      </xdr:txBody>
    </xdr:sp>
    <xdr:clientData/>
  </xdr:oneCellAnchor>
  <xdr:twoCellAnchor>
    <xdr:from>
      <xdr:col>23</xdr:col>
      <xdr:colOff>628650</xdr:colOff>
      <xdr:row>21</xdr:row>
      <xdr:rowOff>80736</xdr:rowOff>
    </xdr:from>
    <xdr:to>
      <xdr:col>24</xdr:col>
      <xdr:colOff>120650</xdr:colOff>
      <xdr:row>21</xdr:row>
      <xdr:rowOff>80736</xdr:rowOff>
    </xdr:to>
    <xdr:cxnSp macro="">
      <xdr:nvCxnSpPr>
        <xdr:cNvPr id="126" name="直線コネクタ 125"/>
        <xdr:cNvCxnSpPr/>
      </xdr:nvCxnSpPr>
      <xdr:spPr>
        <a:xfrm>
          <a:off x="16421100" y="3681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120848</xdr:rowOff>
    </xdr:from>
    <xdr:ext cx="762000" cy="259045"/>
    <xdr:sp macro="" textlink="">
      <xdr:nvSpPr>
        <xdr:cNvPr id="127" name="物件費最大値テキスト"/>
        <xdr:cNvSpPr txBox="1"/>
      </xdr:nvSpPr>
      <xdr:spPr>
        <a:xfrm>
          <a:off x="165989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a:t>
          </a:r>
          <a:endParaRPr kumimoji="1" lang="ja-JP" altLang="en-US" sz="1000" b="1">
            <a:latin typeface="ＭＳ Ｐゴシック"/>
          </a:endParaRPr>
        </a:p>
      </xdr:txBody>
    </xdr:sp>
    <xdr:clientData/>
  </xdr:oneCellAnchor>
  <xdr:twoCellAnchor>
    <xdr:from>
      <xdr:col>23</xdr:col>
      <xdr:colOff>628650</xdr:colOff>
      <xdr:row>12</xdr:row>
      <xdr:rowOff>34471</xdr:rowOff>
    </xdr:from>
    <xdr:to>
      <xdr:col>24</xdr:col>
      <xdr:colOff>120650</xdr:colOff>
      <xdr:row>12</xdr:row>
      <xdr:rowOff>34471</xdr:rowOff>
    </xdr:to>
    <xdr:cxnSp macro="">
      <xdr:nvCxnSpPr>
        <xdr:cNvPr id="128" name="直線コネクタ 127"/>
        <xdr:cNvCxnSpPr/>
      </xdr:nvCxnSpPr>
      <xdr:spPr>
        <a:xfrm>
          <a:off x="16421100" y="2091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16</xdr:row>
      <xdr:rowOff>165100</xdr:rowOff>
    </xdr:from>
    <xdr:to>
      <xdr:col>24</xdr:col>
      <xdr:colOff>31750</xdr:colOff>
      <xdr:row>17</xdr:row>
      <xdr:rowOff>80736</xdr:rowOff>
    </xdr:to>
    <xdr:cxnSp macro="">
      <xdr:nvCxnSpPr>
        <xdr:cNvPr id="129" name="直線コネクタ 128"/>
        <xdr:cNvCxnSpPr/>
      </xdr:nvCxnSpPr>
      <xdr:spPr>
        <a:xfrm>
          <a:off x="15671800" y="2908300"/>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152598</xdr:rowOff>
    </xdr:from>
    <xdr:ext cx="762000" cy="259045"/>
    <xdr:sp macro="" textlink="">
      <xdr:nvSpPr>
        <xdr:cNvPr id="130" name="物件費平均値テキスト"/>
        <xdr:cNvSpPr txBox="1"/>
      </xdr:nvSpPr>
      <xdr:spPr>
        <a:xfrm>
          <a:off x="16598900" y="27243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136071</xdr:rowOff>
    </xdr:from>
    <xdr:to>
      <xdr:col>24</xdr:col>
      <xdr:colOff>82550</xdr:colOff>
      <xdr:row>17</xdr:row>
      <xdr:rowOff>66221</xdr:rowOff>
    </xdr:to>
    <xdr:sp macro="" textlink="">
      <xdr:nvSpPr>
        <xdr:cNvPr id="131" name="フローチャート : 判断 130"/>
        <xdr:cNvSpPr/>
      </xdr:nvSpPr>
      <xdr:spPr>
        <a:xfrm>
          <a:off x="164592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16</xdr:row>
      <xdr:rowOff>165100</xdr:rowOff>
    </xdr:from>
    <xdr:to>
      <xdr:col>22</xdr:col>
      <xdr:colOff>565150</xdr:colOff>
      <xdr:row>17</xdr:row>
      <xdr:rowOff>135164</xdr:rowOff>
    </xdr:to>
    <xdr:cxnSp macro="">
      <xdr:nvCxnSpPr>
        <xdr:cNvPr id="132" name="直線コネクタ 131"/>
        <xdr:cNvCxnSpPr/>
      </xdr:nvCxnSpPr>
      <xdr:spPr>
        <a:xfrm flipV="1">
          <a:off x="14782800" y="29083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70757</xdr:rowOff>
    </xdr:from>
    <xdr:to>
      <xdr:col>22</xdr:col>
      <xdr:colOff>615950</xdr:colOff>
      <xdr:row>17</xdr:row>
      <xdr:rowOff>907</xdr:rowOff>
    </xdr:to>
    <xdr:sp macro="" textlink="">
      <xdr:nvSpPr>
        <xdr:cNvPr id="133" name="フローチャート : 判断 132"/>
        <xdr:cNvSpPr/>
      </xdr:nvSpPr>
      <xdr:spPr>
        <a:xfrm>
          <a:off x="15621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11084</xdr:rowOff>
    </xdr:from>
    <xdr:ext cx="736600" cy="259045"/>
    <xdr:sp macro="" textlink="">
      <xdr:nvSpPr>
        <xdr:cNvPr id="134" name="テキスト ボックス 133"/>
        <xdr:cNvSpPr txBox="1"/>
      </xdr:nvSpPr>
      <xdr:spPr>
        <a:xfrm>
          <a:off x="15290800" y="258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20</xdr:col>
      <xdr:colOff>158750</xdr:colOff>
      <xdr:row>17</xdr:row>
      <xdr:rowOff>69850</xdr:rowOff>
    </xdr:from>
    <xdr:to>
      <xdr:col>21</xdr:col>
      <xdr:colOff>361950</xdr:colOff>
      <xdr:row>17</xdr:row>
      <xdr:rowOff>135164</xdr:rowOff>
    </xdr:to>
    <xdr:cxnSp macro="">
      <xdr:nvCxnSpPr>
        <xdr:cNvPr id="135" name="直線コネクタ 134"/>
        <xdr:cNvCxnSpPr/>
      </xdr:nvCxnSpPr>
      <xdr:spPr>
        <a:xfrm>
          <a:off x="13893800" y="298450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103414</xdr:rowOff>
    </xdr:from>
    <xdr:to>
      <xdr:col>21</xdr:col>
      <xdr:colOff>412750</xdr:colOff>
      <xdr:row>17</xdr:row>
      <xdr:rowOff>33564</xdr:rowOff>
    </xdr:to>
    <xdr:sp macro="" textlink="">
      <xdr:nvSpPr>
        <xdr:cNvPr id="136" name="フローチャート : 判断 135"/>
        <xdr:cNvSpPr/>
      </xdr:nvSpPr>
      <xdr:spPr>
        <a:xfrm>
          <a:off x="14732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43741</xdr:rowOff>
    </xdr:from>
    <xdr:ext cx="762000" cy="259045"/>
    <xdr:sp macro="" textlink="">
      <xdr:nvSpPr>
        <xdr:cNvPr id="137" name="テキスト ボックス 136"/>
        <xdr:cNvSpPr txBox="1"/>
      </xdr:nvSpPr>
      <xdr:spPr>
        <a:xfrm>
          <a:off x="14401800" y="261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12.7</a:t>
          </a:r>
          <a:endParaRPr kumimoji="1" lang="ja-JP" altLang="en-US" sz="1000" b="1">
            <a:solidFill>
              <a:srgbClr val="000080"/>
            </a:solidFill>
            <a:latin typeface="ＭＳ Ｐゴシック"/>
          </a:endParaRPr>
        </a:p>
      </xdr:txBody>
    </xdr:sp>
    <xdr:clientData/>
  </xdr:oneCellAnchor>
  <xdr:twoCellAnchor>
    <xdr:from>
      <xdr:col>18</xdr:col>
      <xdr:colOff>641350</xdr:colOff>
      <xdr:row>17</xdr:row>
      <xdr:rowOff>48079</xdr:rowOff>
    </xdr:from>
    <xdr:to>
      <xdr:col>20</xdr:col>
      <xdr:colOff>158750</xdr:colOff>
      <xdr:row>17</xdr:row>
      <xdr:rowOff>69850</xdr:rowOff>
    </xdr:to>
    <xdr:cxnSp macro="">
      <xdr:nvCxnSpPr>
        <xdr:cNvPr id="138" name="直線コネクタ 137"/>
        <xdr:cNvCxnSpPr/>
      </xdr:nvCxnSpPr>
      <xdr:spPr>
        <a:xfrm>
          <a:off x="13004800" y="2962729"/>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48986</xdr:rowOff>
    </xdr:from>
    <xdr:to>
      <xdr:col>20</xdr:col>
      <xdr:colOff>209550</xdr:colOff>
      <xdr:row>16</xdr:row>
      <xdr:rowOff>150586</xdr:rowOff>
    </xdr:to>
    <xdr:sp macro="" textlink="">
      <xdr:nvSpPr>
        <xdr:cNvPr id="139" name="フローチャート : 判断 138"/>
        <xdr:cNvSpPr/>
      </xdr:nvSpPr>
      <xdr:spPr>
        <a:xfrm>
          <a:off x="13843000" y="279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160763</xdr:rowOff>
    </xdr:from>
    <xdr:ext cx="762000" cy="259045"/>
    <xdr:sp macro="" textlink="">
      <xdr:nvSpPr>
        <xdr:cNvPr id="140" name="テキスト ボックス 139"/>
        <xdr:cNvSpPr txBox="1"/>
      </xdr:nvSpPr>
      <xdr:spPr>
        <a:xfrm>
          <a:off x="13512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5443</xdr:rowOff>
    </xdr:from>
    <xdr:to>
      <xdr:col>19</xdr:col>
      <xdr:colOff>6350</xdr:colOff>
      <xdr:row>16</xdr:row>
      <xdr:rowOff>107043</xdr:rowOff>
    </xdr:to>
    <xdr:sp macro="" textlink="">
      <xdr:nvSpPr>
        <xdr:cNvPr id="141" name="フローチャート : 判断 140"/>
        <xdr:cNvSpPr/>
      </xdr:nvSpPr>
      <xdr:spPr>
        <a:xfrm>
          <a:off x="12954000" y="2748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117220</xdr:rowOff>
    </xdr:from>
    <xdr:ext cx="762000" cy="259045"/>
    <xdr:sp macro="" textlink="">
      <xdr:nvSpPr>
        <xdr:cNvPr id="142" name="テキスト ボックス 141"/>
        <xdr:cNvSpPr txBox="1"/>
      </xdr:nvSpPr>
      <xdr:spPr>
        <a:xfrm>
          <a:off x="12623800" y="251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11.8</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29936</xdr:rowOff>
    </xdr:from>
    <xdr:to>
      <xdr:col>24</xdr:col>
      <xdr:colOff>82550</xdr:colOff>
      <xdr:row>17</xdr:row>
      <xdr:rowOff>131536</xdr:rowOff>
    </xdr:to>
    <xdr:sp macro="" textlink="">
      <xdr:nvSpPr>
        <xdr:cNvPr id="148" name="円/楕円 147"/>
        <xdr:cNvSpPr/>
      </xdr:nvSpPr>
      <xdr:spPr>
        <a:xfrm>
          <a:off x="164592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17</xdr:row>
      <xdr:rowOff>2013</xdr:rowOff>
    </xdr:from>
    <xdr:ext cx="762000" cy="259045"/>
    <xdr:sp macro="" textlink="">
      <xdr:nvSpPr>
        <xdr:cNvPr id="149" name="物件費該当値テキスト"/>
        <xdr:cNvSpPr txBox="1"/>
      </xdr:nvSpPr>
      <xdr:spPr>
        <a:xfrm>
          <a:off x="16598900" y="291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114300</xdr:rowOff>
    </xdr:from>
    <xdr:to>
      <xdr:col>22</xdr:col>
      <xdr:colOff>615950</xdr:colOff>
      <xdr:row>17</xdr:row>
      <xdr:rowOff>44450</xdr:rowOff>
    </xdr:to>
    <xdr:sp macro="" textlink="">
      <xdr:nvSpPr>
        <xdr:cNvPr id="150" name="円/楕円 149"/>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29227</xdr:rowOff>
    </xdr:from>
    <xdr:ext cx="736600" cy="259045"/>
    <xdr:sp macro="" textlink="">
      <xdr:nvSpPr>
        <xdr:cNvPr id="151" name="テキスト ボックス 150"/>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84364</xdr:rowOff>
    </xdr:from>
    <xdr:to>
      <xdr:col>21</xdr:col>
      <xdr:colOff>412750</xdr:colOff>
      <xdr:row>18</xdr:row>
      <xdr:rowOff>14514</xdr:rowOff>
    </xdr:to>
    <xdr:sp macro="" textlink="">
      <xdr:nvSpPr>
        <xdr:cNvPr id="152" name="円/楕円 151"/>
        <xdr:cNvSpPr/>
      </xdr:nvSpPr>
      <xdr:spPr>
        <a:xfrm>
          <a:off x="14732000" y="299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170741</xdr:rowOff>
    </xdr:from>
    <xdr:ext cx="762000" cy="259045"/>
    <xdr:sp macro="" textlink="">
      <xdr:nvSpPr>
        <xdr:cNvPr id="153" name="テキスト ボックス 152"/>
        <xdr:cNvSpPr txBox="1"/>
      </xdr:nvSpPr>
      <xdr:spPr>
        <a:xfrm>
          <a:off x="14401800" y="3085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20</xdr:col>
      <xdr:colOff>107950</xdr:colOff>
      <xdr:row>17</xdr:row>
      <xdr:rowOff>19050</xdr:rowOff>
    </xdr:from>
    <xdr:to>
      <xdr:col>20</xdr:col>
      <xdr:colOff>209550</xdr:colOff>
      <xdr:row>17</xdr:row>
      <xdr:rowOff>120650</xdr:rowOff>
    </xdr:to>
    <xdr:sp macro="" textlink="">
      <xdr:nvSpPr>
        <xdr:cNvPr id="154" name="円/楕円 153"/>
        <xdr:cNvSpPr/>
      </xdr:nvSpPr>
      <xdr:spPr>
        <a:xfrm>
          <a:off x="138430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17</xdr:row>
      <xdr:rowOff>105427</xdr:rowOff>
    </xdr:from>
    <xdr:ext cx="762000" cy="259045"/>
    <xdr:sp macro="" textlink="">
      <xdr:nvSpPr>
        <xdr:cNvPr id="155" name="テキスト ボックス 154"/>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168729</xdr:rowOff>
    </xdr:from>
    <xdr:to>
      <xdr:col>19</xdr:col>
      <xdr:colOff>6350</xdr:colOff>
      <xdr:row>17</xdr:row>
      <xdr:rowOff>98879</xdr:rowOff>
    </xdr:to>
    <xdr:sp macro="" textlink="">
      <xdr:nvSpPr>
        <xdr:cNvPr id="156" name="円/楕円 155"/>
        <xdr:cNvSpPr/>
      </xdr:nvSpPr>
      <xdr:spPr>
        <a:xfrm>
          <a:off x="12954000" y="291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17</xdr:row>
      <xdr:rowOff>83656</xdr:rowOff>
    </xdr:from>
    <xdr:ext cx="762000" cy="259045"/>
    <xdr:sp macro="" textlink="">
      <xdr:nvSpPr>
        <xdr:cNvPr id="157" name="テキスト ボックス 156"/>
        <xdr:cNvSpPr txBox="1"/>
      </xdr:nvSpPr>
      <xdr:spPr>
        <a:xfrm>
          <a:off x="12623800" y="2998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77/128</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8.4</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年度の</a:t>
          </a:r>
          <a:r>
            <a:rPr lang="ja-JP" altLang="en-US" sz="1100" b="0" i="0" baseline="0">
              <a:solidFill>
                <a:schemeClr val="dk1"/>
              </a:solidFill>
              <a:effectLst/>
              <a:latin typeface="+mn-lt"/>
              <a:ea typeface="+mn-ea"/>
              <a:cs typeface="+mn-cs"/>
            </a:rPr>
            <a:t>扶助</a:t>
          </a:r>
          <a:r>
            <a:rPr lang="ja-JP" altLang="ja-JP" sz="1100" b="0" i="0" baseline="0">
              <a:solidFill>
                <a:schemeClr val="dk1"/>
              </a:solidFill>
              <a:effectLst/>
              <a:latin typeface="+mn-lt"/>
              <a:ea typeface="+mn-ea"/>
              <a:cs typeface="+mn-cs"/>
            </a:rPr>
            <a:t>費に係る経常収支比率は、</a:t>
          </a:r>
          <a:r>
            <a:rPr lang="ja-JP" altLang="en-US" sz="1100" b="0" i="0" baseline="0">
              <a:solidFill>
                <a:schemeClr val="dk1"/>
              </a:solidFill>
              <a:effectLst/>
              <a:latin typeface="+mn-lt"/>
              <a:ea typeface="+mn-ea"/>
              <a:cs typeface="+mn-cs"/>
            </a:rPr>
            <a:t>児童福祉費や生活保護費の増などにより、前年度と</a:t>
          </a:r>
          <a:r>
            <a:rPr lang="ja-JP" altLang="ja-JP" sz="1100" b="0" i="0" baseline="0">
              <a:solidFill>
                <a:schemeClr val="dk1"/>
              </a:solidFill>
              <a:effectLst/>
              <a:latin typeface="+mn-lt"/>
              <a:ea typeface="+mn-ea"/>
              <a:cs typeface="+mn-cs"/>
            </a:rPr>
            <a:t>比較</a:t>
          </a:r>
          <a:r>
            <a:rPr lang="ja-JP" altLang="en-US" sz="1100" b="0" i="0" baseline="0">
              <a:solidFill>
                <a:schemeClr val="dk1"/>
              </a:solidFill>
              <a:effectLst/>
              <a:latin typeface="+mn-lt"/>
              <a:ea typeface="+mn-ea"/>
              <a:cs typeface="+mn-cs"/>
            </a:rPr>
            <a:t>して</a:t>
          </a:r>
          <a:r>
            <a:rPr lang="en-US" altLang="ja-JP" sz="1100" b="0" i="0" baseline="0">
              <a:solidFill>
                <a:schemeClr val="dk1"/>
              </a:solidFill>
              <a:effectLst/>
              <a:latin typeface="+mn-lt"/>
              <a:ea typeface="+mn-ea"/>
              <a:cs typeface="+mn-cs"/>
            </a:rPr>
            <a:t>1.2</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増加し、</a:t>
          </a:r>
          <a:r>
            <a:rPr lang="ja-JP" altLang="ja-JP" sz="1100" b="0" i="0" baseline="0">
              <a:solidFill>
                <a:schemeClr val="dk1"/>
              </a:solidFill>
              <a:effectLst/>
              <a:latin typeface="+mn-lt"/>
              <a:ea typeface="+mn-ea"/>
              <a:cs typeface="+mn-cs"/>
            </a:rPr>
            <a:t>類似団体平均</a:t>
          </a:r>
          <a:r>
            <a:rPr lang="ja-JP" altLang="en-US" sz="1100" b="0" i="0" baseline="0">
              <a:solidFill>
                <a:schemeClr val="dk1"/>
              </a:solidFill>
              <a:effectLst/>
              <a:latin typeface="+mn-lt"/>
              <a:ea typeface="+mn-ea"/>
              <a:cs typeface="+mn-cs"/>
            </a:rPr>
            <a:t>との比較では</a:t>
          </a:r>
          <a:r>
            <a:rPr lang="en-US" altLang="ja-JP" sz="1100" b="0" i="0" baseline="0">
              <a:solidFill>
                <a:schemeClr val="dk1"/>
              </a:solidFill>
              <a:effectLst/>
              <a:latin typeface="+mn-lt"/>
              <a:ea typeface="+mn-ea"/>
              <a:cs typeface="+mn-cs"/>
            </a:rPr>
            <a:t>0.7</a:t>
          </a:r>
          <a:r>
            <a:rPr lang="ja-JP" altLang="en-US" sz="1100" b="0" i="0" baseline="0">
              <a:solidFill>
                <a:schemeClr val="dk1"/>
              </a:solidFill>
              <a:effectLst/>
              <a:latin typeface="+mn-lt"/>
              <a:ea typeface="+mn-ea"/>
              <a:cs typeface="+mn-cs"/>
            </a:rPr>
            <a:t>ポイント上回った。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内訳では、高齢化率が高いことから老人福祉費が類似団体平均と比較して支出額が多くなっている。今後も他の市町村に先行する形で高齢化率の上昇が見込まれるため、老人福祉費は高い傾向が続く見込みである。</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2" name="直線コネクタ 171"/>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3" name="テキスト ボックス 172"/>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4" name="直線コネクタ 173"/>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5" name="テキスト ボックス 174"/>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6" name="直線コネクタ 175"/>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7" name="テキスト ボックス 176"/>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8" name="直線コネクタ 177"/>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9" name="テキスト ボックス 178"/>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80" name="直線コネクタ 179"/>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81" name="テキスト ボックス 180"/>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2" name="直線コネクタ 181"/>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3" name="テキスト ボックス 182"/>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4" name="直線コネクタ 183"/>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5" name="テキスト ボックス 184"/>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6"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26307</xdr:rowOff>
    </xdr:from>
    <xdr:to>
      <xdr:col>7</xdr:col>
      <xdr:colOff>15875</xdr:colOff>
      <xdr:row>60</xdr:row>
      <xdr:rowOff>165100</xdr:rowOff>
    </xdr:to>
    <xdr:cxnSp macro="">
      <xdr:nvCxnSpPr>
        <xdr:cNvPr id="187" name="直線コネクタ 186"/>
        <xdr:cNvCxnSpPr/>
      </xdr:nvCxnSpPr>
      <xdr:spPr>
        <a:xfrm flipV="1">
          <a:off x="4826000" y="9113157"/>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137177</xdr:rowOff>
    </xdr:from>
    <xdr:ext cx="762000" cy="259045"/>
    <xdr:sp macro="" textlink="">
      <xdr:nvSpPr>
        <xdr:cNvPr id="188" name="扶助費最小値テキスト"/>
        <xdr:cNvSpPr txBox="1"/>
      </xdr:nvSpPr>
      <xdr:spPr>
        <a:xfrm>
          <a:off x="4914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16.1</a:t>
          </a:r>
          <a:endParaRPr kumimoji="1" lang="ja-JP" altLang="en-US" sz="1000" b="1">
            <a:latin typeface="ＭＳ Ｐゴシック"/>
          </a:endParaRPr>
        </a:p>
      </xdr:txBody>
    </xdr:sp>
    <xdr:clientData/>
  </xdr:oneCellAnchor>
  <xdr:twoCellAnchor>
    <xdr:from>
      <xdr:col>6</xdr:col>
      <xdr:colOff>612775</xdr:colOff>
      <xdr:row>60</xdr:row>
      <xdr:rowOff>165100</xdr:rowOff>
    </xdr:from>
    <xdr:to>
      <xdr:col>7</xdr:col>
      <xdr:colOff>104775</xdr:colOff>
      <xdr:row>60</xdr:row>
      <xdr:rowOff>165100</xdr:rowOff>
    </xdr:to>
    <xdr:cxnSp macro="">
      <xdr:nvCxnSpPr>
        <xdr:cNvPr id="189" name="直線コネクタ 188"/>
        <xdr:cNvCxnSpPr/>
      </xdr:nvCxnSpPr>
      <xdr:spPr>
        <a:xfrm>
          <a:off x="4737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112684</xdr:rowOff>
    </xdr:from>
    <xdr:ext cx="762000" cy="259045"/>
    <xdr:sp macro="" textlink="">
      <xdr:nvSpPr>
        <xdr:cNvPr id="190" name="扶助費最大値テキスト"/>
        <xdr:cNvSpPr txBox="1"/>
      </xdr:nvSpPr>
      <xdr:spPr>
        <a:xfrm>
          <a:off x="4914900" y="8856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3.8</a:t>
          </a:r>
          <a:endParaRPr kumimoji="1" lang="ja-JP" altLang="en-US" sz="1000" b="1">
            <a:latin typeface="ＭＳ Ｐゴシック"/>
          </a:endParaRPr>
        </a:p>
      </xdr:txBody>
    </xdr:sp>
    <xdr:clientData/>
  </xdr:oneCellAnchor>
  <xdr:twoCellAnchor>
    <xdr:from>
      <xdr:col>6</xdr:col>
      <xdr:colOff>612775</xdr:colOff>
      <xdr:row>53</xdr:row>
      <xdr:rowOff>26307</xdr:rowOff>
    </xdr:from>
    <xdr:to>
      <xdr:col>7</xdr:col>
      <xdr:colOff>104775</xdr:colOff>
      <xdr:row>53</xdr:row>
      <xdr:rowOff>26307</xdr:rowOff>
    </xdr:to>
    <xdr:cxnSp macro="">
      <xdr:nvCxnSpPr>
        <xdr:cNvPr id="191" name="直線コネクタ 190"/>
        <xdr:cNvCxnSpPr/>
      </xdr:nvCxnSpPr>
      <xdr:spPr>
        <a:xfrm>
          <a:off x="4737100" y="9113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140607</xdr:rowOff>
    </xdr:from>
    <xdr:to>
      <xdr:col>7</xdr:col>
      <xdr:colOff>15875</xdr:colOff>
      <xdr:row>56</xdr:row>
      <xdr:rowOff>99785</xdr:rowOff>
    </xdr:to>
    <xdr:cxnSp macro="">
      <xdr:nvCxnSpPr>
        <xdr:cNvPr id="192" name="直線コネクタ 191"/>
        <xdr:cNvCxnSpPr/>
      </xdr:nvCxnSpPr>
      <xdr:spPr>
        <a:xfrm>
          <a:off x="3987800" y="9570357"/>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160762</xdr:rowOff>
    </xdr:from>
    <xdr:ext cx="762000" cy="259045"/>
    <xdr:sp macro="" textlink="">
      <xdr:nvSpPr>
        <xdr:cNvPr id="193" name="扶助費平均値テキスト"/>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144235</xdr:rowOff>
    </xdr:from>
    <xdr:to>
      <xdr:col>7</xdr:col>
      <xdr:colOff>66675</xdr:colOff>
      <xdr:row>56</xdr:row>
      <xdr:rowOff>74385</xdr:rowOff>
    </xdr:to>
    <xdr:sp macro="" textlink="">
      <xdr:nvSpPr>
        <xdr:cNvPr id="194" name="フローチャート : 判断 193"/>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140607</xdr:rowOff>
    </xdr:from>
    <xdr:to>
      <xdr:col>5</xdr:col>
      <xdr:colOff>549275</xdr:colOff>
      <xdr:row>55</xdr:row>
      <xdr:rowOff>162378</xdr:rowOff>
    </xdr:to>
    <xdr:cxnSp macro="">
      <xdr:nvCxnSpPr>
        <xdr:cNvPr id="195" name="直線コネクタ 194"/>
        <xdr:cNvCxnSpPr/>
      </xdr:nvCxnSpPr>
      <xdr:spPr>
        <a:xfrm flipV="1">
          <a:off x="3098800" y="9570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111578</xdr:rowOff>
    </xdr:from>
    <xdr:to>
      <xdr:col>5</xdr:col>
      <xdr:colOff>600075</xdr:colOff>
      <xdr:row>56</xdr:row>
      <xdr:rowOff>41728</xdr:rowOff>
    </xdr:to>
    <xdr:sp macro="" textlink="">
      <xdr:nvSpPr>
        <xdr:cNvPr id="196" name="フローチャート : 判断 195"/>
        <xdr:cNvSpPr/>
      </xdr:nvSpPr>
      <xdr:spPr>
        <a:xfrm>
          <a:off x="3937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26505</xdr:rowOff>
    </xdr:from>
    <xdr:ext cx="736600" cy="259045"/>
    <xdr:sp macro="" textlink="">
      <xdr:nvSpPr>
        <xdr:cNvPr id="197" name="テキスト ボックス 196"/>
        <xdr:cNvSpPr txBox="1"/>
      </xdr:nvSpPr>
      <xdr:spPr>
        <a:xfrm>
          <a:off x="3606800" y="9627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162378</xdr:rowOff>
    </xdr:from>
    <xdr:to>
      <xdr:col>4</xdr:col>
      <xdr:colOff>346075</xdr:colOff>
      <xdr:row>56</xdr:row>
      <xdr:rowOff>1815</xdr:rowOff>
    </xdr:to>
    <xdr:cxnSp macro="">
      <xdr:nvCxnSpPr>
        <xdr:cNvPr id="198" name="直線コネクタ 197"/>
        <xdr:cNvCxnSpPr/>
      </xdr:nvCxnSpPr>
      <xdr:spPr>
        <a:xfrm flipV="1">
          <a:off x="2209800" y="95921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89807</xdr:rowOff>
    </xdr:from>
    <xdr:to>
      <xdr:col>4</xdr:col>
      <xdr:colOff>396875</xdr:colOff>
      <xdr:row>56</xdr:row>
      <xdr:rowOff>19957</xdr:rowOff>
    </xdr:to>
    <xdr:sp macro="" textlink="">
      <xdr:nvSpPr>
        <xdr:cNvPr id="199" name="フローチャート : 判断 198"/>
        <xdr:cNvSpPr/>
      </xdr:nvSpPr>
      <xdr:spPr>
        <a:xfrm>
          <a:off x="3048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30134</xdr:rowOff>
    </xdr:from>
    <xdr:ext cx="762000" cy="259045"/>
    <xdr:sp macro="" textlink="">
      <xdr:nvSpPr>
        <xdr:cNvPr id="200" name="テキスト ボックス 199"/>
        <xdr:cNvSpPr txBox="1"/>
      </xdr:nvSpPr>
      <xdr:spPr>
        <a:xfrm>
          <a:off x="2717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8.0</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140607</xdr:rowOff>
    </xdr:from>
    <xdr:to>
      <xdr:col>3</xdr:col>
      <xdr:colOff>142875</xdr:colOff>
      <xdr:row>56</xdr:row>
      <xdr:rowOff>1815</xdr:rowOff>
    </xdr:to>
    <xdr:cxnSp macro="">
      <xdr:nvCxnSpPr>
        <xdr:cNvPr id="201" name="直線コネクタ 200"/>
        <xdr:cNvCxnSpPr/>
      </xdr:nvCxnSpPr>
      <xdr:spPr>
        <a:xfrm>
          <a:off x="1320800" y="95703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68035</xdr:rowOff>
    </xdr:from>
    <xdr:to>
      <xdr:col>3</xdr:col>
      <xdr:colOff>193675</xdr:colOff>
      <xdr:row>55</xdr:row>
      <xdr:rowOff>169635</xdr:rowOff>
    </xdr:to>
    <xdr:sp macro="" textlink="">
      <xdr:nvSpPr>
        <xdr:cNvPr id="202" name="フローチャート : 判断 201"/>
        <xdr:cNvSpPr/>
      </xdr:nvSpPr>
      <xdr:spPr>
        <a:xfrm>
          <a:off x="2159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54</xdr:row>
      <xdr:rowOff>8362</xdr:rowOff>
    </xdr:from>
    <xdr:ext cx="762000" cy="259045"/>
    <xdr:sp macro="" textlink="">
      <xdr:nvSpPr>
        <xdr:cNvPr id="203" name="テキスト ボックス 202"/>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68035</xdr:rowOff>
    </xdr:from>
    <xdr:to>
      <xdr:col>1</xdr:col>
      <xdr:colOff>676275</xdr:colOff>
      <xdr:row>55</xdr:row>
      <xdr:rowOff>169635</xdr:rowOff>
    </xdr:to>
    <xdr:sp macro="" textlink="">
      <xdr:nvSpPr>
        <xdr:cNvPr id="204" name="フローチャート : 判断 203"/>
        <xdr:cNvSpPr/>
      </xdr:nvSpPr>
      <xdr:spPr>
        <a:xfrm>
          <a:off x="1270000" y="9497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8362</xdr:rowOff>
    </xdr:from>
    <xdr:ext cx="762000" cy="259045"/>
    <xdr:sp macro="" textlink="">
      <xdr:nvSpPr>
        <xdr:cNvPr id="205" name="テキスト ボックス 204"/>
        <xdr:cNvSpPr txBox="1"/>
      </xdr:nvSpPr>
      <xdr:spPr>
        <a:xfrm>
          <a:off x="939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7.8</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6" name="テキスト ボックス 205"/>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7" name="テキスト ボックス 206"/>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8" name="テキスト ボックス 207"/>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9" name="テキスト ボックス 208"/>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10" name="テキスト ボックス 209"/>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56</xdr:row>
      <xdr:rowOff>48985</xdr:rowOff>
    </xdr:from>
    <xdr:to>
      <xdr:col>7</xdr:col>
      <xdr:colOff>66675</xdr:colOff>
      <xdr:row>56</xdr:row>
      <xdr:rowOff>150585</xdr:rowOff>
    </xdr:to>
    <xdr:sp macro="" textlink="">
      <xdr:nvSpPr>
        <xdr:cNvPr id="211" name="円/楕円 210"/>
        <xdr:cNvSpPr/>
      </xdr:nvSpPr>
      <xdr:spPr>
        <a:xfrm>
          <a:off x="47752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21062</xdr:rowOff>
    </xdr:from>
    <xdr:ext cx="762000" cy="259045"/>
    <xdr:sp macro="" textlink="">
      <xdr:nvSpPr>
        <xdr:cNvPr id="212" name="扶助費該当値テキスト"/>
        <xdr:cNvSpPr txBox="1"/>
      </xdr:nvSpPr>
      <xdr:spPr>
        <a:xfrm>
          <a:off x="4914900" y="962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89807</xdr:rowOff>
    </xdr:from>
    <xdr:to>
      <xdr:col>5</xdr:col>
      <xdr:colOff>600075</xdr:colOff>
      <xdr:row>56</xdr:row>
      <xdr:rowOff>19957</xdr:rowOff>
    </xdr:to>
    <xdr:sp macro="" textlink="">
      <xdr:nvSpPr>
        <xdr:cNvPr id="213" name="円/楕円 212"/>
        <xdr:cNvSpPr/>
      </xdr:nvSpPr>
      <xdr:spPr>
        <a:xfrm>
          <a:off x="3937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30134</xdr:rowOff>
    </xdr:from>
    <xdr:ext cx="736600" cy="259045"/>
    <xdr:sp macro="" textlink="">
      <xdr:nvSpPr>
        <xdr:cNvPr id="214" name="テキスト ボックス 213"/>
        <xdr:cNvSpPr txBox="1"/>
      </xdr:nvSpPr>
      <xdr:spPr>
        <a:xfrm>
          <a:off x="3606800" y="928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4</xdr:col>
      <xdr:colOff>295275</xdr:colOff>
      <xdr:row>55</xdr:row>
      <xdr:rowOff>111578</xdr:rowOff>
    </xdr:from>
    <xdr:to>
      <xdr:col>4</xdr:col>
      <xdr:colOff>396875</xdr:colOff>
      <xdr:row>56</xdr:row>
      <xdr:rowOff>41728</xdr:rowOff>
    </xdr:to>
    <xdr:sp macro="" textlink="">
      <xdr:nvSpPr>
        <xdr:cNvPr id="215" name="円/楕円 214"/>
        <xdr:cNvSpPr/>
      </xdr:nvSpPr>
      <xdr:spPr>
        <a:xfrm>
          <a:off x="3048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26505</xdr:rowOff>
    </xdr:from>
    <xdr:ext cx="762000" cy="259045"/>
    <xdr:sp macro="" textlink="">
      <xdr:nvSpPr>
        <xdr:cNvPr id="216" name="テキスト ボックス 215"/>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122465</xdr:rowOff>
    </xdr:from>
    <xdr:to>
      <xdr:col>3</xdr:col>
      <xdr:colOff>193675</xdr:colOff>
      <xdr:row>56</xdr:row>
      <xdr:rowOff>52615</xdr:rowOff>
    </xdr:to>
    <xdr:sp macro="" textlink="">
      <xdr:nvSpPr>
        <xdr:cNvPr id="217" name="円/楕円 216"/>
        <xdr:cNvSpPr/>
      </xdr:nvSpPr>
      <xdr:spPr>
        <a:xfrm>
          <a:off x="2159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37392</xdr:rowOff>
    </xdr:from>
    <xdr:ext cx="762000" cy="259045"/>
    <xdr:sp macro="" textlink="">
      <xdr:nvSpPr>
        <xdr:cNvPr id="218" name="テキスト ボックス 217"/>
        <xdr:cNvSpPr txBox="1"/>
      </xdr:nvSpPr>
      <xdr:spPr>
        <a:xfrm>
          <a:off x="1828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8.3</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89807</xdr:rowOff>
    </xdr:from>
    <xdr:to>
      <xdr:col>1</xdr:col>
      <xdr:colOff>676275</xdr:colOff>
      <xdr:row>56</xdr:row>
      <xdr:rowOff>19957</xdr:rowOff>
    </xdr:to>
    <xdr:sp macro="" textlink="">
      <xdr:nvSpPr>
        <xdr:cNvPr id="219" name="円/楕円 218"/>
        <xdr:cNvSpPr/>
      </xdr:nvSpPr>
      <xdr:spPr>
        <a:xfrm>
          <a:off x="1270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4734</xdr:rowOff>
    </xdr:from>
    <xdr:ext cx="762000" cy="259045"/>
    <xdr:sp macro="" textlink="">
      <xdr:nvSpPr>
        <xdr:cNvPr id="220" name="テキスト ボックス 219"/>
        <xdr:cNvSpPr txBox="1"/>
      </xdr:nvSpPr>
      <xdr:spPr>
        <a:xfrm>
          <a:off x="939800" y="960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21" name="正方形/長方形 220"/>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2" name="正方形/長方形 221"/>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3" name="正方形/長方形 222"/>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119/128</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4" name="正方形/長方形 223"/>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5" name="正方形/長方形 224"/>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6" name="正方形/長方形 225"/>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7" name="正方形/長方形 226"/>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8" name="正方形/長方形 227"/>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9" name="正方形/長方形 228"/>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30" name="正方形/長方形 229"/>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31" name="テキスト ボックス 230"/>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年度の</a:t>
          </a:r>
          <a:r>
            <a:rPr lang="ja-JP" altLang="en-US" sz="1100" b="0" i="0" baseline="0">
              <a:solidFill>
                <a:schemeClr val="dk1"/>
              </a:solidFill>
              <a:effectLst/>
              <a:latin typeface="+mn-lt"/>
              <a:ea typeface="+mn-ea"/>
              <a:cs typeface="+mn-cs"/>
            </a:rPr>
            <a:t>その他の経費</a:t>
          </a:r>
          <a:r>
            <a:rPr lang="ja-JP" altLang="ja-JP" sz="1100" b="0" i="0" baseline="0">
              <a:solidFill>
                <a:schemeClr val="dk1"/>
              </a:solidFill>
              <a:effectLst/>
              <a:latin typeface="+mn-lt"/>
              <a:ea typeface="+mn-ea"/>
              <a:cs typeface="+mn-cs"/>
            </a:rPr>
            <a:t>に係る経常収支比率は、前年度と比較して</a:t>
          </a:r>
          <a:r>
            <a:rPr lang="en-US" altLang="ja-JP" sz="1100" b="0" i="0" baseline="0">
              <a:solidFill>
                <a:schemeClr val="dk1"/>
              </a:solidFill>
              <a:effectLst/>
              <a:latin typeface="+mn-lt"/>
              <a:ea typeface="+mn-ea"/>
              <a:cs typeface="+mn-cs"/>
            </a:rPr>
            <a:t>1.1</a:t>
          </a:r>
          <a:r>
            <a:rPr lang="ja-JP" altLang="ja-JP" sz="1100" b="0" i="0" baseline="0">
              <a:solidFill>
                <a:schemeClr val="dk1"/>
              </a:solidFill>
              <a:effectLst/>
              <a:latin typeface="+mn-lt"/>
              <a:ea typeface="+mn-ea"/>
              <a:cs typeface="+mn-cs"/>
            </a:rPr>
            <a:t>ポイント増加し、類似団体平均との比較では</a:t>
          </a:r>
          <a:r>
            <a:rPr lang="en-US" altLang="ja-JP" sz="1100" b="0" i="0" baseline="0">
              <a:solidFill>
                <a:schemeClr val="dk1"/>
              </a:solidFill>
              <a:effectLst/>
              <a:latin typeface="+mn-lt"/>
              <a:ea typeface="+mn-ea"/>
              <a:cs typeface="+mn-cs"/>
            </a:rPr>
            <a:t>4.3</a:t>
          </a:r>
          <a:r>
            <a:rPr lang="ja-JP" altLang="ja-JP" sz="1100" b="0" i="0" baseline="0">
              <a:solidFill>
                <a:schemeClr val="dk1"/>
              </a:solidFill>
              <a:effectLst/>
              <a:latin typeface="+mn-lt"/>
              <a:ea typeface="+mn-ea"/>
              <a:cs typeface="+mn-cs"/>
            </a:rPr>
            <a:t>ポイント上回った。</a:t>
          </a:r>
          <a:endParaRPr lang="en-US" altLang="ja-JP" sz="1100" b="0" i="0" baseline="0">
            <a:solidFill>
              <a:schemeClr val="dk1"/>
            </a:solidFill>
            <a:effectLst/>
            <a:latin typeface="+mn-lt"/>
            <a:ea typeface="+mn-ea"/>
            <a:cs typeface="+mn-cs"/>
          </a:endParaRPr>
        </a:p>
        <a:p>
          <a:pPr marL="0" marR="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類似団体と</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比較</a:t>
          </a:r>
          <a:r>
            <a:rPr lang="ja-JP" altLang="en-US" sz="1100" b="0" i="0" baseline="0">
              <a:solidFill>
                <a:schemeClr val="dk1"/>
              </a:solidFill>
              <a:effectLst/>
              <a:latin typeface="+mn-lt"/>
              <a:ea typeface="+mn-ea"/>
              <a:cs typeface="+mn-cs"/>
            </a:rPr>
            <a:t>では</a:t>
          </a:r>
          <a:r>
            <a:rPr lang="ja-JP" altLang="ja-JP" sz="1100" b="0" i="0" baseline="0">
              <a:solidFill>
                <a:schemeClr val="dk1"/>
              </a:solidFill>
              <a:effectLst/>
              <a:latin typeface="+mn-lt"/>
              <a:ea typeface="+mn-ea"/>
              <a:cs typeface="+mn-cs"/>
            </a:rPr>
            <a:t>高い傾向が続いている。その要因としては、公共下水道事業特別会計、介護保険特別会計などへの繰出金が増加していることが主な要因である。今後、料金等の適正化を図ることなどにより、税収を主な財源とする普通会計の負担額を減らしていくよう努める。</a:t>
          </a:r>
          <a:endParaRPr lang="ja-JP" altLang="ja-JP" sz="1400">
            <a:effectLst/>
          </a:endParaRPr>
        </a:p>
      </xdr:txBody>
    </xdr:sp>
    <xdr:clientData/>
  </xdr:twoCellAnchor>
  <xdr:oneCellAnchor>
    <xdr:from>
      <xdr:col>18</xdr:col>
      <xdr:colOff>44450</xdr:colOff>
      <xdr:row>49</xdr:row>
      <xdr:rowOff>107950</xdr:rowOff>
    </xdr:from>
    <xdr:ext cx="298543" cy="225703"/>
    <xdr:sp macro="" textlink="">
      <xdr:nvSpPr>
        <xdr:cNvPr id="232" name="テキスト ボックス 231"/>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3" name="直線コネクタ 232"/>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4" name="テキスト ボックス 233"/>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5" name="直線コネクタ 234"/>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6" name="テキスト ボックス 235"/>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7" name="直線コネクタ 236"/>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8" name="テキスト ボックス 237"/>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41" name="直線コネクタ 240"/>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2" name="テキスト ボックス 241"/>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3" name="直線コネクタ 242"/>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4" name="テキスト ボックス 243"/>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5" name="直線コネクタ 244"/>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6" name="テキスト ボックス 245"/>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7"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50800</xdr:rowOff>
    </xdr:from>
    <xdr:to>
      <xdr:col>24</xdr:col>
      <xdr:colOff>31750</xdr:colOff>
      <xdr:row>60</xdr:row>
      <xdr:rowOff>35560</xdr:rowOff>
    </xdr:to>
    <xdr:cxnSp macro="">
      <xdr:nvCxnSpPr>
        <xdr:cNvPr id="248" name="直線コネクタ 247"/>
        <xdr:cNvCxnSpPr/>
      </xdr:nvCxnSpPr>
      <xdr:spPr>
        <a:xfrm flipV="1">
          <a:off x="16510000" y="89662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7637</xdr:rowOff>
    </xdr:from>
    <xdr:ext cx="762000" cy="259045"/>
    <xdr:sp macro="" textlink="">
      <xdr:nvSpPr>
        <xdr:cNvPr id="249" name="その他最小値テキスト"/>
        <xdr:cNvSpPr txBox="1"/>
      </xdr:nvSpPr>
      <xdr:spPr>
        <a:xfrm>
          <a:off x="16598900" y="10294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26.3</a:t>
          </a:r>
          <a:endParaRPr kumimoji="1" lang="ja-JP" altLang="en-US" sz="1000" b="1">
            <a:latin typeface="ＭＳ Ｐゴシック"/>
          </a:endParaRPr>
        </a:p>
      </xdr:txBody>
    </xdr:sp>
    <xdr:clientData/>
  </xdr:oneCellAnchor>
  <xdr:twoCellAnchor>
    <xdr:from>
      <xdr:col>23</xdr:col>
      <xdr:colOff>628650</xdr:colOff>
      <xdr:row>60</xdr:row>
      <xdr:rowOff>35560</xdr:rowOff>
    </xdr:from>
    <xdr:to>
      <xdr:col>24</xdr:col>
      <xdr:colOff>120650</xdr:colOff>
      <xdr:row>60</xdr:row>
      <xdr:rowOff>35560</xdr:rowOff>
    </xdr:to>
    <xdr:cxnSp macro="">
      <xdr:nvCxnSpPr>
        <xdr:cNvPr id="250" name="直線コネクタ 249"/>
        <xdr:cNvCxnSpPr/>
      </xdr:nvCxnSpPr>
      <xdr:spPr>
        <a:xfrm>
          <a:off x="16421100" y="10322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50</xdr:row>
      <xdr:rowOff>137177</xdr:rowOff>
    </xdr:from>
    <xdr:ext cx="762000" cy="259045"/>
    <xdr:sp macro="" textlink="">
      <xdr:nvSpPr>
        <xdr:cNvPr id="251" name="その他最大値テキスト"/>
        <xdr:cNvSpPr txBox="1"/>
      </xdr:nvSpPr>
      <xdr:spPr>
        <a:xfrm>
          <a:off x="16598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a:t>
          </a:r>
          <a:endParaRPr kumimoji="1" lang="ja-JP" altLang="en-US" sz="1000" b="1">
            <a:latin typeface="ＭＳ Ｐゴシック"/>
          </a:endParaRPr>
        </a:p>
      </xdr:txBody>
    </xdr:sp>
    <xdr:clientData/>
  </xdr:oneCellAnchor>
  <xdr:twoCellAnchor>
    <xdr:from>
      <xdr:col>23</xdr:col>
      <xdr:colOff>628650</xdr:colOff>
      <xdr:row>52</xdr:row>
      <xdr:rowOff>50800</xdr:rowOff>
    </xdr:from>
    <xdr:to>
      <xdr:col>24</xdr:col>
      <xdr:colOff>120650</xdr:colOff>
      <xdr:row>52</xdr:row>
      <xdr:rowOff>50800</xdr:rowOff>
    </xdr:to>
    <xdr:cxnSp macro="">
      <xdr:nvCxnSpPr>
        <xdr:cNvPr id="252" name="直線コネクタ 251"/>
        <xdr:cNvCxnSpPr/>
      </xdr:nvCxnSpPr>
      <xdr:spPr>
        <a:xfrm>
          <a:off x="16421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56</xdr:row>
      <xdr:rowOff>127000</xdr:rowOff>
    </xdr:from>
    <xdr:to>
      <xdr:col>24</xdr:col>
      <xdr:colOff>31750</xdr:colOff>
      <xdr:row>57</xdr:row>
      <xdr:rowOff>39370</xdr:rowOff>
    </xdr:to>
    <xdr:cxnSp macro="">
      <xdr:nvCxnSpPr>
        <xdr:cNvPr id="253" name="直線コネクタ 252"/>
        <xdr:cNvCxnSpPr/>
      </xdr:nvCxnSpPr>
      <xdr:spPr>
        <a:xfrm>
          <a:off x="15671800" y="972820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54</xdr:row>
      <xdr:rowOff>20337</xdr:rowOff>
    </xdr:from>
    <xdr:ext cx="762000" cy="259045"/>
    <xdr:sp macro="" textlink="">
      <xdr:nvSpPr>
        <xdr:cNvPr id="254" name="その他平均値テキスト"/>
        <xdr:cNvSpPr txBox="1"/>
      </xdr:nvSpPr>
      <xdr:spPr>
        <a:xfrm>
          <a:off x="16598900" y="9278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23</xdr:col>
      <xdr:colOff>666750</xdr:colOff>
      <xdr:row>55</xdr:row>
      <xdr:rowOff>3810</xdr:rowOff>
    </xdr:from>
    <xdr:to>
      <xdr:col>24</xdr:col>
      <xdr:colOff>82550</xdr:colOff>
      <xdr:row>55</xdr:row>
      <xdr:rowOff>105410</xdr:rowOff>
    </xdr:to>
    <xdr:sp macro="" textlink="">
      <xdr:nvSpPr>
        <xdr:cNvPr id="255" name="フローチャート : 判断 254"/>
        <xdr:cNvSpPr/>
      </xdr:nvSpPr>
      <xdr:spPr>
        <a:xfrm>
          <a:off x="16459200" y="9433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56</xdr:row>
      <xdr:rowOff>119380</xdr:rowOff>
    </xdr:from>
    <xdr:to>
      <xdr:col>22</xdr:col>
      <xdr:colOff>565150</xdr:colOff>
      <xdr:row>56</xdr:row>
      <xdr:rowOff>127000</xdr:rowOff>
    </xdr:to>
    <xdr:cxnSp macro="">
      <xdr:nvCxnSpPr>
        <xdr:cNvPr id="256" name="直線コネクタ 255"/>
        <xdr:cNvCxnSpPr/>
      </xdr:nvCxnSpPr>
      <xdr:spPr>
        <a:xfrm>
          <a:off x="14782800" y="9720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129540</xdr:rowOff>
    </xdr:from>
    <xdr:to>
      <xdr:col>22</xdr:col>
      <xdr:colOff>615950</xdr:colOff>
      <xdr:row>55</xdr:row>
      <xdr:rowOff>59690</xdr:rowOff>
    </xdr:to>
    <xdr:sp macro="" textlink="">
      <xdr:nvSpPr>
        <xdr:cNvPr id="257" name="フローチャート : 判断 256"/>
        <xdr:cNvSpPr/>
      </xdr:nvSpPr>
      <xdr:spPr>
        <a:xfrm>
          <a:off x="15621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69867</xdr:rowOff>
    </xdr:from>
    <xdr:ext cx="736600" cy="259045"/>
    <xdr:sp macro="" textlink="">
      <xdr:nvSpPr>
        <xdr:cNvPr id="258" name="テキスト ボックス 257"/>
        <xdr:cNvSpPr txBox="1"/>
      </xdr:nvSpPr>
      <xdr:spPr>
        <a:xfrm>
          <a:off x="1529080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20</xdr:col>
      <xdr:colOff>158750</xdr:colOff>
      <xdr:row>56</xdr:row>
      <xdr:rowOff>58420</xdr:rowOff>
    </xdr:from>
    <xdr:to>
      <xdr:col>21</xdr:col>
      <xdr:colOff>361950</xdr:colOff>
      <xdr:row>56</xdr:row>
      <xdr:rowOff>119380</xdr:rowOff>
    </xdr:to>
    <xdr:cxnSp macro="">
      <xdr:nvCxnSpPr>
        <xdr:cNvPr id="259" name="直線コネクタ 258"/>
        <xdr:cNvCxnSpPr/>
      </xdr:nvCxnSpPr>
      <xdr:spPr>
        <a:xfrm>
          <a:off x="13893800" y="96596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129540</xdr:rowOff>
    </xdr:from>
    <xdr:to>
      <xdr:col>21</xdr:col>
      <xdr:colOff>412750</xdr:colOff>
      <xdr:row>55</xdr:row>
      <xdr:rowOff>59690</xdr:rowOff>
    </xdr:to>
    <xdr:sp macro="" textlink="">
      <xdr:nvSpPr>
        <xdr:cNvPr id="260" name="フローチャート : 判断 259"/>
        <xdr:cNvSpPr/>
      </xdr:nvSpPr>
      <xdr:spPr>
        <a:xfrm>
          <a:off x="14732000" y="938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69867</xdr:rowOff>
    </xdr:from>
    <xdr:ext cx="762000" cy="259045"/>
    <xdr:sp macro="" textlink="">
      <xdr:nvSpPr>
        <xdr:cNvPr id="261" name="テキスト ボックス 260"/>
        <xdr:cNvSpPr txBox="1"/>
      </xdr:nvSpPr>
      <xdr:spPr>
        <a:xfrm>
          <a:off x="14401800" y="915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14.7</a:t>
          </a:r>
          <a:endParaRPr kumimoji="1" lang="ja-JP" altLang="en-US" sz="1000" b="1">
            <a:solidFill>
              <a:srgbClr val="000080"/>
            </a:solidFill>
            <a:latin typeface="ＭＳ Ｐゴシック"/>
          </a:endParaRPr>
        </a:p>
      </xdr:txBody>
    </xdr:sp>
    <xdr:clientData/>
  </xdr:oneCellAnchor>
  <xdr:twoCellAnchor>
    <xdr:from>
      <xdr:col>18</xdr:col>
      <xdr:colOff>641350</xdr:colOff>
      <xdr:row>56</xdr:row>
      <xdr:rowOff>58420</xdr:rowOff>
    </xdr:from>
    <xdr:to>
      <xdr:col>20</xdr:col>
      <xdr:colOff>158750</xdr:colOff>
      <xdr:row>57</xdr:row>
      <xdr:rowOff>1270</xdr:rowOff>
    </xdr:to>
    <xdr:cxnSp macro="">
      <xdr:nvCxnSpPr>
        <xdr:cNvPr id="262" name="直線コネクタ 261"/>
        <xdr:cNvCxnSpPr/>
      </xdr:nvCxnSpPr>
      <xdr:spPr>
        <a:xfrm flipV="1">
          <a:off x="13004800" y="96596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114300</xdr:rowOff>
    </xdr:from>
    <xdr:to>
      <xdr:col>20</xdr:col>
      <xdr:colOff>209550</xdr:colOff>
      <xdr:row>55</xdr:row>
      <xdr:rowOff>44450</xdr:rowOff>
    </xdr:to>
    <xdr:sp macro="" textlink="">
      <xdr:nvSpPr>
        <xdr:cNvPr id="263" name="フローチャート : 判断 262"/>
        <xdr:cNvSpPr/>
      </xdr:nvSpPr>
      <xdr:spPr>
        <a:xfrm>
          <a:off x="13843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54627</xdr:rowOff>
    </xdr:from>
    <xdr:ext cx="762000" cy="259045"/>
    <xdr:sp macro="" textlink="">
      <xdr:nvSpPr>
        <xdr:cNvPr id="264" name="テキスト ボックス 263"/>
        <xdr:cNvSpPr txBox="1"/>
      </xdr:nvSpPr>
      <xdr:spPr>
        <a:xfrm>
          <a:off x="13512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106680</xdr:rowOff>
    </xdr:from>
    <xdr:to>
      <xdr:col>19</xdr:col>
      <xdr:colOff>6350</xdr:colOff>
      <xdr:row>55</xdr:row>
      <xdr:rowOff>36830</xdr:rowOff>
    </xdr:to>
    <xdr:sp macro="" textlink="">
      <xdr:nvSpPr>
        <xdr:cNvPr id="265" name="フローチャート : 判断 264"/>
        <xdr:cNvSpPr/>
      </xdr:nvSpPr>
      <xdr:spPr>
        <a:xfrm>
          <a:off x="12954000" y="936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53</xdr:row>
      <xdr:rowOff>47007</xdr:rowOff>
    </xdr:from>
    <xdr:ext cx="762000" cy="259045"/>
    <xdr:sp macro="" textlink="">
      <xdr:nvSpPr>
        <xdr:cNvPr id="266" name="テキスト ボックス 265"/>
        <xdr:cNvSpPr txBox="1"/>
      </xdr:nvSpPr>
      <xdr:spPr>
        <a:xfrm>
          <a:off x="12623800" y="913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7" name="テキスト ボックス 266"/>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8" name="テキスト ボックス 267"/>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9" name="テキスト ボックス 268"/>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70" name="テキスト ボックス 269"/>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71" name="テキスト ボックス 270"/>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56</xdr:row>
      <xdr:rowOff>160020</xdr:rowOff>
    </xdr:from>
    <xdr:to>
      <xdr:col>24</xdr:col>
      <xdr:colOff>82550</xdr:colOff>
      <xdr:row>57</xdr:row>
      <xdr:rowOff>90170</xdr:rowOff>
    </xdr:to>
    <xdr:sp macro="" textlink="">
      <xdr:nvSpPr>
        <xdr:cNvPr id="272" name="円/楕円 271"/>
        <xdr:cNvSpPr/>
      </xdr:nvSpPr>
      <xdr:spPr>
        <a:xfrm>
          <a:off x="16459200" y="976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132097</xdr:rowOff>
    </xdr:from>
    <xdr:ext cx="762000" cy="259045"/>
    <xdr:sp macro="" textlink="">
      <xdr:nvSpPr>
        <xdr:cNvPr id="273" name="その他該当値テキスト"/>
        <xdr:cNvSpPr txBox="1"/>
      </xdr:nvSpPr>
      <xdr:spPr>
        <a:xfrm>
          <a:off x="165989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22</xdr:col>
      <xdr:colOff>514350</xdr:colOff>
      <xdr:row>56</xdr:row>
      <xdr:rowOff>76200</xdr:rowOff>
    </xdr:from>
    <xdr:to>
      <xdr:col>22</xdr:col>
      <xdr:colOff>615950</xdr:colOff>
      <xdr:row>57</xdr:row>
      <xdr:rowOff>6350</xdr:rowOff>
    </xdr:to>
    <xdr:sp macro="" textlink="">
      <xdr:nvSpPr>
        <xdr:cNvPr id="274" name="円/楕円 273"/>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56</xdr:row>
      <xdr:rowOff>162577</xdr:rowOff>
    </xdr:from>
    <xdr:ext cx="736600" cy="259045"/>
    <xdr:sp macro="" textlink="">
      <xdr:nvSpPr>
        <xdr:cNvPr id="275" name="テキスト ボックス 274"/>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a:t>
          </a:r>
          <a:endParaRPr kumimoji="1" lang="ja-JP" altLang="en-US" sz="1000" b="1">
            <a:solidFill>
              <a:srgbClr val="FF0000"/>
            </a:solidFill>
            <a:latin typeface="ＭＳ Ｐゴシック"/>
          </a:endParaRPr>
        </a:p>
      </xdr:txBody>
    </xdr:sp>
    <xdr:clientData/>
  </xdr:oneCellAnchor>
  <xdr:twoCellAnchor>
    <xdr:from>
      <xdr:col>21</xdr:col>
      <xdr:colOff>311150</xdr:colOff>
      <xdr:row>56</xdr:row>
      <xdr:rowOff>68580</xdr:rowOff>
    </xdr:from>
    <xdr:to>
      <xdr:col>21</xdr:col>
      <xdr:colOff>412750</xdr:colOff>
      <xdr:row>56</xdr:row>
      <xdr:rowOff>170180</xdr:rowOff>
    </xdr:to>
    <xdr:sp macro="" textlink="">
      <xdr:nvSpPr>
        <xdr:cNvPr id="276" name="円/楕円 275"/>
        <xdr:cNvSpPr/>
      </xdr:nvSpPr>
      <xdr:spPr>
        <a:xfrm>
          <a:off x="14732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56</xdr:row>
      <xdr:rowOff>154957</xdr:rowOff>
    </xdr:from>
    <xdr:ext cx="762000" cy="259045"/>
    <xdr:sp macro="" textlink="">
      <xdr:nvSpPr>
        <xdr:cNvPr id="277" name="テキスト ボックス 276"/>
        <xdr:cNvSpPr txBox="1"/>
      </xdr:nvSpPr>
      <xdr:spPr>
        <a:xfrm>
          <a:off x="14401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18.4</a:t>
          </a:r>
          <a:endParaRPr kumimoji="1" lang="ja-JP" altLang="en-US" sz="1000" b="1">
            <a:solidFill>
              <a:srgbClr val="FF0000"/>
            </a:solidFill>
            <a:latin typeface="ＭＳ Ｐゴシック"/>
          </a:endParaRPr>
        </a:p>
      </xdr:txBody>
    </xdr:sp>
    <xdr:clientData/>
  </xdr:oneCellAnchor>
  <xdr:twoCellAnchor>
    <xdr:from>
      <xdr:col>20</xdr:col>
      <xdr:colOff>107950</xdr:colOff>
      <xdr:row>56</xdr:row>
      <xdr:rowOff>7620</xdr:rowOff>
    </xdr:from>
    <xdr:to>
      <xdr:col>20</xdr:col>
      <xdr:colOff>209550</xdr:colOff>
      <xdr:row>56</xdr:row>
      <xdr:rowOff>109220</xdr:rowOff>
    </xdr:to>
    <xdr:sp macro="" textlink="">
      <xdr:nvSpPr>
        <xdr:cNvPr id="278" name="円/楕円 277"/>
        <xdr:cNvSpPr/>
      </xdr:nvSpPr>
      <xdr:spPr>
        <a:xfrm>
          <a:off x="13843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56</xdr:row>
      <xdr:rowOff>93997</xdr:rowOff>
    </xdr:from>
    <xdr:ext cx="762000" cy="259045"/>
    <xdr:sp macro="" textlink="">
      <xdr:nvSpPr>
        <xdr:cNvPr id="279" name="テキスト ボックス 278"/>
        <xdr:cNvSpPr txBox="1"/>
      </xdr:nvSpPr>
      <xdr:spPr>
        <a:xfrm>
          <a:off x="13512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17.6</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121920</xdr:rowOff>
    </xdr:from>
    <xdr:to>
      <xdr:col>19</xdr:col>
      <xdr:colOff>6350</xdr:colOff>
      <xdr:row>57</xdr:row>
      <xdr:rowOff>52070</xdr:rowOff>
    </xdr:to>
    <xdr:sp macro="" textlink="">
      <xdr:nvSpPr>
        <xdr:cNvPr id="280" name="円/楕円 279"/>
        <xdr:cNvSpPr/>
      </xdr:nvSpPr>
      <xdr:spPr>
        <a:xfrm>
          <a:off x="12954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36847</xdr:rowOff>
    </xdr:from>
    <xdr:ext cx="762000" cy="259045"/>
    <xdr:sp macro="" textlink="">
      <xdr:nvSpPr>
        <xdr:cNvPr id="281" name="テキスト ボックス 280"/>
        <xdr:cNvSpPr txBox="1"/>
      </xdr:nvSpPr>
      <xdr:spPr>
        <a:xfrm>
          <a:off x="126238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2" name="正方形/長方形 281"/>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3" name="正方形/長方形 282"/>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4" name="正方形/長方形 283"/>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12/128</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5" name="正方形/長方形 284"/>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6" name="正方形/長方形 285"/>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7" name="正方形/長方形 286"/>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8" name="正方形/長方形 287"/>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9" name="正方形/長方形 288"/>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90" name="正方形/長方形 289"/>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91" name="正方形/長方形 290"/>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2" name="テキスト ボックス 291"/>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年度の</a:t>
          </a:r>
          <a:r>
            <a:rPr lang="ja-JP" altLang="en-US" sz="1100" b="0" i="0" baseline="0">
              <a:solidFill>
                <a:schemeClr val="dk1"/>
              </a:solidFill>
              <a:effectLst/>
              <a:latin typeface="+mn-lt"/>
              <a:ea typeface="+mn-ea"/>
              <a:cs typeface="+mn-cs"/>
            </a:rPr>
            <a:t>補助費等</a:t>
          </a:r>
          <a:r>
            <a:rPr lang="ja-JP" altLang="ja-JP" sz="1100" b="0" i="0" baseline="0">
              <a:solidFill>
                <a:schemeClr val="dk1"/>
              </a:solidFill>
              <a:effectLst/>
              <a:latin typeface="+mn-lt"/>
              <a:ea typeface="+mn-ea"/>
              <a:cs typeface="+mn-cs"/>
            </a:rPr>
            <a:t>に係る経常収支比率は、前年度と比較して</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ポイント増加し、類似団体平均との比較では</a:t>
          </a:r>
          <a:r>
            <a:rPr lang="en-US" altLang="ja-JP" sz="1100" b="0" i="0" baseline="0">
              <a:solidFill>
                <a:schemeClr val="dk1"/>
              </a:solidFill>
              <a:effectLst/>
              <a:latin typeface="+mn-lt"/>
              <a:ea typeface="+mn-ea"/>
              <a:cs typeface="+mn-cs"/>
            </a:rPr>
            <a:t>5.3</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下</a:t>
          </a:r>
          <a:r>
            <a:rPr lang="ja-JP" altLang="ja-JP" sz="1100" b="0" i="0" baseline="0">
              <a:solidFill>
                <a:schemeClr val="dk1"/>
              </a:solidFill>
              <a:effectLst/>
              <a:latin typeface="+mn-lt"/>
              <a:ea typeface="+mn-ea"/>
              <a:cs typeface="+mn-cs"/>
            </a:rPr>
            <a:t>回った。</a:t>
          </a:r>
          <a:endParaRPr lang="ja-JP" altLang="ja-JP">
            <a:effectLst/>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類似団体平均との比較では、単独で消防組織を有することや病院事業を実施していないことなどから、一部事務組合への負担金が類似団体に比較して少ないことが比率の低い要因であり、例年低い割合となってい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3" name="テキスト ボックス 292"/>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4" name="直線コネクタ 293"/>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5" name="テキスト ボックス 294"/>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6" name="直線コネクタ 295"/>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7" name="テキスト ボックス 296"/>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8" name="直線コネクタ 297"/>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9" name="テキスト ボックス 298"/>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300" name="直線コネクタ 299"/>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301" name="テキスト ボックス 300"/>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2" name="直線コネクタ 301"/>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3" name="テキスト ボックス 302"/>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5"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120142</xdr:rowOff>
    </xdr:from>
    <xdr:to>
      <xdr:col>24</xdr:col>
      <xdr:colOff>31750</xdr:colOff>
      <xdr:row>39</xdr:row>
      <xdr:rowOff>92710</xdr:rowOff>
    </xdr:to>
    <xdr:cxnSp macro="">
      <xdr:nvCxnSpPr>
        <xdr:cNvPr id="306" name="直線コネクタ 305"/>
        <xdr:cNvCxnSpPr/>
      </xdr:nvCxnSpPr>
      <xdr:spPr>
        <a:xfrm flipV="1">
          <a:off x="16510000" y="5777992"/>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64787</xdr:rowOff>
    </xdr:from>
    <xdr:ext cx="762000" cy="259045"/>
    <xdr:sp macro="" textlink="">
      <xdr:nvSpPr>
        <xdr:cNvPr id="307" name="補助費等最小値テキスト"/>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a:t>
          </a:r>
          <a:endParaRPr kumimoji="1" lang="ja-JP" altLang="en-US" sz="1000" b="1">
            <a:latin typeface="ＭＳ Ｐゴシック"/>
          </a:endParaRPr>
        </a:p>
      </xdr:txBody>
    </xdr:sp>
    <xdr:clientData/>
  </xdr:oneCellAnchor>
  <xdr:twoCellAnchor>
    <xdr:from>
      <xdr:col>23</xdr:col>
      <xdr:colOff>628650</xdr:colOff>
      <xdr:row>39</xdr:row>
      <xdr:rowOff>92710</xdr:rowOff>
    </xdr:from>
    <xdr:to>
      <xdr:col>24</xdr:col>
      <xdr:colOff>120650</xdr:colOff>
      <xdr:row>39</xdr:row>
      <xdr:rowOff>92710</xdr:rowOff>
    </xdr:to>
    <xdr:cxnSp macro="">
      <xdr:nvCxnSpPr>
        <xdr:cNvPr id="308" name="直線コネクタ 307"/>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35069</xdr:rowOff>
    </xdr:from>
    <xdr:ext cx="762000" cy="259045"/>
    <xdr:sp macro="" textlink="">
      <xdr:nvSpPr>
        <xdr:cNvPr id="309" name="補助費等最大値テキスト"/>
        <xdr:cNvSpPr txBox="1"/>
      </xdr:nvSpPr>
      <xdr:spPr>
        <a:xfrm>
          <a:off x="16598900" y="5521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a:t>
          </a:r>
          <a:endParaRPr kumimoji="1" lang="ja-JP" altLang="en-US" sz="1000" b="1">
            <a:latin typeface="ＭＳ Ｐゴシック"/>
          </a:endParaRPr>
        </a:p>
      </xdr:txBody>
    </xdr:sp>
    <xdr:clientData/>
  </xdr:oneCellAnchor>
  <xdr:twoCellAnchor>
    <xdr:from>
      <xdr:col>23</xdr:col>
      <xdr:colOff>628650</xdr:colOff>
      <xdr:row>33</xdr:row>
      <xdr:rowOff>120142</xdr:rowOff>
    </xdr:from>
    <xdr:to>
      <xdr:col>24</xdr:col>
      <xdr:colOff>120650</xdr:colOff>
      <xdr:row>33</xdr:row>
      <xdr:rowOff>120142</xdr:rowOff>
    </xdr:to>
    <xdr:cxnSp macro="">
      <xdr:nvCxnSpPr>
        <xdr:cNvPr id="310" name="直線コネクタ 309"/>
        <xdr:cNvCxnSpPr/>
      </xdr:nvCxnSpPr>
      <xdr:spPr>
        <a:xfrm>
          <a:off x="16421100" y="5777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34</xdr:row>
      <xdr:rowOff>136144</xdr:rowOff>
    </xdr:from>
    <xdr:to>
      <xdr:col>24</xdr:col>
      <xdr:colOff>31750</xdr:colOff>
      <xdr:row>34</xdr:row>
      <xdr:rowOff>140716</xdr:rowOff>
    </xdr:to>
    <xdr:cxnSp macro="">
      <xdr:nvCxnSpPr>
        <xdr:cNvPr id="311" name="直線コネクタ 310"/>
        <xdr:cNvCxnSpPr/>
      </xdr:nvCxnSpPr>
      <xdr:spPr>
        <a:xfrm>
          <a:off x="15671800" y="596544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132859</xdr:rowOff>
    </xdr:from>
    <xdr:ext cx="762000" cy="259045"/>
    <xdr:sp macro="" textlink="">
      <xdr:nvSpPr>
        <xdr:cNvPr id="312" name="補助費等平均値テキスト"/>
        <xdr:cNvSpPr txBox="1"/>
      </xdr:nvSpPr>
      <xdr:spPr>
        <a:xfrm>
          <a:off x="16598900" y="6133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23</xdr:col>
      <xdr:colOff>666750</xdr:colOff>
      <xdr:row>35</xdr:row>
      <xdr:rowOff>160782</xdr:rowOff>
    </xdr:from>
    <xdr:to>
      <xdr:col>24</xdr:col>
      <xdr:colOff>82550</xdr:colOff>
      <xdr:row>36</xdr:row>
      <xdr:rowOff>90932</xdr:rowOff>
    </xdr:to>
    <xdr:sp macro="" textlink="">
      <xdr:nvSpPr>
        <xdr:cNvPr id="313" name="フローチャート : 判断 312"/>
        <xdr:cNvSpPr/>
      </xdr:nvSpPr>
      <xdr:spPr>
        <a:xfrm>
          <a:off x="164592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34</xdr:row>
      <xdr:rowOff>117856</xdr:rowOff>
    </xdr:from>
    <xdr:to>
      <xdr:col>22</xdr:col>
      <xdr:colOff>565150</xdr:colOff>
      <xdr:row>34</xdr:row>
      <xdr:rowOff>136144</xdr:rowOff>
    </xdr:to>
    <xdr:cxnSp macro="">
      <xdr:nvCxnSpPr>
        <xdr:cNvPr id="314" name="直線コネクタ 313"/>
        <xdr:cNvCxnSpPr/>
      </xdr:nvCxnSpPr>
      <xdr:spPr>
        <a:xfrm>
          <a:off x="14782800" y="5947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35</xdr:row>
      <xdr:rowOff>151638</xdr:rowOff>
    </xdr:from>
    <xdr:to>
      <xdr:col>22</xdr:col>
      <xdr:colOff>615950</xdr:colOff>
      <xdr:row>36</xdr:row>
      <xdr:rowOff>81788</xdr:rowOff>
    </xdr:to>
    <xdr:sp macro="" textlink="">
      <xdr:nvSpPr>
        <xdr:cNvPr id="315" name="フローチャート : 判断 314"/>
        <xdr:cNvSpPr/>
      </xdr:nvSpPr>
      <xdr:spPr>
        <a:xfrm>
          <a:off x="15621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36</xdr:row>
      <xdr:rowOff>66565</xdr:rowOff>
    </xdr:from>
    <xdr:ext cx="736600" cy="259045"/>
    <xdr:sp macro="" textlink="">
      <xdr:nvSpPr>
        <xdr:cNvPr id="316" name="テキスト ボックス 315"/>
        <xdr:cNvSpPr txBox="1"/>
      </xdr:nvSpPr>
      <xdr:spPr>
        <a:xfrm>
          <a:off x="15290800" y="62387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20</xdr:col>
      <xdr:colOff>158750</xdr:colOff>
      <xdr:row>34</xdr:row>
      <xdr:rowOff>117856</xdr:rowOff>
    </xdr:from>
    <xdr:to>
      <xdr:col>21</xdr:col>
      <xdr:colOff>361950</xdr:colOff>
      <xdr:row>34</xdr:row>
      <xdr:rowOff>122428</xdr:rowOff>
    </xdr:to>
    <xdr:cxnSp macro="">
      <xdr:nvCxnSpPr>
        <xdr:cNvPr id="317" name="直線コネクタ 316"/>
        <xdr:cNvCxnSpPr/>
      </xdr:nvCxnSpPr>
      <xdr:spPr>
        <a:xfrm flipV="1">
          <a:off x="13893800" y="59471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16764</xdr:rowOff>
    </xdr:from>
    <xdr:to>
      <xdr:col>21</xdr:col>
      <xdr:colOff>412750</xdr:colOff>
      <xdr:row>36</xdr:row>
      <xdr:rowOff>118364</xdr:rowOff>
    </xdr:to>
    <xdr:sp macro="" textlink="">
      <xdr:nvSpPr>
        <xdr:cNvPr id="318" name="フローチャート : 判断 317"/>
        <xdr:cNvSpPr/>
      </xdr:nvSpPr>
      <xdr:spPr>
        <a:xfrm>
          <a:off x="14732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36</xdr:row>
      <xdr:rowOff>103141</xdr:rowOff>
    </xdr:from>
    <xdr:ext cx="762000" cy="259045"/>
    <xdr:sp macro="" textlink="">
      <xdr:nvSpPr>
        <xdr:cNvPr id="319" name="テキスト ボックス 318"/>
        <xdr:cNvSpPr txBox="1"/>
      </xdr:nvSpPr>
      <xdr:spPr>
        <a:xfrm>
          <a:off x="14401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11.2</a:t>
          </a:r>
          <a:endParaRPr kumimoji="1" lang="ja-JP" altLang="en-US" sz="1000" b="1">
            <a:solidFill>
              <a:srgbClr val="000080"/>
            </a:solidFill>
            <a:latin typeface="ＭＳ Ｐゴシック"/>
          </a:endParaRPr>
        </a:p>
      </xdr:txBody>
    </xdr:sp>
    <xdr:clientData/>
  </xdr:oneCellAnchor>
  <xdr:twoCellAnchor>
    <xdr:from>
      <xdr:col>18</xdr:col>
      <xdr:colOff>641350</xdr:colOff>
      <xdr:row>34</xdr:row>
      <xdr:rowOff>99568</xdr:rowOff>
    </xdr:from>
    <xdr:to>
      <xdr:col>20</xdr:col>
      <xdr:colOff>158750</xdr:colOff>
      <xdr:row>34</xdr:row>
      <xdr:rowOff>122428</xdr:rowOff>
    </xdr:to>
    <xdr:cxnSp macro="">
      <xdr:nvCxnSpPr>
        <xdr:cNvPr id="320" name="直線コネクタ 319"/>
        <xdr:cNvCxnSpPr/>
      </xdr:nvCxnSpPr>
      <xdr:spPr>
        <a:xfrm>
          <a:off x="13004800" y="592886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35</xdr:row>
      <xdr:rowOff>169926</xdr:rowOff>
    </xdr:from>
    <xdr:to>
      <xdr:col>20</xdr:col>
      <xdr:colOff>209550</xdr:colOff>
      <xdr:row>36</xdr:row>
      <xdr:rowOff>100076</xdr:rowOff>
    </xdr:to>
    <xdr:sp macro="" textlink="">
      <xdr:nvSpPr>
        <xdr:cNvPr id="321" name="フローチャート : 判断 320"/>
        <xdr:cNvSpPr/>
      </xdr:nvSpPr>
      <xdr:spPr>
        <a:xfrm>
          <a:off x="13843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36</xdr:row>
      <xdr:rowOff>84853</xdr:rowOff>
    </xdr:from>
    <xdr:ext cx="762000" cy="259045"/>
    <xdr:sp macro="" textlink="">
      <xdr:nvSpPr>
        <xdr:cNvPr id="322" name="テキスト ボックス 321"/>
        <xdr:cNvSpPr txBox="1"/>
      </xdr:nvSpPr>
      <xdr:spPr>
        <a:xfrm>
          <a:off x="13512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10.8</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3048</xdr:rowOff>
    </xdr:from>
    <xdr:to>
      <xdr:col>19</xdr:col>
      <xdr:colOff>6350</xdr:colOff>
      <xdr:row>36</xdr:row>
      <xdr:rowOff>104648</xdr:rowOff>
    </xdr:to>
    <xdr:sp macro="" textlink="">
      <xdr:nvSpPr>
        <xdr:cNvPr id="323" name="フローチャート : 判断 322"/>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36</xdr:row>
      <xdr:rowOff>89425</xdr:rowOff>
    </xdr:from>
    <xdr:ext cx="762000" cy="259045"/>
    <xdr:sp macro="" textlink="">
      <xdr:nvSpPr>
        <xdr:cNvPr id="324" name="テキスト ボックス 323"/>
        <xdr:cNvSpPr txBox="1"/>
      </xdr:nvSpPr>
      <xdr:spPr>
        <a:xfrm>
          <a:off x="126238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5" name="テキスト ボックス 324"/>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6" name="テキスト ボックス 325"/>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7" name="テキスト ボックス 326"/>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8" name="テキスト ボックス 327"/>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9" name="テキスト ボックス 328"/>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34</xdr:row>
      <xdr:rowOff>89916</xdr:rowOff>
    </xdr:from>
    <xdr:to>
      <xdr:col>24</xdr:col>
      <xdr:colOff>82550</xdr:colOff>
      <xdr:row>35</xdr:row>
      <xdr:rowOff>20066</xdr:rowOff>
    </xdr:to>
    <xdr:sp macro="" textlink="">
      <xdr:nvSpPr>
        <xdr:cNvPr id="330" name="円/楕円 329"/>
        <xdr:cNvSpPr/>
      </xdr:nvSpPr>
      <xdr:spPr>
        <a:xfrm>
          <a:off x="164592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33</xdr:row>
      <xdr:rowOff>106443</xdr:rowOff>
    </xdr:from>
    <xdr:ext cx="762000" cy="259045"/>
    <xdr:sp macro="" textlink="">
      <xdr:nvSpPr>
        <xdr:cNvPr id="331" name="補助費等該当値テキスト"/>
        <xdr:cNvSpPr txBox="1"/>
      </xdr:nvSpPr>
      <xdr:spPr>
        <a:xfrm>
          <a:off x="16598900" y="5764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5.3</a:t>
          </a:r>
          <a:endParaRPr kumimoji="1" lang="ja-JP" altLang="en-US" sz="1000" b="1">
            <a:solidFill>
              <a:srgbClr val="FF0000"/>
            </a:solidFill>
            <a:latin typeface="ＭＳ Ｐゴシック"/>
          </a:endParaRPr>
        </a:p>
      </xdr:txBody>
    </xdr:sp>
    <xdr:clientData/>
  </xdr:oneCellAnchor>
  <xdr:twoCellAnchor>
    <xdr:from>
      <xdr:col>22</xdr:col>
      <xdr:colOff>514350</xdr:colOff>
      <xdr:row>34</xdr:row>
      <xdr:rowOff>85344</xdr:rowOff>
    </xdr:from>
    <xdr:to>
      <xdr:col>22</xdr:col>
      <xdr:colOff>615950</xdr:colOff>
      <xdr:row>35</xdr:row>
      <xdr:rowOff>15494</xdr:rowOff>
    </xdr:to>
    <xdr:sp macro="" textlink="">
      <xdr:nvSpPr>
        <xdr:cNvPr id="332" name="円/楕円 331"/>
        <xdr:cNvSpPr/>
      </xdr:nvSpPr>
      <xdr:spPr>
        <a:xfrm>
          <a:off x="15621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33</xdr:row>
      <xdr:rowOff>25671</xdr:rowOff>
    </xdr:from>
    <xdr:ext cx="736600" cy="259045"/>
    <xdr:sp macro="" textlink="">
      <xdr:nvSpPr>
        <xdr:cNvPr id="333" name="テキスト ボックス 332"/>
        <xdr:cNvSpPr txBox="1"/>
      </xdr:nvSpPr>
      <xdr:spPr>
        <a:xfrm>
          <a:off x="15290800" y="5683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5.2</a:t>
          </a:r>
          <a:endParaRPr kumimoji="1" lang="ja-JP" altLang="en-US" sz="1000" b="1">
            <a:solidFill>
              <a:srgbClr val="FF0000"/>
            </a:solidFill>
            <a:latin typeface="ＭＳ Ｐゴシック"/>
          </a:endParaRPr>
        </a:p>
      </xdr:txBody>
    </xdr:sp>
    <xdr:clientData/>
  </xdr:oneCellAnchor>
  <xdr:twoCellAnchor>
    <xdr:from>
      <xdr:col>21</xdr:col>
      <xdr:colOff>311150</xdr:colOff>
      <xdr:row>34</xdr:row>
      <xdr:rowOff>67056</xdr:rowOff>
    </xdr:from>
    <xdr:to>
      <xdr:col>21</xdr:col>
      <xdr:colOff>412750</xdr:colOff>
      <xdr:row>34</xdr:row>
      <xdr:rowOff>168656</xdr:rowOff>
    </xdr:to>
    <xdr:sp macro="" textlink="">
      <xdr:nvSpPr>
        <xdr:cNvPr id="334" name="円/楕円 333"/>
        <xdr:cNvSpPr/>
      </xdr:nvSpPr>
      <xdr:spPr>
        <a:xfrm>
          <a:off x="14732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33</xdr:row>
      <xdr:rowOff>7383</xdr:rowOff>
    </xdr:from>
    <xdr:ext cx="762000" cy="259045"/>
    <xdr:sp macro="" textlink="">
      <xdr:nvSpPr>
        <xdr:cNvPr id="335" name="テキスト ボックス 334"/>
        <xdr:cNvSpPr txBox="1"/>
      </xdr:nvSpPr>
      <xdr:spPr>
        <a:xfrm>
          <a:off x="14401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4.8</a:t>
          </a:r>
          <a:endParaRPr kumimoji="1" lang="ja-JP" altLang="en-US" sz="1000" b="1">
            <a:solidFill>
              <a:srgbClr val="FF0000"/>
            </a:solidFill>
            <a:latin typeface="ＭＳ Ｐゴシック"/>
          </a:endParaRPr>
        </a:p>
      </xdr:txBody>
    </xdr:sp>
    <xdr:clientData/>
  </xdr:oneCellAnchor>
  <xdr:twoCellAnchor>
    <xdr:from>
      <xdr:col>20</xdr:col>
      <xdr:colOff>107950</xdr:colOff>
      <xdr:row>34</xdr:row>
      <xdr:rowOff>71628</xdr:rowOff>
    </xdr:from>
    <xdr:to>
      <xdr:col>20</xdr:col>
      <xdr:colOff>209550</xdr:colOff>
      <xdr:row>35</xdr:row>
      <xdr:rowOff>1778</xdr:rowOff>
    </xdr:to>
    <xdr:sp macro="" textlink="">
      <xdr:nvSpPr>
        <xdr:cNvPr id="336" name="円/楕円 335"/>
        <xdr:cNvSpPr/>
      </xdr:nvSpPr>
      <xdr:spPr>
        <a:xfrm>
          <a:off x="13843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33</xdr:row>
      <xdr:rowOff>11955</xdr:rowOff>
    </xdr:from>
    <xdr:ext cx="762000" cy="259045"/>
    <xdr:sp macro="" textlink="">
      <xdr:nvSpPr>
        <xdr:cNvPr id="337" name="テキスト ボックス 336"/>
        <xdr:cNvSpPr txBox="1"/>
      </xdr:nvSpPr>
      <xdr:spPr>
        <a:xfrm>
          <a:off x="13512800" y="566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4.9</a:t>
          </a:r>
          <a:endParaRPr kumimoji="1" lang="ja-JP" altLang="en-US" sz="1000" b="1">
            <a:solidFill>
              <a:srgbClr val="FF0000"/>
            </a:solidFill>
            <a:latin typeface="ＭＳ Ｐゴシック"/>
          </a:endParaRPr>
        </a:p>
      </xdr:txBody>
    </xdr:sp>
    <xdr:clientData/>
  </xdr:oneCellAnchor>
  <xdr:twoCellAnchor>
    <xdr:from>
      <xdr:col>18</xdr:col>
      <xdr:colOff>590550</xdr:colOff>
      <xdr:row>34</xdr:row>
      <xdr:rowOff>48768</xdr:rowOff>
    </xdr:from>
    <xdr:to>
      <xdr:col>19</xdr:col>
      <xdr:colOff>6350</xdr:colOff>
      <xdr:row>34</xdr:row>
      <xdr:rowOff>150368</xdr:rowOff>
    </xdr:to>
    <xdr:sp macro="" textlink="">
      <xdr:nvSpPr>
        <xdr:cNvPr id="338" name="円/楕円 337"/>
        <xdr:cNvSpPr/>
      </xdr:nvSpPr>
      <xdr:spPr>
        <a:xfrm>
          <a:off x="129540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32</xdr:row>
      <xdr:rowOff>160545</xdr:rowOff>
    </xdr:from>
    <xdr:ext cx="762000" cy="259045"/>
    <xdr:sp macro="" textlink="">
      <xdr:nvSpPr>
        <xdr:cNvPr id="339" name="テキスト ボックス 338"/>
        <xdr:cNvSpPr txBox="1"/>
      </xdr:nvSpPr>
      <xdr:spPr>
        <a:xfrm>
          <a:off x="12623800" y="564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4.4</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40" name="正方形/長方形 339"/>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41" name="正方形/長方形 340"/>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2" name="正方形/長方形 341"/>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63/128</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3" name="正方形/長方形 342"/>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4" name="正方形/長方形 343"/>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5" name="正方形/長方形 344"/>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6" name="正方形/長方形 345"/>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7" name="正方形/長方形 346"/>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8" name="正方形/長方形 347"/>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9" name="正方形/長方形 348"/>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50" name="テキスト ボックス 349"/>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平成</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年度の</a:t>
          </a:r>
          <a:r>
            <a:rPr lang="ja-JP" altLang="en-US" sz="1100" b="0" i="0" baseline="0">
              <a:solidFill>
                <a:schemeClr val="dk1"/>
              </a:solidFill>
              <a:effectLst/>
              <a:latin typeface="+mn-lt"/>
              <a:ea typeface="+mn-ea"/>
              <a:cs typeface="+mn-cs"/>
            </a:rPr>
            <a:t>公債</a:t>
          </a:r>
          <a:r>
            <a:rPr lang="ja-JP" altLang="ja-JP" sz="1100" b="0" i="0" baseline="0">
              <a:solidFill>
                <a:schemeClr val="dk1"/>
              </a:solidFill>
              <a:effectLst/>
              <a:latin typeface="+mn-lt"/>
              <a:ea typeface="+mn-ea"/>
              <a:cs typeface="+mn-cs"/>
            </a:rPr>
            <a:t>費に係る経常収支比率は、</a:t>
          </a:r>
          <a:r>
            <a:rPr lang="ja-JP" altLang="en-US" sz="1100" b="0" i="0" baseline="0">
              <a:solidFill>
                <a:schemeClr val="dk1"/>
              </a:solidFill>
              <a:effectLst/>
              <a:latin typeface="+mn-lt"/>
              <a:ea typeface="+mn-ea"/>
              <a:cs typeface="+mn-cs"/>
            </a:rPr>
            <a:t>前年度</a:t>
          </a:r>
          <a:r>
            <a:rPr lang="ja-JP" altLang="ja-JP" sz="1100" b="0" i="0" baseline="0">
              <a:solidFill>
                <a:schemeClr val="dk1"/>
              </a:solidFill>
              <a:effectLst/>
              <a:latin typeface="+mn-lt"/>
              <a:ea typeface="+mn-ea"/>
              <a:cs typeface="+mn-cs"/>
            </a:rPr>
            <a:t>と比較して</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ポイント増加し、類似団体平均との比較では</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ポイント上回った。</a:t>
          </a:r>
          <a:endParaRPr lang="ja-JP" altLang="ja-JP">
            <a:effectLst/>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今後、公債費の高い状態が続く見込みであることから、事業の選択と集中に努める。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51" name="テキスト ボックス 350"/>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2" name="直線コネクタ 351"/>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3" name="テキスト ボックス 352"/>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4" name="直線コネクタ 353"/>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5" name="テキスト ボックス 354"/>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6" name="直線コネクタ 355"/>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7" name="テキスト ボックス 356"/>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8" name="直線コネクタ 357"/>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9" name="テキスト ボックス 358"/>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60" name="直線コネクタ 359"/>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61" name="テキスト ボックス 360"/>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2" name="直線コネクタ 361"/>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3" name="テキスト ボックス 362"/>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4" name="直線コネクタ 363"/>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5"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20320</xdr:rowOff>
    </xdr:from>
    <xdr:to>
      <xdr:col>7</xdr:col>
      <xdr:colOff>15875</xdr:colOff>
      <xdr:row>81</xdr:row>
      <xdr:rowOff>12700</xdr:rowOff>
    </xdr:to>
    <xdr:cxnSp macro="">
      <xdr:nvCxnSpPr>
        <xdr:cNvPr id="366" name="直線コネクタ 365"/>
        <xdr:cNvCxnSpPr/>
      </xdr:nvCxnSpPr>
      <xdr:spPr>
        <a:xfrm flipV="1">
          <a:off x="4826000" y="12707620"/>
          <a:ext cx="0" cy="1192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156227</xdr:rowOff>
    </xdr:from>
    <xdr:ext cx="762000" cy="259045"/>
    <xdr:sp macro="" textlink="">
      <xdr:nvSpPr>
        <xdr:cNvPr id="367" name="公債費最小値テキスト"/>
        <xdr:cNvSpPr txBox="1"/>
      </xdr:nvSpPr>
      <xdr:spPr>
        <a:xfrm>
          <a:off x="4914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73.0</a:t>
          </a:r>
          <a:endParaRPr kumimoji="1" lang="ja-JP" altLang="en-US" sz="1000" b="1">
            <a:latin typeface="ＭＳ Ｐゴシック"/>
          </a:endParaRPr>
        </a:p>
      </xdr:txBody>
    </xdr:sp>
    <xdr:clientData/>
  </xdr:oneCellAnchor>
  <xdr:twoCellAnchor>
    <xdr:from>
      <xdr:col>6</xdr:col>
      <xdr:colOff>612775</xdr:colOff>
      <xdr:row>81</xdr:row>
      <xdr:rowOff>12700</xdr:rowOff>
    </xdr:from>
    <xdr:to>
      <xdr:col>7</xdr:col>
      <xdr:colOff>104775</xdr:colOff>
      <xdr:row>81</xdr:row>
      <xdr:rowOff>12700</xdr:rowOff>
    </xdr:to>
    <xdr:cxnSp macro="">
      <xdr:nvCxnSpPr>
        <xdr:cNvPr id="368" name="直線コネクタ 367"/>
        <xdr:cNvCxnSpPr/>
      </xdr:nvCxnSpPr>
      <xdr:spPr>
        <a:xfrm>
          <a:off x="4737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106697</xdr:rowOff>
    </xdr:from>
    <xdr:ext cx="762000" cy="259045"/>
    <xdr:sp macro="" textlink="">
      <xdr:nvSpPr>
        <xdr:cNvPr id="369" name="公債費最大値テキスト"/>
        <xdr:cNvSpPr txBox="1"/>
      </xdr:nvSpPr>
      <xdr:spPr>
        <a:xfrm>
          <a:off x="4914900" y="1245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10.4</a:t>
          </a:r>
          <a:endParaRPr kumimoji="1" lang="ja-JP" altLang="en-US" sz="1000" b="1">
            <a:latin typeface="ＭＳ Ｐゴシック"/>
          </a:endParaRPr>
        </a:p>
      </xdr:txBody>
    </xdr:sp>
    <xdr:clientData/>
  </xdr:oneCellAnchor>
  <xdr:twoCellAnchor>
    <xdr:from>
      <xdr:col>6</xdr:col>
      <xdr:colOff>612775</xdr:colOff>
      <xdr:row>74</xdr:row>
      <xdr:rowOff>20320</xdr:rowOff>
    </xdr:from>
    <xdr:to>
      <xdr:col>7</xdr:col>
      <xdr:colOff>104775</xdr:colOff>
      <xdr:row>74</xdr:row>
      <xdr:rowOff>20320</xdr:rowOff>
    </xdr:to>
    <xdr:cxnSp macro="">
      <xdr:nvCxnSpPr>
        <xdr:cNvPr id="370" name="直線コネクタ 369"/>
        <xdr:cNvCxnSpPr/>
      </xdr:nvCxnSpPr>
      <xdr:spPr>
        <a:xfrm>
          <a:off x="4737100" y="1270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74</xdr:row>
      <xdr:rowOff>155575</xdr:rowOff>
    </xdr:from>
    <xdr:to>
      <xdr:col>7</xdr:col>
      <xdr:colOff>15875</xdr:colOff>
      <xdr:row>75</xdr:row>
      <xdr:rowOff>12700</xdr:rowOff>
    </xdr:to>
    <xdr:cxnSp macro="">
      <xdr:nvCxnSpPr>
        <xdr:cNvPr id="371" name="直線コネクタ 370"/>
        <xdr:cNvCxnSpPr/>
      </xdr:nvCxnSpPr>
      <xdr:spPr>
        <a:xfrm>
          <a:off x="3987800" y="128428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74</xdr:row>
      <xdr:rowOff>114952</xdr:rowOff>
    </xdr:from>
    <xdr:ext cx="762000" cy="259045"/>
    <xdr:sp macro="" textlink="">
      <xdr:nvSpPr>
        <xdr:cNvPr id="372" name="公債費平均値テキスト"/>
        <xdr:cNvSpPr txBox="1"/>
      </xdr:nvSpPr>
      <xdr:spPr>
        <a:xfrm>
          <a:off x="4914900" y="12802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6</xdr:col>
      <xdr:colOff>650875</xdr:colOff>
      <xdr:row>74</xdr:row>
      <xdr:rowOff>142875</xdr:rowOff>
    </xdr:from>
    <xdr:to>
      <xdr:col>7</xdr:col>
      <xdr:colOff>66675</xdr:colOff>
      <xdr:row>75</xdr:row>
      <xdr:rowOff>73025</xdr:rowOff>
    </xdr:to>
    <xdr:sp macro="" textlink="">
      <xdr:nvSpPr>
        <xdr:cNvPr id="373" name="フローチャート : 判断 372"/>
        <xdr:cNvSpPr/>
      </xdr:nvSpPr>
      <xdr:spPr>
        <a:xfrm>
          <a:off x="47752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74</xdr:row>
      <xdr:rowOff>155575</xdr:rowOff>
    </xdr:from>
    <xdr:to>
      <xdr:col>5</xdr:col>
      <xdr:colOff>549275</xdr:colOff>
      <xdr:row>74</xdr:row>
      <xdr:rowOff>170815</xdr:rowOff>
    </xdr:to>
    <xdr:cxnSp macro="">
      <xdr:nvCxnSpPr>
        <xdr:cNvPr id="374" name="直線コネクタ 373"/>
        <xdr:cNvCxnSpPr/>
      </xdr:nvCxnSpPr>
      <xdr:spPr>
        <a:xfrm flipV="1">
          <a:off x="3098800" y="12842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74</xdr:row>
      <xdr:rowOff>142875</xdr:rowOff>
    </xdr:from>
    <xdr:to>
      <xdr:col>5</xdr:col>
      <xdr:colOff>600075</xdr:colOff>
      <xdr:row>75</xdr:row>
      <xdr:rowOff>73025</xdr:rowOff>
    </xdr:to>
    <xdr:sp macro="" textlink="">
      <xdr:nvSpPr>
        <xdr:cNvPr id="375" name="フローチャート : 判断 374"/>
        <xdr:cNvSpPr/>
      </xdr:nvSpPr>
      <xdr:spPr>
        <a:xfrm>
          <a:off x="3937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57802</xdr:rowOff>
    </xdr:from>
    <xdr:ext cx="736600" cy="259045"/>
    <xdr:sp macro="" textlink="">
      <xdr:nvSpPr>
        <xdr:cNvPr id="376" name="テキスト ボックス 375"/>
        <xdr:cNvSpPr txBox="1"/>
      </xdr:nvSpPr>
      <xdr:spPr>
        <a:xfrm>
          <a:off x="3606800" y="12916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twoCellAnchor>
    <xdr:from>
      <xdr:col>3</xdr:col>
      <xdr:colOff>142875</xdr:colOff>
      <xdr:row>74</xdr:row>
      <xdr:rowOff>155575</xdr:rowOff>
    </xdr:from>
    <xdr:to>
      <xdr:col>4</xdr:col>
      <xdr:colOff>346075</xdr:colOff>
      <xdr:row>74</xdr:row>
      <xdr:rowOff>170815</xdr:rowOff>
    </xdr:to>
    <xdr:cxnSp macro="">
      <xdr:nvCxnSpPr>
        <xdr:cNvPr id="377" name="直線コネクタ 376"/>
        <xdr:cNvCxnSpPr/>
      </xdr:nvCxnSpPr>
      <xdr:spPr>
        <a:xfrm>
          <a:off x="2209800" y="12842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74</xdr:row>
      <xdr:rowOff>146685</xdr:rowOff>
    </xdr:from>
    <xdr:to>
      <xdr:col>4</xdr:col>
      <xdr:colOff>396875</xdr:colOff>
      <xdr:row>75</xdr:row>
      <xdr:rowOff>76835</xdr:rowOff>
    </xdr:to>
    <xdr:sp macro="" textlink="">
      <xdr:nvSpPr>
        <xdr:cNvPr id="378" name="フローチャート : 判断 377"/>
        <xdr:cNvSpPr/>
      </xdr:nvSpPr>
      <xdr:spPr>
        <a:xfrm>
          <a:off x="3048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61612</xdr:rowOff>
    </xdr:from>
    <xdr:ext cx="762000" cy="259045"/>
    <xdr:sp macro="" textlink="">
      <xdr:nvSpPr>
        <xdr:cNvPr id="379" name="テキスト ボックス 378"/>
        <xdr:cNvSpPr txBox="1"/>
      </xdr:nvSpPr>
      <xdr:spPr>
        <a:xfrm>
          <a:off x="2717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19.7</a:t>
          </a:r>
          <a:endParaRPr kumimoji="1" lang="ja-JP" altLang="en-US" sz="1000" b="1">
            <a:solidFill>
              <a:srgbClr val="000080"/>
            </a:solidFill>
            <a:latin typeface="ＭＳ Ｐゴシック"/>
          </a:endParaRPr>
        </a:p>
      </xdr:txBody>
    </xdr:sp>
    <xdr:clientData/>
  </xdr:oneCellAnchor>
  <xdr:twoCellAnchor>
    <xdr:from>
      <xdr:col>1</xdr:col>
      <xdr:colOff>625475</xdr:colOff>
      <xdr:row>74</xdr:row>
      <xdr:rowOff>153670</xdr:rowOff>
    </xdr:from>
    <xdr:to>
      <xdr:col>3</xdr:col>
      <xdr:colOff>142875</xdr:colOff>
      <xdr:row>74</xdr:row>
      <xdr:rowOff>155575</xdr:rowOff>
    </xdr:to>
    <xdr:cxnSp macro="">
      <xdr:nvCxnSpPr>
        <xdr:cNvPr id="380" name="直線コネクタ 379"/>
        <xdr:cNvCxnSpPr/>
      </xdr:nvCxnSpPr>
      <xdr:spPr>
        <a:xfrm>
          <a:off x="1320800" y="128409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74</xdr:row>
      <xdr:rowOff>148590</xdr:rowOff>
    </xdr:from>
    <xdr:to>
      <xdr:col>3</xdr:col>
      <xdr:colOff>193675</xdr:colOff>
      <xdr:row>75</xdr:row>
      <xdr:rowOff>78740</xdr:rowOff>
    </xdr:to>
    <xdr:sp macro="" textlink="">
      <xdr:nvSpPr>
        <xdr:cNvPr id="381" name="フローチャート : 判断 380"/>
        <xdr:cNvSpPr/>
      </xdr:nvSpPr>
      <xdr:spPr>
        <a:xfrm>
          <a:off x="2159000" y="1283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63517</xdr:rowOff>
    </xdr:from>
    <xdr:ext cx="762000" cy="259045"/>
    <xdr:sp macro="" textlink="">
      <xdr:nvSpPr>
        <xdr:cNvPr id="382" name="テキスト ボックス 381"/>
        <xdr:cNvSpPr txBox="1"/>
      </xdr:nvSpPr>
      <xdr:spPr>
        <a:xfrm>
          <a:off x="1828800" y="12922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1</xdr:col>
      <xdr:colOff>574675</xdr:colOff>
      <xdr:row>74</xdr:row>
      <xdr:rowOff>156210</xdr:rowOff>
    </xdr:from>
    <xdr:to>
      <xdr:col>1</xdr:col>
      <xdr:colOff>676275</xdr:colOff>
      <xdr:row>75</xdr:row>
      <xdr:rowOff>86360</xdr:rowOff>
    </xdr:to>
    <xdr:sp macro="" textlink="">
      <xdr:nvSpPr>
        <xdr:cNvPr id="383" name="フローチャート : 判断 382"/>
        <xdr:cNvSpPr/>
      </xdr:nvSpPr>
      <xdr:spPr>
        <a:xfrm>
          <a:off x="1270000" y="1284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75</xdr:row>
      <xdr:rowOff>71137</xdr:rowOff>
    </xdr:from>
    <xdr:ext cx="762000" cy="259045"/>
    <xdr:sp macro="" textlink="">
      <xdr:nvSpPr>
        <xdr:cNvPr id="384" name="テキスト ボックス 383"/>
        <xdr:cNvSpPr txBox="1"/>
      </xdr:nvSpPr>
      <xdr:spPr>
        <a:xfrm>
          <a:off x="9398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5" name="テキスト ボックス 384"/>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6" name="テキスト ボックス 385"/>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7" name="テキスト ボックス 386"/>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8" name="テキスト ボックス 387"/>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9" name="テキスト ボックス 388"/>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74</xdr:row>
      <xdr:rowOff>133350</xdr:rowOff>
    </xdr:from>
    <xdr:to>
      <xdr:col>7</xdr:col>
      <xdr:colOff>66675</xdr:colOff>
      <xdr:row>75</xdr:row>
      <xdr:rowOff>63500</xdr:rowOff>
    </xdr:to>
    <xdr:sp macro="" textlink="">
      <xdr:nvSpPr>
        <xdr:cNvPr id="390" name="円/楕円 389"/>
        <xdr:cNvSpPr/>
      </xdr:nvSpPr>
      <xdr:spPr>
        <a:xfrm>
          <a:off x="47752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149877</xdr:rowOff>
    </xdr:from>
    <xdr:ext cx="762000" cy="259045"/>
    <xdr:sp macro="" textlink="">
      <xdr:nvSpPr>
        <xdr:cNvPr id="391" name="公債費該当値テキスト"/>
        <xdr:cNvSpPr txBox="1"/>
      </xdr:nvSpPr>
      <xdr:spPr>
        <a:xfrm>
          <a:off x="4914900" y="1266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5</xdr:col>
      <xdr:colOff>498475</xdr:colOff>
      <xdr:row>74</xdr:row>
      <xdr:rowOff>104775</xdr:rowOff>
    </xdr:from>
    <xdr:to>
      <xdr:col>5</xdr:col>
      <xdr:colOff>600075</xdr:colOff>
      <xdr:row>75</xdr:row>
      <xdr:rowOff>34925</xdr:rowOff>
    </xdr:to>
    <xdr:sp macro="" textlink="">
      <xdr:nvSpPr>
        <xdr:cNvPr id="392" name="円/楕円 391"/>
        <xdr:cNvSpPr/>
      </xdr:nvSpPr>
      <xdr:spPr>
        <a:xfrm>
          <a:off x="3937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73</xdr:row>
      <xdr:rowOff>45102</xdr:rowOff>
    </xdr:from>
    <xdr:ext cx="736600" cy="259045"/>
    <xdr:sp macro="" textlink="">
      <xdr:nvSpPr>
        <xdr:cNvPr id="393" name="テキスト ボックス 392"/>
        <xdr:cNvSpPr txBox="1"/>
      </xdr:nvSpPr>
      <xdr:spPr>
        <a:xfrm>
          <a:off x="3606800" y="12560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4</xdr:col>
      <xdr:colOff>295275</xdr:colOff>
      <xdr:row>74</xdr:row>
      <xdr:rowOff>120015</xdr:rowOff>
    </xdr:from>
    <xdr:to>
      <xdr:col>4</xdr:col>
      <xdr:colOff>396875</xdr:colOff>
      <xdr:row>75</xdr:row>
      <xdr:rowOff>50165</xdr:rowOff>
    </xdr:to>
    <xdr:sp macro="" textlink="">
      <xdr:nvSpPr>
        <xdr:cNvPr id="394" name="円/楕円 393"/>
        <xdr:cNvSpPr/>
      </xdr:nvSpPr>
      <xdr:spPr>
        <a:xfrm>
          <a:off x="3048000" y="128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73</xdr:row>
      <xdr:rowOff>60342</xdr:rowOff>
    </xdr:from>
    <xdr:ext cx="762000" cy="259045"/>
    <xdr:sp macro="" textlink="">
      <xdr:nvSpPr>
        <xdr:cNvPr id="395" name="テキスト ボックス 394"/>
        <xdr:cNvSpPr txBox="1"/>
      </xdr:nvSpPr>
      <xdr:spPr>
        <a:xfrm>
          <a:off x="2717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18.3</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104775</xdr:rowOff>
    </xdr:from>
    <xdr:to>
      <xdr:col>3</xdr:col>
      <xdr:colOff>193675</xdr:colOff>
      <xdr:row>75</xdr:row>
      <xdr:rowOff>34925</xdr:rowOff>
    </xdr:to>
    <xdr:sp macro="" textlink="">
      <xdr:nvSpPr>
        <xdr:cNvPr id="396" name="円/楕円 395"/>
        <xdr:cNvSpPr/>
      </xdr:nvSpPr>
      <xdr:spPr>
        <a:xfrm>
          <a:off x="2159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73</xdr:row>
      <xdr:rowOff>45102</xdr:rowOff>
    </xdr:from>
    <xdr:ext cx="762000" cy="259045"/>
    <xdr:sp macro="" textlink="">
      <xdr:nvSpPr>
        <xdr:cNvPr id="397" name="テキスト ボックス 396"/>
        <xdr:cNvSpPr txBox="1"/>
      </xdr:nvSpPr>
      <xdr:spPr>
        <a:xfrm>
          <a:off x="1828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17.5</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102870</xdr:rowOff>
    </xdr:from>
    <xdr:to>
      <xdr:col>1</xdr:col>
      <xdr:colOff>676275</xdr:colOff>
      <xdr:row>75</xdr:row>
      <xdr:rowOff>33020</xdr:rowOff>
    </xdr:to>
    <xdr:sp macro="" textlink="">
      <xdr:nvSpPr>
        <xdr:cNvPr id="398" name="円/楕円 397"/>
        <xdr:cNvSpPr/>
      </xdr:nvSpPr>
      <xdr:spPr>
        <a:xfrm>
          <a:off x="1270000" y="1279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43197</xdr:rowOff>
    </xdr:from>
    <xdr:ext cx="762000" cy="259045"/>
    <xdr:sp macro="" textlink="">
      <xdr:nvSpPr>
        <xdr:cNvPr id="399" name="テキスト ボックス 398"/>
        <xdr:cNvSpPr txBox="1"/>
      </xdr:nvSpPr>
      <xdr:spPr>
        <a:xfrm>
          <a:off x="939800" y="1255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400" name="正方形/長方形 399"/>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1" name="正方形/長方形 400"/>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2" name="正方形/長方形 401"/>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108/128</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3" name="正方形/長方形 402"/>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4" name="正方形/長方形 403"/>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5" name="正方形/長方形 404"/>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6" name="正方形/長方形 405"/>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72.2</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7" name="正方形/長方形 406"/>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8" name="正方形/長方形 407"/>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9" name="正方形/長方形 408"/>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10" name="テキスト ボックス 409"/>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　人件費、物件費、繰出金に係る経常収支比率が類似団体平均より高いため、公債費以外の経常収支比率でも</a:t>
          </a:r>
          <a:r>
            <a:rPr lang="en-US" altLang="ja-JP" sz="1100" b="0" i="0" baseline="0">
              <a:solidFill>
                <a:schemeClr val="dk1"/>
              </a:solidFill>
              <a:effectLst/>
              <a:latin typeface="+mn-lt"/>
              <a:ea typeface="+mn-ea"/>
              <a:cs typeface="+mn-cs"/>
            </a:rPr>
            <a:t>5.6</a:t>
          </a:r>
          <a:r>
            <a:rPr lang="ja-JP" altLang="ja-JP" sz="1100" b="0" i="0" baseline="0">
              <a:solidFill>
                <a:schemeClr val="dk1"/>
              </a:solidFill>
              <a:effectLst/>
              <a:latin typeface="+mn-lt"/>
              <a:ea typeface="+mn-ea"/>
              <a:cs typeface="+mn-cs"/>
            </a:rPr>
            <a:t>ポイント上回る結果となった。繰出金は近年増加傾向が顕著であり、平成20年度以降は類似団体平均を上回っている。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11" name="テキスト ボックス 410"/>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2" name="直線コネクタ 411"/>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3" name="テキスト ボックス 412"/>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4" name="直線コネクタ 413"/>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5" name="テキスト ボックス 414"/>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6" name="直線コネクタ 415"/>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7" name="テキスト ボックス 416"/>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8" name="直線コネクタ 417"/>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9" name="テキスト ボックス 418"/>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20" name="直線コネクタ 419"/>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1" name="テキスト ボックス 420"/>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2" name="直線コネクタ 421"/>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3" name="テキスト ボックス 422"/>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4" name="直線コネクタ 42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5" name="テキスト ボックス 42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27940</xdr:rowOff>
    </xdr:from>
    <xdr:to>
      <xdr:col>24</xdr:col>
      <xdr:colOff>31750</xdr:colOff>
      <xdr:row>80</xdr:row>
      <xdr:rowOff>146050</xdr:rowOff>
    </xdr:to>
    <xdr:cxnSp macro="">
      <xdr:nvCxnSpPr>
        <xdr:cNvPr id="427" name="直線コネクタ 426"/>
        <xdr:cNvCxnSpPr/>
      </xdr:nvCxnSpPr>
      <xdr:spPr>
        <a:xfrm flipV="1">
          <a:off x="16510000" y="1271524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8"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9" name="直線コネクタ 428"/>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114317</xdr:rowOff>
    </xdr:from>
    <xdr:ext cx="762000" cy="259045"/>
    <xdr:sp macro="" textlink="">
      <xdr:nvSpPr>
        <xdr:cNvPr id="430" name="公債費以外最大値テキスト"/>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55.4</a:t>
          </a:r>
          <a:endParaRPr kumimoji="1" lang="ja-JP" altLang="en-US" sz="1000" b="1">
            <a:latin typeface="ＭＳ Ｐゴシック"/>
          </a:endParaRPr>
        </a:p>
      </xdr:txBody>
    </xdr:sp>
    <xdr:clientData/>
  </xdr:oneCellAnchor>
  <xdr:twoCellAnchor>
    <xdr:from>
      <xdr:col>23</xdr:col>
      <xdr:colOff>628650</xdr:colOff>
      <xdr:row>74</xdr:row>
      <xdr:rowOff>27940</xdr:rowOff>
    </xdr:from>
    <xdr:to>
      <xdr:col>24</xdr:col>
      <xdr:colOff>120650</xdr:colOff>
      <xdr:row>74</xdr:row>
      <xdr:rowOff>27940</xdr:rowOff>
    </xdr:to>
    <xdr:cxnSp macro="">
      <xdr:nvCxnSpPr>
        <xdr:cNvPr id="431" name="直線コネクタ 430"/>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20320</xdr:rowOff>
    </xdr:from>
    <xdr:to>
      <xdr:col>24</xdr:col>
      <xdr:colOff>31750</xdr:colOff>
      <xdr:row>78</xdr:row>
      <xdr:rowOff>168911</xdr:rowOff>
    </xdr:to>
    <xdr:cxnSp macro="">
      <xdr:nvCxnSpPr>
        <xdr:cNvPr id="432" name="直線コネクタ 431"/>
        <xdr:cNvCxnSpPr/>
      </xdr:nvCxnSpPr>
      <xdr:spPr>
        <a:xfrm>
          <a:off x="15671800" y="13393420"/>
          <a:ext cx="8382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92727</xdr:rowOff>
    </xdr:from>
    <xdr:ext cx="762000" cy="259045"/>
    <xdr:sp macro="" textlink="">
      <xdr:nvSpPr>
        <xdr:cNvPr id="433" name="公債費以外平均値テキスト"/>
        <xdr:cNvSpPr txBox="1"/>
      </xdr:nvSpPr>
      <xdr:spPr>
        <a:xfrm>
          <a:off x="16598900" y="13122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71.5</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76200</xdr:rowOff>
    </xdr:from>
    <xdr:to>
      <xdr:col>24</xdr:col>
      <xdr:colOff>82550</xdr:colOff>
      <xdr:row>78</xdr:row>
      <xdr:rowOff>6350</xdr:rowOff>
    </xdr:to>
    <xdr:sp macro="" textlink="">
      <xdr:nvSpPr>
        <xdr:cNvPr id="434" name="フローチャート : 判断 433"/>
        <xdr:cNvSpPr/>
      </xdr:nvSpPr>
      <xdr:spPr>
        <a:xfrm>
          <a:off x="164592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78</xdr:row>
      <xdr:rowOff>20320</xdr:rowOff>
    </xdr:from>
    <xdr:to>
      <xdr:col>22</xdr:col>
      <xdr:colOff>565150</xdr:colOff>
      <xdr:row>78</xdr:row>
      <xdr:rowOff>107950</xdr:rowOff>
    </xdr:to>
    <xdr:cxnSp macro="">
      <xdr:nvCxnSpPr>
        <xdr:cNvPr id="435" name="直線コネクタ 434"/>
        <xdr:cNvCxnSpPr/>
      </xdr:nvCxnSpPr>
      <xdr:spPr>
        <a:xfrm flipV="1">
          <a:off x="14782800" y="133934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167639</xdr:rowOff>
    </xdr:from>
    <xdr:to>
      <xdr:col>22</xdr:col>
      <xdr:colOff>615950</xdr:colOff>
      <xdr:row>77</xdr:row>
      <xdr:rowOff>97789</xdr:rowOff>
    </xdr:to>
    <xdr:sp macro="" textlink="">
      <xdr:nvSpPr>
        <xdr:cNvPr id="436" name="フローチャート : 判断 435"/>
        <xdr:cNvSpPr/>
      </xdr:nvSpPr>
      <xdr:spPr>
        <a:xfrm>
          <a:off x="15621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107966</xdr:rowOff>
    </xdr:from>
    <xdr:ext cx="736600" cy="259045"/>
    <xdr:sp macro="" textlink="">
      <xdr:nvSpPr>
        <xdr:cNvPr id="437" name="テキスト ボックス 436"/>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73661</xdr:rowOff>
    </xdr:from>
    <xdr:to>
      <xdr:col>21</xdr:col>
      <xdr:colOff>361950</xdr:colOff>
      <xdr:row>78</xdr:row>
      <xdr:rowOff>107950</xdr:rowOff>
    </xdr:to>
    <xdr:cxnSp macro="">
      <xdr:nvCxnSpPr>
        <xdr:cNvPr id="438" name="直線コネクタ 437"/>
        <xdr:cNvCxnSpPr/>
      </xdr:nvCxnSpPr>
      <xdr:spPr>
        <a:xfrm>
          <a:off x="13893800" y="134467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34289</xdr:rowOff>
    </xdr:from>
    <xdr:to>
      <xdr:col>21</xdr:col>
      <xdr:colOff>412750</xdr:colOff>
      <xdr:row>77</xdr:row>
      <xdr:rowOff>135889</xdr:rowOff>
    </xdr:to>
    <xdr:sp macro="" textlink="">
      <xdr:nvSpPr>
        <xdr:cNvPr id="439" name="フローチャート : 判断 438"/>
        <xdr:cNvSpPr/>
      </xdr:nvSpPr>
      <xdr:spPr>
        <a:xfrm>
          <a:off x="14732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146066</xdr:rowOff>
    </xdr:from>
    <xdr:ext cx="762000" cy="259045"/>
    <xdr:sp macro="" textlink="">
      <xdr:nvSpPr>
        <xdr:cNvPr id="440" name="テキスト ボックス 439"/>
        <xdr:cNvSpPr txBox="1"/>
      </xdr:nvSpPr>
      <xdr:spPr>
        <a:xfrm>
          <a:off x="14401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70.4</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73661</xdr:rowOff>
    </xdr:from>
    <xdr:to>
      <xdr:col>20</xdr:col>
      <xdr:colOff>158750</xdr:colOff>
      <xdr:row>78</xdr:row>
      <xdr:rowOff>134620</xdr:rowOff>
    </xdr:to>
    <xdr:cxnSp macro="">
      <xdr:nvCxnSpPr>
        <xdr:cNvPr id="441" name="直線コネクタ 440"/>
        <xdr:cNvCxnSpPr/>
      </xdr:nvCxnSpPr>
      <xdr:spPr>
        <a:xfrm flipV="1">
          <a:off x="13004800" y="1344676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148589</xdr:rowOff>
    </xdr:from>
    <xdr:to>
      <xdr:col>20</xdr:col>
      <xdr:colOff>209550</xdr:colOff>
      <xdr:row>77</xdr:row>
      <xdr:rowOff>78739</xdr:rowOff>
    </xdr:to>
    <xdr:sp macro="" textlink="">
      <xdr:nvSpPr>
        <xdr:cNvPr id="442" name="フローチャート : 判断 441"/>
        <xdr:cNvSpPr/>
      </xdr:nvSpPr>
      <xdr:spPr>
        <a:xfrm>
          <a:off x="13843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88916</xdr:rowOff>
    </xdr:from>
    <xdr:ext cx="762000" cy="259045"/>
    <xdr:sp macro="" textlink="">
      <xdr:nvSpPr>
        <xdr:cNvPr id="443" name="テキスト ボックス 442"/>
        <xdr:cNvSpPr txBox="1"/>
      </xdr:nvSpPr>
      <xdr:spPr>
        <a:xfrm>
          <a:off x="13512800" y="12947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68.9</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167639</xdr:rowOff>
    </xdr:from>
    <xdr:to>
      <xdr:col>19</xdr:col>
      <xdr:colOff>6350</xdr:colOff>
      <xdr:row>77</xdr:row>
      <xdr:rowOff>97789</xdr:rowOff>
    </xdr:to>
    <xdr:sp macro="" textlink="">
      <xdr:nvSpPr>
        <xdr:cNvPr id="444" name="フローチャート : 判断 443"/>
        <xdr:cNvSpPr/>
      </xdr:nvSpPr>
      <xdr:spPr>
        <a:xfrm>
          <a:off x="12954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107966</xdr:rowOff>
    </xdr:from>
    <xdr:ext cx="762000" cy="259045"/>
    <xdr:sp macro="" textlink="">
      <xdr:nvSpPr>
        <xdr:cNvPr id="445" name="テキスト ボックス 444"/>
        <xdr:cNvSpPr txBox="1"/>
      </xdr:nvSpPr>
      <xdr:spPr>
        <a:xfrm>
          <a:off x="12623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69.4</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6" name="テキスト ボックス 44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7" name="テキスト ボックス 44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8" name="テキスト ボックス 44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9" name="テキスト ボックス 44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50" name="テキスト ボックス 44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78</xdr:row>
      <xdr:rowOff>118111</xdr:rowOff>
    </xdr:from>
    <xdr:to>
      <xdr:col>24</xdr:col>
      <xdr:colOff>82550</xdr:colOff>
      <xdr:row>79</xdr:row>
      <xdr:rowOff>48261</xdr:rowOff>
    </xdr:to>
    <xdr:sp macro="" textlink="">
      <xdr:nvSpPr>
        <xdr:cNvPr id="451" name="円/楕円 450"/>
        <xdr:cNvSpPr/>
      </xdr:nvSpPr>
      <xdr:spPr>
        <a:xfrm>
          <a:off x="164592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78</xdr:row>
      <xdr:rowOff>90188</xdr:rowOff>
    </xdr:from>
    <xdr:ext cx="762000" cy="259045"/>
    <xdr:sp macro="" textlink="">
      <xdr:nvSpPr>
        <xdr:cNvPr id="452" name="公債費以外該当値テキスト"/>
        <xdr:cNvSpPr txBox="1"/>
      </xdr:nvSpPr>
      <xdr:spPr>
        <a:xfrm>
          <a:off x="16598900" y="13463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77.1</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140970</xdr:rowOff>
    </xdr:from>
    <xdr:to>
      <xdr:col>22</xdr:col>
      <xdr:colOff>615950</xdr:colOff>
      <xdr:row>78</xdr:row>
      <xdr:rowOff>71120</xdr:rowOff>
    </xdr:to>
    <xdr:sp macro="" textlink="">
      <xdr:nvSpPr>
        <xdr:cNvPr id="453" name="円/楕円 452"/>
        <xdr:cNvSpPr/>
      </xdr:nvSpPr>
      <xdr:spPr>
        <a:xfrm>
          <a:off x="15621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55897</xdr:rowOff>
    </xdr:from>
    <xdr:ext cx="736600" cy="259045"/>
    <xdr:sp macro="" textlink="">
      <xdr:nvSpPr>
        <xdr:cNvPr id="454" name="テキスト ボックス 453"/>
        <xdr:cNvSpPr txBox="1"/>
      </xdr:nvSpPr>
      <xdr:spPr>
        <a:xfrm>
          <a:off x="15290800" y="13428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73.2</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57150</xdr:rowOff>
    </xdr:from>
    <xdr:to>
      <xdr:col>21</xdr:col>
      <xdr:colOff>412750</xdr:colOff>
      <xdr:row>78</xdr:row>
      <xdr:rowOff>158750</xdr:rowOff>
    </xdr:to>
    <xdr:sp macro="" textlink="">
      <xdr:nvSpPr>
        <xdr:cNvPr id="455" name="円/楕円 454"/>
        <xdr:cNvSpPr/>
      </xdr:nvSpPr>
      <xdr:spPr>
        <a:xfrm>
          <a:off x="14732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143527</xdr:rowOff>
    </xdr:from>
    <xdr:ext cx="762000" cy="259045"/>
    <xdr:sp macro="" textlink="">
      <xdr:nvSpPr>
        <xdr:cNvPr id="456" name="テキスト ボックス 455"/>
        <xdr:cNvSpPr txBox="1"/>
      </xdr:nvSpPr>
      <xdr:spPr>
        <a:xfrm>
          <a:off x="14401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75.5</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22861</xdr:rowOff>
    </xdr:from>
    <xdr:to>
      <xdr:col>20</xdr:col>
      <xdr:colOff>209550</xdr:colOff>
      <xdr:row>78</xdr:row>
      <xdr:rowOff>124461</xdr:rowOff>
    </xdr:to>
    <xdr:sp macro="" textlink="">
      <xdr:nvSpPr>
        <xdr:cNvPr id="457" name="円/楕円 456"/>
        <xdr:cNvSpPr/>
      </xdr:nvSpPr>
      <xdr:spPr>
        <a:xfrm>
          <a:off x="138430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109238</xdr:rowOff>
    </xdr:from>
    <xdr:ext cx="762000" cy="259045"/>
    <xdr:sp macro="" textlink="">
      <xdr:nvSpPr>
        <xdr:cNvPr id="458" name="テキスト ボックス 457"/>
        <xdr:cNvSpPr txBox="1"/>
      </xdr:nvSpPr>
      <xdr:spPr>
        <a:xfrm>
          <a:off x="13512800" y="1348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74.6</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83820</xdr:rowOff>
    </xdr:from>
    <xdr:to>
      <xdr:col>19</xdr:col>
      <xdr:colOff>6350</xdr:colOff>
      <xdr:row>79</xdr:row>
      <xdr:rowOff>13970</xdr:rowOff>
    </xdr:to>
    <xdr:sp macro="" textlink="">
      <xdr:nvSpPr>
        <xdr:cNvPr id="459" name="円/楕円 458"/>
        <xdr:cNvSpPr/>
      </xdr:nvSpPr>
      <xdr:spPr>
        <a:xfrm>
          <a:off x="12954000" y="1345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78</xdr:row>
      <xdr:rowOff>170197</xdr:rowOff>
    </xdr:from>
    <xdr:ext cx="762000" cy="259045"/>
    <xdr:sp macro="" textlink="">
      <xdr:nvSpPr>
        <xdr:cNvPr id="460" name="テキスト ボックス 459"/>
        <xdr:cNvSpPr txBox="1"/>
      </xdr:nvSpPr>
      <xdr:spPr>
        <a:xfrm>
          <a:off x="12623800" y="135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76.2</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山形県上山市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143827</xdr:rowOff>
    </xdr:from>
    <xdr:to>
      <xdr:col>4</xdr:col>
      <xdr:colOff>1117600</xdr:colOff>
      <xdr:row>20</xdr:row>
      <xdr:rowOff>118097</xdr:rowOff>
    </xdr:to>
    <xdr:cxnSp macro="">
      <xdr:nvCxnSpPr>
        <xdr:cNvPr id="45" name="直線コネクタ 44"/>
        <xdr:cNvCxnSpPr/>
      </xdr:nvCxnSpPr>
      <xdr:spPr bwMode="auto">
        <a:xfrm flipV="1">
          <a:off x="5651500" y="2248852"/>
          <a:ext cx="0" cy="13458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90174</xdr:rowOff>
    </xdr:from>
    <xdr:ext cx="762000" cy="259045"/>
    <xdr:sp macro="" textlink="">
      <xdr:nvSpPr>
        <xdr:cNvPr id="46" name="人口1人当たり決算額の推移最小値テキスト130"/>
        <xdr:cNvSpPr txBox="1"/>
      </xdr:nvSpPr>
      <xdr:spPr>
        <a:xfrm>
          <a:off x="5740400" y="356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56,951</a:t>
          </a:r>
          <a:endParaRPr kumimoji="1" lang="ja-JP" altLang="en-US" sz="1000" b="1">
            <a:latin typeface="ＭＳ Ｐゴシック"/>
          </a:endParaRPr>
        </a:p>
      </xdr:txBody>
    </xdr:sp>
    <xdr:clientData/>
  </xdr:oneCellAnchor>
  <xdr:twoCellAnchor>
    <xdr:from>
      <xdr:col>4</xdr:col>
      <xdr:colOff>1028700</xdr:colOff>
      <xdr:row>20</xdr:row>
      <xdr:rowOff>118097</xdr:rowOff>
    </xdr:from>
    <xdr:to>
      <xdr:col>5</xdr:col>
      <xdr:colOff>73025</xdr:colOff>
      <xdr:row>20</xdr:row>
      <xdr:rowOff>118097</xdr:rowOff>
    </xdr:to>
    <xdr:cxnSp macro="">
      <xdr:nvCxnSpPr>
        <xdr:cNvPr id="47" name="直線コネクタ 46"/>
        <xdr:cNvCxnSpPr/>
      </xdr:nvCxnSpPr>
      <xdr:spPr bwMode="auto">
        <a:xfrm>
          <a:off x="5562600" y="35947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11</xdr:row>
      <xdr:rowOff>58754</xdr:rowOff>
    </xdr:from>
    <xdr:ext cx="762000" cy="259045"/>
    <xdr:sp macro="" textlink="">
      <xdr:nvSpPr>
        <xdr:cNvPr id="48" name="人口1人当たり決算額の推移最大値テキスト130"/>
        <xdr:cNvSpPr txBox="1"/>
      </xdr:nvSpPr>
      <xdr:spPr>
        <a:xfrm>
          <a:off x="5740400" y="199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162,925</a:t>
          </a:r>
          <a:endParaRPr kumimoji="1" lang="ja-JP" altLang="en-US" sz="1000" b="1">
            <a:latin typeface="ＭＳ Ｐゴシック"/>
          </a:endParaRPr>
        </a:p>
      </xdr:txBody>
    </xdr:sp>
    <xdr:clientData/>
  </xdr:oneCellAnchor>
  <xdr:twoCellAnchor>
    <xdr:from>
      <xdr:col>4</xdr:col>
      <xdr:colOff>1028700</xdr:colOff>
      <xdr:row>12</xdr:row>
      <xdr:rowOff>143827</xdr:rowOff>
    </xdr:from>
    <xdr:to>
      <xdr:col>5</xdr:col>
      <xdr:colOff>73025</xdr:colOff>
      <xdr:row>12</xdr:row>
      <xdr:rowOff>143827</xdr:rowOff>
    </xdr:to>
    <xdr:cxnSp macro="">
      <xdr:nvCxnSpPr>
        <xdr:cNvPr id="49" name="直線コネクタ 48"/>
        <xdr:cNvCxnSpPr/>
      </xdr:nvCxnSpPr>
      <xdr:spPr bwMode="auto">
        <a:xfrm>
          <a:off x="5562600" y="22488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154280</xdr:rowOff>
    </xdr:from>
    <xdr:to>
      <xdr:col>4</xdr:col>
      <xdr:colOff>1117600</xdr:colOff>
      <xdr:row>18</xdr:row>
      <xdr:rowOff>160591</xdr:rowOff>
    </xdr:to>
    <xdr:cxnSp macro="">
      <xdr:nvCxnSpPr>
        <xdr:cNvPr id="50" name="直線コネクタ 49"/>
        <xdr:cNvCxnSpPr/>
      </xdr:nvCxnSpPr>
      <xdr:spPr bwMode="auto">
        <a:xfrm flipV="1">
          <a:off x="5003800" y="3288005"/>
          <a:ext cx="647700" cy="6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19067</xdr:rowOff>
    </xdr:from>
    <xdr:ext cx="762000" cy="259045"/>
    <xdr:sp macro="" textlink="">
      <xdr:nvSpPr>
        <xdr:cNvPr id="51" name="人口1人当たり決算額の推移平均値テキスト130"/>
        <xdr:cNvSpPr txBox="1"/>
      </xdr:nvSpPr>
      <xdr:spPr>
        <a:xfrm>
          <a:off x="5740400" y="2809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102,550</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2540</xdr:rowOff>
    </xdr:from>
    <xdr:to>
      <xdr:col>5</xdr:col>
      <xdr:colOff>34925</xdr:colOff>
      <xdr:row>17</xdr:row>
      <xdr:rowOff>104140</xdr:rowOff>
    </xdr:to>
    <xdr:sp macro="" textlink="">
      <xdr:nvSpPr>
        <xdr:cNvPr id="52" name="フローチャート : 判断 51"/>
        <xdr:cNvSpPr/>
      </xdr:nvSpPr>
      <xdr:spPr bwMode="auto">
        <a:xfrm>
          <a:off x="56007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160591</xdr:rowOff>
    </xdr:from>
    <xdr:to>
      <xdr:col>4</xdr:col>
      <xdr:colOff>469900</xdr:colOff>
      <xdr:row>18</xdr:row>
      <xdr:rowOff>167551</xdr:rowOff>
    </xdr:to>
    <xdr:cxnSp macro="">
      <xdr:nvCxnSpPr>
        <xdr:cNvPr id="53" name="直線コネクタ 52"/>
        <xdr:cNvCxnSpPr/>
      </xdr:nvCxnSpPr>
      <xdr:spPr bwMode="auto">
        <a:xfrm flipV="1">
          <a:off x="4305300" y="3294316"/>
          <a:ext cx="698500" cy="6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11011</xdr:rowOff>
    </xdr:from>
    <xdr:to>
      <xdr:col>4</xdr:col>
      <xdr:colOff>520700</xdr:colOff>
      <xdr:row>17</xdr:row>
      <xdr:rowOff>112611</xdr:rowOff>
    </xdr:to>
    <xdr:sp macro="" textlink="">
      <xdr:nvSpPr>
        <xdr:cNvPr id="54" name="フローチャート : 判断 53"/>
        <xdr:cNvSpPr/>
      </xdr:nvSpPr>
      <xdr:spPr bwMode="auto">
        <a:xfrm>
          <a:off x="49530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122788</xdr:rowOff>
    </xdr:from>
    <xdr:ext cx="736600" cy="259045"/>
    <xdr:sp macro="" textlink="">
      <xdr:nvSpPr>
        <xdr:cNvPr id="55" name="テキスト ボックス 54"/>
        <xdr:cNvSpPr txBox="1"/>
      </xdr:nvSpPr>
      <xdr:spPr>
        <a:xfrm>
          <a:off x="4622800" y="2742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101,883</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167551</xdr:rowOff>
    </xdr:from>
    <xdr:to>
      <xdr:col>3</xdr:col>
      <xdr:colOff>904875</xdr:colOff>
      <xdr:row>19</xdr:row>
      <xdr:rowOff>23965</xdr:rowOff>
    </xdr:to>
    <xdr:cxnSp macro="">
      <xdr:nvCxnSpPr>
        <xdr:cNvPr id="56" name="直線コネクタ 55"/>
        <xdr:cNvCxnSpPr/>
      </xdr:nvCxnSpPr>
      <xdr:spPr bwMode="auto">
        <a:xfrm flipV="1">
          <a:off x="3606800" y="3301276"/>
          <a:ext cx="698500" cy="278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60287</xdr:rowOff>
    </xdr:from>
    <xdr:to>
      <xdr:col>3</xdr:col>
      <xdr:colOff>955675</xdr:colOff>
      <xdr:row>17</xdr:row>
      <xdr:rowOff>161887</xdr:rowOff>
    </xdr:to>
    <xdr:sp macro="" textlink="">
      <xdr:nvSpPr>
        <xdr:cNvPr id="57" name="フローチャート : 判断 56"/>
        <xdr:cNvSpPr/>
      </xdr:nvSpPr>
      <xdr:spPr bwMode="auto">
        <a:xfrm>
          <a:off x="42545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614</xdr:rowOff>
    </xdr:from>
    <xdr:ext cx="762000" cy="259045"/>
    <xdr:sp macro="" textlink="">
      <xdr:nvSpPr>
        <xdr:cNvPr id="58" name="テキスト ボックス 57"/>
        <xdr:cNvSpPr txBox="1"/>
      </xdr:nvSpPr>
      <xdr:spPr>
        <a:xfrm>
          <a:off x="39243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98,003</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167691</xdr:rowOff>
    </xdr:from>
    <xdr:to>
      <xdr:col>3</xdr:col>
      <xdr:colOff>206375</xdr:colOff>
      <xdr:row>19</xdr:row>
      <xdr:rowOff>23965</xdr:rowOff>
    </xdr:to>
    <xdr:cxnSp macro="">
      <xdr:nvCxnSpPr>
        <xdr:cNvPr id="59" name="直線コネクタ 58"/>
        <xdr:cNvCxnSpPr/>
      </xdr:nvCxnSpPr>
      <xdr:spPr bwMode="auto">
        <a:xfrm>
          <a:off x="2908300" y="3301416"/>
          <a:ext cx="698500" cy="27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98069</xdr:rowOff>
    </xdr:from>
    <xdr:to>
      <xdr:col>3</xdr:col>
      <xdr:colOff>257175</xdr:colOff>
      <xdr:row>18</xdr:row>
      <xdr:rowOff>28219</xdr:rowOff>
    </xdr:to>
    <xdr:sp macro="" textlink="">
      <xdr:nvSpPr>
        <xdr:cNvPr id="60" name="フローチャート : 判断 59"/>
        <xdr:cNvSpPr/>
      </xdr:nvSpPr>
      <xdr:spPr bwMode="auto">
        <a:xfrm>
          <a:off x="3556000" y="3060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38396</xdr:rowOff>
    </xdr:from>
    <xdr:ext cx="762000" cy="259045"/>
    <xdr:sp macro="" textlink="">
      <xdr:nvSpPr>
        <xdr:cNvPr id="61" name="テキスト ボックス 60"/>
        <xdr:cNvSpPr txBox="1"/>
      </xdr:nvSpPr>
      <xdr:spPr>
        <a:xfrm>
          <a:off x="3225800" y="2829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95,028</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79121</xdr:rowOff>
    </xdr:from>
    <xdr:to>
      <xdr:col>2</xdr:col>
      <xdr:colOff>692150</xdr:colOff>
      <xdr:row>18</xdr:row>
      <xdr:rowOff>9271</xdr:rowOff>
    </xdr:to>
    <xdr:sp macro="" textlink="">
      <xdr:nvSpPr>
        <xdr:cNvPr id="62" name="フローチャート : 判断 61"/>
        <xdr:cNvSpPr/>
      </xdr:nvSpPr>
      <xdr:spPr bwMode="auto">
        <a:xfrm>
          <a:off x="2857500" y="30413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19448</xdr:rowOff>
    </xdr:from>
    <xdr:ext cx="762000" cy="259045"/>
    <xdr:sp macro="" textlink="">
      <xdr:nvSpPr>
        <xdr:cNvPr id="63" name="テキスト ボックス 62"/>
        <xdr:cNvSpPr txBox="1"/>
      </xdr:nvSpPr>
      <xdr:spPr>
        <a:xfrm>
          <a:off x="2527300" y="2810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96,520</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18</xdr:row>
      <xdr:rowOff>103480</xdr:rowOff>
    </xdr:from>
    <xdr:to>
      <xdr:col>5</xdr:col>
      <xdr:colOff>34925</xdr:colOff>
      <xdr:row>19</xdr:row>
      <xdr:rowOff>33630</xdr:rowOff>
    </xdr:to>
    <xdr:sp macro="" textlink="">
      <xdr:nvSpPr>
        <xdr:cNvPr id="69" name="円/楕円 68"/>
        <xdr:cNvSpPr/>
      </xdr:nvSpPr>
      <xdr:spPr bwMode="auto">
        <a:xfrm>
          <a:off x="5600700" y="3237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75557</xdr:rowOff>
    </xdr:from>
    <xdr:ext cx="762000" cy="259045"/>
    <xdr:sp macro="" textlink="">
      <xdr:nvSpPr>
        <xdr:cNvPr id="70" name="人口1人当たり決算額の推移該当値テキスト130"/>
        <xdr:cNvSpPr txBox="1"/>
      </xdr:nvSpPr>
      <xdr:spPr>
        <a:xfrm>
          <a:off x="5740400" y="320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81,102</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109792</xdr:rowOff>
    </xdr:from>
    <xdr:to>
      <xdr:col>4</xdr:col>
      <xdr:colOff>520700</xdr:colOff>
      <xdr:row>19</xdr:row>
      <xdr:rowOff>39942</xdr:rowOff>
    </xdr:to>
    <xdr:sp macro="" textlink="">
      <xdr:nvSpPr>
        <xdr:cNvPr id="71" name="円/楕円 70"/>
        <xdr:cNvSpPr/>
      </xdr:nvSpPr>
      <xdr:spPr bwMode="auto">
        <a:xfrm>
          <a:off x="4953000" y="3243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24718</xdr:rowOff>
    </xdr:from>
    <xdr:ext cx="736600" cy="259045"/>
    <xdr:sp macro="" textlink="">
      <xdr:nvSpPr>
        <xdr:cNvPr id="72" name="テキスト ボックス 71"/>
        <xdr:cNvSpPr txBox="1"/>
      </xdr:nvSpPr>
      <xdr:spPr>
        <a:xfrm>
          <a:off x="4622800" y="33298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80,605</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116751</xdr:rowOff>
    </xdr:from>
    <xdr:to>
      <xdr:col>3</xdr:col>
      <xdr:colOff>955675</xdr:colOff>
      <xdr:row>19</xdr:row>
      <xdr:rowOff>46901</xdr:rowOff>
    </xdr:to>
    <xdr:sp macro="" textlink="">
      <xdr:nvSpPr>
        <xdr:cNvPr id="73" name="円/楕円 72"/>
        <xdr:cNvSpPr/>
      </xdr:nvSpPr>
      <xdr:spPr bwMode="auto">
        <a:xfrm>
          <a:off x="4254500" y="3250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31678</xdr:rowOff>
    </xdr:from>
    <xdr:ext cx="762000" cy="259045"/>
    <xdr:sp macro="" textlink="">
      <xdr:nvSpPr>
        <xdr:cNvPr id="74" name="テキスト ボックス 73"/>
        <xdr:cNvSpPr txBox="1"/>
      </xdr:nvSpPr>
      <xdr:spPr>
        <a:xfrm>
          <a:off x="3924300" y="333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80,057</a:t>
          </a:r>
          <a:endParaRPr kumimoji="1" lang="ja-JP" altLang="en-US" sz="1000" b="1">
            <a:solidFill>
              <a:srgbClr val="FF0000"/>
            </a:solidFill>
            <a:latin typeface="ＭＳ Ｐゴシック"/>
          </a:endParaRPr>
        </a:p>
      </xdr:txBody>
    </xdr:sp>
    <xdr:clientData/>
  </xdr:oneCellAnchor>
  <xdr:twoCellAnchor>
    <xdr:from>
      <xdr:col>3</xdr:col>
      <xdr:colOff>155575</xdr:colOff>
      <xdr:row>18</xdr:row>
      <xdr:rowOff>144615</xdr:rowOff>
    </xdr:from>
    <xdr:to>
      <xdr:col>3</xdr:col>
      <xdr:colOff>257175</xdr:colOff>
      <xdr:row>19</xdr:row>
      <xdr:rowOff>74765</xdr:rowOff>
    </xdr:to>
    <xdr:sp macro="" textlink="">
      <xdr:nvSpPr>
        <xdr:cNvPr id="75" name="円/楕円 74"/>
        <xdr:cNvSpPr/>
      </xdr:nvSpPr>
      <xdr:spPr bwMode="auto">
        <a:xfrm>
          <a:off x="3556000" y="3278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59542</xdr:rowOff>
    </xdr:from>
    <xdr:ext cx="762000" cy="259045"/>
    <xdr:sp macro="" textlink="">
      <xdr:nvSpPr>
        <xdr:cNvPr id="76" name="テキスト ボックス 75"/>
        <xdr:cNvSpPr txBox="1"/>
      </xdr:nvSpPr>
      <xdr:spPr>
        <a:xfrm>
          <a:off x="3225800" y="336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77,863</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116891</xdr:rowOff>
    </xdr:from>
    <xdr:to>
      <xdr:col>2</xdr:col>
      <xdr:colOff>692150</xdr:colOff>
      <xdr:row>19</xdr:row>
      <xdr:rowOff>47041</xdr:rowOff>
    </xdr:to>
    <xdr:sp macro="" textlink="">
      <xdr:nvSpPr>
        <xdr:cNvPr id="77" name="円/楕円 76"/>
        <xdr:cNvSpPr/>
      </xdr:nvSpPr>
      <xdr:spPr bwMode="auto">
        <a:xfrm>
          <a:off x="2857500" y="32506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31818</xdr:rowOff>
    </xdr:from>
    <xdr:ext cx="762000" cy="259045"/>
    <xdr:sp macro="" textlink="">
      <xdr:nvSpPr>
        <xdr:cNvPr id="78" name="テキスト ボックス 77"/>
        <xdr:cNvSpPr txBox="1"/>
      </xdr:nvSpPr>
      <xdr:spPr>
        <a:xfrm>
          <a:off x="2527300" y="3336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80,046</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88900</xdr:rowOff>
    </xdr:from>
    <xdr:to>
      <xdr:col>5</xdr:col>
      <xdr:colOff>733425</xdr:colOff>
      <xdr:row>38</xdr:row>
      <xdr:rowOff>88900</xdr:rowOff>
    </xdr:to>
    <xdr:cxnSp macro="">
      <xdr:nvCxnSpPr>
        <xdr:cNvPr id="94" name="直線コネクタ 93"/>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289577</xdr:rowOff>
    </xdr:from>
    <xdr:ext cx="762000" cy="259045"/>
    <xdr:sp macro="" textlink="">
      <xdr:nvSpPr>
        <xdr:cNvPr id="95" name="テキスト ボックス 94"/>
        <xdr:cNvSpPr txBox="1"/>
      </xdr:nvSpPr>
      <xdr:spPr>
        <a:xfrm>
          <a:off x="14097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50800</xdr:rowOff>
    </xdr:from>
    <xdr:to>
      <xdr:col>5</xdr:col>
      <xdr:colOff>733425</xdr:colOff>
      <xdr:row>37</xdr:row>
      <xdr:rowOff>50800</xdr:rowOff>
    </xdr:to>
    <xdr:cxnSp macro="">
      <xdr:nvCxnSpPr>
        <xdr:cNvPr id="96" name="直線コネクタ 95"/>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36</xdr:row>
      <xdr:rowOff>80027</xdr:rowOff>
    </xdr:from>
    <xdr:ext cx="762000" cy="259045"/>
    <xdr:sp macro="" textlink="">
      <xdr:nvSpPr>
        <xdr:cNvPr id="97" name="テキスト ボックス 96"/>
        <xdr:cNvSpPr txBox="1"/>
      </xdr:nvSpPr>
      <xdr:spPr>
        <a:xfrm>
          <a:off x="14097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35</xdr:row>
      <xdr:rowOff>184150</xdr:rowOff>
    </xdr:from>
    <xdr:to>
      <xdr:col>5</xdr:col>
      <xdr:colOff>733425</xdr:colOff>
      <xdr:row>35</xdr:row>
      <xdr:rowOff>184150</xdr:rowOff>
    </xdr:to>
    <xdr:cxnSp macro="">
      <xdr:nvCxnSpPr>
        <xdr:cNvPr id="98" name="直線コネクタ 97"/>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41927</xdr:rowOff>
    </xdr:from>
    <xdr:ext cx="762000" cy="259045"/>
    <xdr:sp macro="" textlink="">
      <xdr:nvSpPr>
        <xdr:cNvPr id="99" name="テキスト ボックス 98"/>
        <xdr:cNvSpPr txBox="1"/>
      </xdr:nvSpPr>
      <xdr:spPr>
        <a:xfrm>
          <a:off x="14097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34</xdr:row>
      <xdr:rowOff>146050</xdr:rowOff>
    </xdr:from>
    <xdr:to>
      <xdr:col>5</xdr:col>
      <xdr:colOff>733425</xdr:colOff>
      <xdr:row>34</xdr:row>
      <xdr:rowOff>146050</xdr:rowOff>
    </xdr:to>
    <xdr:cxnSp macro="">
      <xdr:nvCxnSpPr>
        <xdr:cNvPr id="100" name="直線コネクタ 99"/>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3827</xdr:rowOff>
    </xdr:from>
    <xdr:ext cx="762000" cy="259045"/>
    <xdr:sp macro="" textlink="">
      <xdr:nvSpPr>
        <xdr:cNvPr id="101" name="テキスト ボックス 100"/>
        <xdr:cNvSpPr txBox="1"/>
      </xdr:nvSpPr>
      <xdr:spPr>
        <a:xfrm>
          <a:off x="14097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33</xdr:row>
      <xdr:rowOff>107950</xdr:rowOff>
    </xdr:from>
    <xdr:to>
      <xdr:col>5</xdr:col>
      <xdr:colOff>733425</xdr:colOff>
      <xdr:row>33</xdr:row>
      <xdr:rowOff>107950</xdr:rowOff>
    </xdr:to>
    <xdr:cxnSp macro="">
      <xdr:nvCxnSpPr>
        <xdr:cNvPr id="102" name="直線コネクタ 101"/>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137177</xdr:rowOff>
    </xdr:from>
    <xdr:ext cx="762000" cy="259045"/>
    <xdr:sp macro="" textlink="">
      <xdr:nvSpPr>
        <xdr:cNvPr id="103" name="テキスト ボックス 102"/>
        <xdr:cNvSpPr txBox="1"/>
      </xdr:nvSpPr>
      <xdr:spPr>
        <a:xfrm>
          <a:off x="14097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4" name="直線コネクタ 103"/>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5" name="テキスト ボックス 104"/>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6"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253873</xdr:rowOff>
    </xdr:from>
    <xdr:to>
      <xdr:col>4</xdr:col>
      <xdr:colOff>1117600</xdr:colOff>
      <xdr:row>38</xdr:row>
      <xdr:rowOff>62599</xdr:rowOff>
    </xdr:to>
    <xdr:cxnSp macro="">
      <xdr:nvCxnSpPr>
        <xdr:cNvPr id="107" name="直線コネクタ 106"/>
        <xdr:cNvCxnSpPr/>
      </xdr:nvCxnSpPr>
      <xdr:spPr bwMode="auto">
        <a:xfrm flipV="1">
          <a:off x="5651500" y="6178423"/>
          <a:ext cx="0" cy="135177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47818</xdr:rowOff>
    </xdr:from>
    <xdr:ext cx="762000" cy="259045"/>
    <xdr:sp macro="" textlink="">
      <xdr:nvSpPr>
        <xdr:cNvPr id="108" name="人口1人当たり決算額の推移最小値テキスト445"/>
        <xdr:cNvSpPr txBox="1"/>
      </xdr:nvSpPr>
      <xdr:spPr>
        <a:xfrm>
          <a:off x="5740400" y="751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6,903</a:t>
          </a:r>
          <a:endParaRPr kumimoji="1" lang="ja-JP" altLang="en-US" sz="1000" b="1">
            <a:latin typeface="ＭＳ Ｐゴシック"/>
          </a:endParaRPr>
        </a:p>
      </xdr:txBody>
    </xdr:sp>
    <xdr:clientData/>
  </xdr:oneCellAnchor>
  <xdr:twoCellAnchor>
    <xdr:from>
      <xdr:col>4</xdr:col>
      <xdr:colOff>1028700</xdr:colOff>
      <xdr:row>38</xdr:row>
      <xdr:rowOff>62599</xdr:rowOff>
    </xdr:from>
    <xdr:to>
      <xdr:col>5</xdr:col>
      <xdr:colOff>73025</xdr:colOff>
      <xdr:row>38</xdr:row>
      <xdr:rowOff>62599</xdr:rowOff>
    </xdr:to>
    <xdr:cxnSp macro="">
      <xdr:nvCxnSpPr>
        <xdr:cNvPr id="109" name="直線コネクタ 108"/>
        <xdr:cNvCxnSpPr/>
      </xdr:nvCxnSpPr>
      <xdr:spPr bwMode="auto">
        <a:xfrm>
          <a:off x="5562600" y="75301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168800</xdr:rowOff>
    </xdr:from>
    <xdr:ext cx="762000" cy="259045"/>
    <xdr:sp macro="" textlink="">
      <xdr:nvSpPr>
        <xdr:cNvPr id="110" name="人口1人当たり決算額の推移最大値テキスト445"/>
        <xdr:cNvSpPr txBox="1"/>
      </xdr:nvSpPr>
      <xdr:spPr>
        <a:xfrm>
          <a:off x="5740400" y="592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361,700</a:t>
          </a:r>
          <a:endParaRPr kumimoji="1" lang="ja-JP" altLang="en-US" sz="1000" b="1">
            <a:latin typeface="ＭＳ Ｐゴシック"/>
          </a:endParaRPr>
        </a:p>
      </xdr:txBody>
    </xdr:sp>
    <xdr:clientData/>
  </xdr:oneCellAnchor>
  <xdr:twoCellAnchor>
    <xdr:from>
      <xdr:col>4</xdr:col>
      <xdr:colOff>1028700</xdr:colOff>
      <xdr:row>33</xdr:row>
      <xdr:rowOff>253873</xdr:rowOff>
    </xdr:from>
    <xdr:to>
      <xdr:col>5</xdr:col>
      <xdr:colOff>73025</xdr:colOff>
      <xdr:row>33</xdr:row>
      <xdr:rowOff>253873</xdr:rowOff>
    </xdr:to>
    <xdr:cxnSp macro="">
      <xdr:nvCxnSpPr>
        <xdr:cNvPr id="111" name="直線コネクタ 110"/>
        <xdr:cNvCxnSpPr/>
      </xdr:nvCxnSpPr>
      <xdr:spPr bwMode="auto">
        <a:xfrm>
          <a:off x="5562600" y="6178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341305</xdr:rowOff>
    </xdr:from>
    <xdr:to>
      <xdr:col>4</xdr:col>
      <xdr:colOff>1117600</xdr:colOff>
      <xdr:row>38</xdr:row>
      <xdr:rowOff>9088</xdr:rowOff>
    </xdr:to>
    <xdr:cxnSp macro="">
      <xdr:nvCxnSpPr>
        <xdr:cNvPr id="112" name="直線コネクタ 111"/>
        <xdr:cNvCxnSpPr/>
      </xdr:nvCxnSpPr>
      <xdr:spPr bwMode="auto">
        <a:xfrm flipV="1">
          <a:off x="5003800" y="7466005"/>
          <a:ext cx="647700" cy="10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37</xdr:row>
      <xdr:rowOff>124019</xdr:rowOff>
    </xdr:from>
    <xdr:ext cx="762000" cy="259045"/>
    <xdr:sp macro="" textlink="">
      <xdr:nvSpPr>
        <xdr:cNvPr id="113" name="人口1人当たり決算額の推移平均値テキスト445"/>
        <xdr:cNvSpPr txBox="1"/>
      </xdr:nvSpPr>
      <xdr:spPr>
        <a:xfrm>
          <a:off x="5740400" y="724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26,787</a:t>
          </a:r>
          <a:endParaRPr kumimoji="1" lang="ja-JP" altLang="en-US" sz="1000" b="1">
            <a:solidFill>
              <a:srgbClr val="000080"/>
            </a:solidFill>
            <a:latin typeface="ＭＳ Ｐゴシック"/>
          </a:endParaRPr>
        </a:p>
      </xdr:txBody>
    </xdr:sp>
    <xdr:clientData/>
  </xdr:oneCellAnchor>
  <xdr:twoCellAnchor>
    <xdr:from>
      <xdr:col>4</xdr:col>
      <xdr:colOff>1066800</xdr:colOff>
      <xdr:row>37</xdr:row>
      <xdr:rowOff>278942</xdr:rowOff>
    </xdr:from>
    <xdr:to>
      <xdr:col>5</xdr:col>
      <xdr:colOff>34925</xdr:colOff>
      <xdr:row>38</xdr:row>
      <xdr:rowOff>37642</xdr:rowOff>
    </xdr:to>
    <xdr:sp macro="" textlink="">
      <xdr:nvSpPr>
        <xdr:cNvPr id="114" name="フローチャート : 判断 113"/>
        <xdr:cNvSpPr/>
      </xdr:nvSpPr>
      <xdr:spPr bwMode="auto">
        <a:xfrm>
          <a:off x="56007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38</xdr:row>
      <xdr:rowOff>9069</xdr:rowOff>
    </xdr:from>
    <xdr:to>
      <xdr:col>4</xdr:col>
      <xdr:colOff>469900</xdr:colOff>
      <xdr:row>38</xdr:row>
      <xdr:rowOff>9088</xdr:rowOff>
    </xdr:to>
    <xdr:cxnSp macro="">
      <xdr:nvCxnSpPr>
        <xdr:cNvPr id="115" name="直線コネクタ 114"/>
        <xdr:cNvCxnSpPr/>
      </xdr:nvCxnSpPr>
      <xdr:spPr bwMode="auto">
        <a:xfrm>
          <a:off x="4305300" y="7476669"/>
          <a:ext cx="698500" cy="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37</xdr:row>
      <xdr:rowOff>277547</xdr:rowOff>
    </xdr:from>
    <xdr:to>
      <xdr:col>4</xdr:col>
      <xdr:colOff>520700</xdr:colOff>
      <xdr:row>38</xdr:row>
      <xdr:rowOff>36247</xdr:rowOff>
    </xdr:to>
    <xdr:sp macro="" textlink="">
      <xdr:nvSpPr>
        <xdr:cNvPr id="116" name="フローチャート : 判断 115"/>
        <xdr:cNvSpPr/>
      </xdr:nvSpPr>
      <xdr:spPr bwMode="auto">
        <a:xfrm>
          <a:off x="49530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46424</xdr:rowOff>
    </xdr:from>
    <xdr:ext cx="736600" cy="259045"/>
    <xdr:sp macro="" textlink="">
      <xdr:nvSpPr>
        <xdr:cNvPr id="117" name="テキスト ボックス 116"/>
        <xdr:cNvSpPr txBox="1"/>
      </xdr:nvSpPr>
      <xdr:spPr>
        <a:xfrm>
          <a:off x="4622800" y="71711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27,153</a:t>
          </a:r>
          <a:endParaRPr kumimoji="1" lang="ja-JP" altLang="en-US" sz="1000" b="1">
            <a:solidFill>
              <a:srgbClr val="000080"/>
            </a:solidFill>
            <a:latin typeface="ＭＳ Ｐゴシック"/>
          </a:endParaRPr>
        </a:p>
      </xdr:txBody>
    </xdr:sp>
    <xdr:clientData/>
  </xdr:oneCellAnchor>
  <xdr:twoCellAnchor>
    <xdr:from>
      <xdr:col>3</xdr:col>
      <xdr:colOff>206375</xdr:colOff>
      <xdr:row>38</xdr:row>
      <xdr:rowOff>4307</xdr:rowOff>
    </xdr:from>
    <xdr:to>
      <xdr:col>3</xdr:col>
      <xdr:colOff>904875</xdr:colOff>
      <xdr:row>38</xdr:row>
      <xdr:rowOff>9069</xdr:rowOff>
    </xdr:to>
    <xdr:cxnSp macro="">
      <xdr:nvCxnSpPr>
        <xdr:cNvPr id="118" name="直線コネクタ 117"/>
        <xdr:cNvCxnSpPr/>
      </xdr:nvCxnSpPr>
      <xdr:spPr bwMode="auto">
        <a:xfrm>
          <a:off x="3606800" y="7471907"/>
          <a:ext cx="698500" cy="4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37</xdr:row>
      <xdr:rowOff>280466</xdr:rowOff>
    </xdr:from>
    <xdr:to>
      <xdr:col>3</xdr:col>
      <xdr:colOff>955675</xdr:colOff>
      <xdr:row>38</xdr:row>
      <xdr:rowOff>39166</xdr:rowOff>
    </xdr:to>
    <xdr:sp macro="" textlink="">
      <xdr:nvSpPr>
        <xdr:cNvPr id="119" name="フローチャート : 判断 118"/>
        <xdr:cNvSpPr/>
      </xdr:nvSpPr>
      <xdr:spPr bwMode="auto">
        <a:xfrm>
          <a:off x="42545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49343</xdr:rowOff>
    </xdr:from>
    <xdr:ext cx="762000" cy="259045"/>
    <xdr:sp macro="" textlink="">
      <xdr:nvSpPr>
        <xdr:cNvPr id="120" name="テキスト ボックス 119"/>
        <xdr:cNvSpPr txBox="1"/>
      </xdr:nvSpPr>
      <xdr:spPr>
        <a:xfrm>
          <a:off x="3924300" y="717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26,387</a:t>
          </a:r>
          <a:endParaRPr kumimoji="1" lang="ja-JP" altLang="en-US" sz="1000" b="1">
            <a:solidFill>
              <a:srgbClr val="000080"/>
            </a:solidFill>
            <a:latin typeface="ＭＳ Ｐゴシック"/>
          </a:endParaRPr>
        </a:p>
      </xdr:txBody>
    </xdr:sp>
    <xdr:clientData/>
  </xdr:oneCellAnchor>
  <xdr:twoCellAnchor>
    <xdr:from>
      <xdr:col>2</xdr:col>
      <xdr:colOff>641350</xdr:colOff>
      <xdr:row>38</xdr:row>
      <xdr:rowOff>4219</xdr:rowOff>
    </xdr:from>
    <xdr:to>
      <xdr:col>3</xdr:col>
      <xdr:colOff>206375</xdr:colOff>
      <xdr:row>38</xdr:row>
      <xdr:rowOff>4307</xdr:rowOff>
    </xdr:to>
    <xdr:cxnSp macro="">
      <xdr:nvCxnSpPr>
        <xdr:cNvPr id="121" name="直線コネクタ 120"/>
        <xdr:cNvCxnSpPr/>
      </xdr:nvCxnSpPr>
      <xdr:spPr bwMode="auto">
        <a:xfrm>
          <a:off x="2908300" y="7471819"/>
          <a:ext cx="698500" cy="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37</xdr:row>
      <xdr:rowOff>271039</xdr:rowOff>
    </xdr:from>
    <xdr:to>
      <xdr:col>3</xdr:col>
      <xdr:colOff>257175</xdr:colOff>
      <xdr:row>38</xdr:row>
      <xdr:rowOff>29739</xdr:rowOff>
    </xdr:to>
    <xdr:sp macro="" textlink="">
      <xdr:nvSpPr>
        <xdr:cNvPr id="122" name="フローチャート : 判断 121"/>
        <xdr:cNvSpPr/>
      </xdr:nvSpPr>
      <xdr:spPr bwMode="auto">
        <a:xfrm>
          <a:off x="3556000" y="7395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39916</xdr:rowOff>
    </xdr:from>
    <xdr:ext cx="762000" cy="259045"/>
    <xdr:sp macro="" textlink="">
      <xdr:nvSpPr>
        <xdr:cNvPr id="123" name="テキスト ボックス 122"/>
        <xdr:cNvSpPr txBox="1"/>
      </xdr:nvSpPr>
      <xdr:spPr>
        <a:xfrm>
          <a:off x="3225800" y="716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28,861</a:t>
          </a:r>
          <a:endParaRPr kumimoji="1" lang="ja-JP" altLang="en-US" sz="1000" b="1">
            <a:solidFill>
              <a:srgbClr val="000080"/>
            </a:solidFill>
            <a:latin typeface="ＭＳ Ｐゴシック"/>
          </a:endParaRPr>
        </a:p>
      </xdr:txBody>
    </xdr:sp>
    <xdr:clientData/>
  </xdr:oneCellAnchor>
  <xdr:twoCellAnchor>
    <xdr:from>
      <xdr:col>2</xdr:col>
      <xdr:colOff>590550</xdr:colOff>
      <xdr:row>37</xdr:row>
      <xdr:rowOff>263640</xdr:rowOff>
    </xdr:from>
    <xdr:to>
      <xdr:col>2</xdr:col>
      <xdr:colOff>692150</xdr:colOff>
      <xdr:row>38</xdr:row>
      <xdr:rowOff>22340</xdr:rowOff>
    </xdr:to>
    <xdr:sp macro="" textlink="">
      <xdr:nvSpPr>
        <xdr:cNvPr id="124" name="フローチャート : 判断 123"/>
        <xdr:cNvSpPr/>
      </xdr:nvSpPr>
      <xdr:spPr bwMode="auto">
        <a:xfrm>
          <a:off x="2857500" y="7388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37</xdr:row>
      <xdr:rowOff>32517</xdr:rowOff>
    </xdr:from>
    <xdr:ext cx="762000" cy="259045"/>
    <xdr:sp macro="" textlink="">
      <xdr:nvSpPr>
        <xdr:cNvPr id="125" name="テキスト ボックス 124"/>
        <xdr:cNvSpPr txBox="1"/>
      </xdr:nvSpPr>
      <xdr:spPr>
        <a:xfrm>
          <a:off x="2527300" y="715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30,803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6" name="テキスト ボックス 125"/>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7" name="テキスト ボックス 126"/>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8" name="テキスト ボックス 127"/>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9" name="テキスト ボックス 128"/>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0" name="テキスト ボックス 129"/>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37</xdr:row>
      <xdr:rowOff>290505</xdr:rowOff>
    </xdr:from>
    <xdr:to>
      <xdr:col>5</xdr:col>
      <xdr:colOff>34925</xdr:colOff>
      <xdr:row>38</xdr:row>
      <xdr:rowOff>49205</xdr:rowOff>
    </xdr:to>
    <xdr:sp macro="" textlink="">
      <xdr:nvSpPr>
        <xdr:cNvPr id="131" name="円/楕円 130"/>
        <xdr:cNvSpPr/>
      </xdr:nvSpPr>
      <xdr:spPr bwMode="auto">
        <a:xfrm>
          <a:off x="5600700" y="7415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37</xdr:row>
      <xdr:rowOff>238319</xdr:rowOff>
    </xdr:from>
    <xdr:ext cx="762000" cy="259045"/>
    <xdr:sp macro="" textlink="">
      <xdr:nvSpPr>
        <xdr:cNvPr id="132" name="人口1人当たり決算額の推移該当値テキスト445"/>
        <xdr:cNvSpPr txBox="1"/>
      </xdr:nvSpPr>
      <xdr:spPr>
        <a:xfrm>
          <a:off x="5740400" y="736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23,752</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301188</xdr:rowOff>
    </xdr:from>
    <xdr:to>
      <xdr:col>4</xdr:col>
      <xdr:colOff>520700</xdr:colOff>
      <xdr:row>38</xdr:row>
      <xdr:rowOff>59888</xdr:rowOff>
    </xdr:to>
    <xdr:sp macro="" textlink="">
      <xdr:nvSpPr>
        <xdr:cNvPr id="133" name="円/楕円 132"/>
        <xdr:cNvSpPr/>
      </xdr:nvSpPr>
      <xdr:spPr bwMode="auto">
        <a:xfrm>
          <a:off x="4953000" y="7425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38</xdr:row>
      <xdr:rowOff>44665</xdr:rowOff>
    </xdr:from>
    <xdr:ext cx="736600" cy="259045"/>
    <xdr:sp macro="" textlink="">
      <xdr:nvSpPr>
        <xdr:cNvPr id="134" name="テキスト ボックス 133"/>
        <xdr:cNvSpPr txBox="1"/>
      </xdr:nvSpPr>
      <xdr:spPr>
        <a:xfrm>
          <a:off x="4622800" y="7512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20,948</a:t>
          </a:r>
          <a:endParaRPr kumimoji="1" lang="ja-JP" altLang="en-US" sz="1000" b="1">
            <a:solidFill>
              <a:srgbClr val="FF0000"/>
            </a:solidFill>
            <a:latin typeface="ＭＳ Ｐゴシック"/>
          </a:endParaRPr>
        </a:p>
      </xdr:txBody>
    </xdr:sp>
    <xdr:clientData/>
  </xdr:oneCellAnchor>
  <xdr:twoCellAnchor>
    <xdr:from>
      <xdr:col>3</xdr:col>
      <xdr:colOff>854075</xdr:colOff>
      <xdr:row>37</xdr:row>
      <xdr:rowOff>301169</xdr:rowOff>
    </xdr:from>
    <xdr:to>
      <xdr:col>3</xdr:col>
      <xdr:colOff>955675</xdr:colOff>
      <xdr:row>38</xdr:row>
      <xdr:rowOff>59869</xdr:rowOff>
    </xdr:to>
    <xdr:sp macro="" textlink="">
      <xdr:nvSpPr>
        <xdr:cNvPr id="135" name="円/楕円 134"/>
        <xdr:cNvSpPr/>
      </xdr:nvSpPr>
      <xdr:spPr bwMode="auto">
        <a:xfrm>
          <a:off x="4254500" y="7425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38</xdr:row>
      <xdr:rowOff>44646</xdr:rowOff>
    </xdr:from>
    <xdr:ext cx="762000" cy="259045"/>
    <xdr:sp macro="" textlink="">
      <xdr:nvSpPr>
        <xdr:cNvPr id="136" name="テキスト ボックス 135"/>
        <xdr:cNvSpPr txBox="1"/>
      </xdr:nvSpPr>
      <xdr:spPr>
        <a:xfrm>
          <a:off x="3924300" y="751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20,953</a:t>
          </a:r>
          <a:endParaRPr kumimoji="1" lang="ja-JP" altLang="en-US" sz="1000" b="1">
            <a:solidFill>
              <a:srgbClr val="FF0000"/>
            </a:solidFill>
            <a:latin typeface="ＭＳ Ｐゴシック"/>
          </a:endParaRPr>
        </a:p>
      </xdr:txBody>
    </xdr:sp>
    <xdr:clientData/>
  </xdr:oneCellAnchor>
  <xdr:twoCellAnchor>
    <xdr:from>
      <xdr:col>3</xdr:col>
      <xdr:colOff>155575</xdr:colOff>
      <xdr:row>37</xdr:row>
      <xdr:rowOff>296407</xdr:rowOff>
    </xdr:from>
    <xdr:to>
      <xdr:col>3</xdr:col>
      <xdr:colOff>257175</xdr:colOff>
      <xdr:row>38</xdr:row>
      <xdr:rowOff>55107</xdr:rowOff>
    </xdr:to>
    <xdr:sp macro="" textlink="">
      <xdr:nvSpPr>
        <xdr:cNvPr id="137" name="円/楕円 136"/>
        <xdr:cNvSpPr/>
      </xdr:nvSpPr>
      <xdr:spPr bwMode="auto">
        <a:xfrm>
          <a:off x="3556000" y="74211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38</xdr:row>
      <xdr:rowOff>39884</xdr:rowOff>
    </xdr:from>
    <xdr:ext cx="762000" cy="259045"/>
    <xdr:sp macro="" textlink="">
      <xdr:nvSpPr>
        <xdr:cNvPr id="138" name="テキスト ボックス 137"/>
        <xdr:cNvSpPr txBox="1"/>
      </xdr:nvSpPr>
      <xdr:spPr>
        <a:xfrm>
          <a:off x="3225800" y="7507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22,203</a:t>
          </a:r>
          <a:endParaRPr kumimoji="1" lang="ja-JP" altLang="en-US" sz="1000" b="1">
            <a:solidFill>
              <a:srgbClr val="FF0000"/>
            </a:solidFill>
            <a:latin typeface="ＭＳ Ｐゴシック"/>
          </a:endParaRPr>
        </a:p>
      </xdr:txBody>
    </xdr:sp>
    <xdr:clientData/>
  </xdr:oneCellAnchor>
  <xdr:twoCellAnchor>
    <xdr:from>
      <xdr:col>2</xdr:col>
      <xdr:colOff>590550</xdr:colOff>
      <xdr:row>37</xdr:row>
      <xdr:rowOff>296319</xdr:rowOff>
    </xdr:from>
    <xdr:to>
      <xdr:col>2</xdr:col>
      <xdr:colOff>692150</xdr:colOff>
      <xdr:row>38</xdr:row>
      <xdr:rowOff>55019</xdr:rowOff>
    </xdr:to>
    <xdr:sp macro="" textlink="">
      <xdr:nvSpPr>
        <xdr:cNvPr id="139" name="円/楕円 138"/>
        <xdr:cNvSpPr/>
      </xdr:nvSpPr>
      <xdr:spPr bwMode="auto">
        <a:xfrm>
          <a:off x="2857500" y="7421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38</xdr:row>
      <xdr:rowOff>39796</xdr:rowOff>
    </xdr:from>
    <xdr:ext cx="762000" cy="259045"/>
    <xdr:sp macro="" textlink="">
      <xdr:nvSpPr>
        <xdr:cNvPr id="140" name="テキスト ボックス 139"/>
        <xdr:cNvSpPr txBox="1"/>
      </xdr:nvSpPr>
      <xdr:spPr>
        <a:xfrm>
          <a:off x="2527300" y="7507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22,226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31,382
31,253
240.93
16,626,750
16,087,710
426,541
7,975,493
17,494,310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69,197</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121539</xdr:rowOff>
    </xdr:from>
    <xdr:to>
      <xdr:col>6</xdr:col>
      <xdr:colOff>510540</xdr:colOff>
      <xdr:row>38</xdr:row>
      <xdr:rowOff>82804</xdr:rowOff>
    </xdr:to>
    <xdr:cxnSp macro="">
      <xdr:nvCxnSpPr>
        <xdr:cNvPr id="56" name="直線コネクタ 55"/>
        <xdr:cNvCxnSpPr/>
      </xdr:nvCxnSpPr>
      <xdr:spPr>
        <a:xfrm flipV="1">
          <a:off x="4633595" y="5093589"/>
          <a:ext cx="1270" cy="1504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86631</xdr:rowOff>
    </xdr:from>
    <xdr:ext cx="534377" cy="259045"/>
    <xdr:sp macro="" textlink="">
      <xdr:nvSpPr>
        <xdr:cNvPr id="57" name="人件費最小値テキスト"/>
        <xdr:cNvSpPr txBox="1"/>
      </xdr:nvSpPr>
      <xdr:spPr>
        <a:xfrm>
          <a:off x="4686300" y="6601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40,480</a:t>
          </a:r>
          <a:endParaRPr kumimoji="1" lang="ja-JP" altLang="en-US" sz="1000" b="1">
            <a:latin typeface="ＭＳ Ｐゴシック"/>
          </a:endParaRPr>
        </a:p>
      </xdr:txBody>
    </xdr:sp>
    <xdr:clientData/>
  </xdr:oneCellAnchor>
  <xdr:twoCellAnchor>
    <xdr:from>
      <xdr:col>6</xdr:col>
      <xdr:colOff>422275</xdr:colOff>
      <xdr:row>38</xdr:row>
      <xdr:rowOff>82804</xdr:rowOff>
    </xdr:from>
    <xdr:to>
      <xdr:col>6</xdr:col>
      <xdr:colOff>600075</xdr:colOff>
      <xdr:row>38</xdr:row>
      <xdr:rowOff>82804</xdr:rowOff>
    </xdr:to>
    <xdr:cxnSp macro="">
      <xdr:nvCxnSpPr>
        <xdr:cNvPr id="58" name="直線コネクタ 57"/>
        <xdr:cNvCxnSpPr/>
      </xdr:nvCxnSpPr>
      <xdr:spPr>
        <a:xfrm>
          <a:off x="4546600" y="659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68216</xdr:rowOff>
    </xdr:from>
    <xdr:ext cx="599010" cy="259045"/>
    <xdr:sp macro="" textlink="">
      <xdr:nvSpPr>
        <xdr:cNvPr id="59" name="人件費最大値テキスト"/>
        <xdr:cNvSpPr txBox="1"/>
      </xdr:nvSpPr>
      <xdr:spPr>
        <a:xfrm>
          <a:off x="4686300" y="4868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158,930</a:t>
          </a:r>
          <a:endParaRPr kumimoji="1" lang="ja-JP" altLang="en-US" sz="1000" b="1">
            <a:latin typeface="ＭＳ Ｐゴシック"/>
          </a:endParaRPr>
        </a:p>
      </xdr:txBody>
    </xdr:sp>
    <xdr:clientData/>
  </xdr:oneCellAnchor>
  <xdr:twoCellAnchor>
    <xdr:from>
      <xdr:col>6</xdr:col>
      <xdr:colOff>422275</xdr:colOff>
      <xdr:row>29</xdr:row>
      <xdr:rowOff>121539</xdr:rowOff>
    </xdr:from>
    <xdr:to>
      <xdr:col>6</xdr:col>
      <xdr:colOff>600075</xdr:colOff>
      <xdr:row>29</xdr:row>
      <xdr:rowOff>121539</xdr:rowOff>
    </xdr:to>
    <xdr:cxnSp macro="">
      <xdr:nvCxnSpPr>
        <xdr:cNvPr id="60" name="直線コネクタ 59"/>
        <xdr:cNvCxnSpPr/>
      </xdr:nvCxnSpPr>
      <xdr:spPr>
        <a:xfrm>
          <a:off x="4546600" y="509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68339</xdr:rowOff>
    </xdr:from>
    <xdr:to>
      <xdr:col>6</xdr:col>
      <xdr:colOff>511175</xdr:colOff>
      <xdr:row>35</xdr:row>
      <xdr:rowOff>68377</xdr:rowOff>
    </xdr:to>
    <xdr:cxnSp macro="">
      <xdr:nvCxnSpPr>
        <xdr:cNvPr id="61" name="直線コネクタ 60"/>
        <xdr:cNvCxnSpPr/>
      </xdr:nvCxnSpPr>
      <xdr:spPr>
        <a:xfrm flipV="1">
          <a:off x="3797300" y="6069089"/>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126839</xdr:rowOff>
    </xdr:from>
    <xdr:ext cx="534377" cy="259045"/>
    <xdr:sp macro="" textlink="">
      <xdr:nvSpPr>
        <xdr:cNvPr id="62" name="人件費平均値テキスト"/>
        <xdr:cNvSpPr txBox="1"/>
      </xdr:nvSpPr>
      <xdr:spPr>
        <a:xfrm>
          <a:off x="4686300" y="5784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88,814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103962</xdr:rowOff>
    </xdr:from>
    <xdr:to>
      <xdr:col>6</xdr:col>
      <xdr:colOff>561975</xdr:colOff>
      <xdr:row>35</xdr:row>
      <xdr:rowOff>34112</xdr:rowOff>
    </xdr:to>
    <xdr:sp macro="" textlink="">
      <xdr:nvSpPr>
        <xdr:cNvPr id="63" name="フローチャート : 判断 62"/>
        <xdr:cNvSpPr/>
      </xdr:nvSpPr>
      <xdr:spPr>
        <a:xfrm>
          <a:off x="45847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68377</xdr:rowOff>
    </xdr:from>
    <xdr:to>
      <xdr:col>5</xdr:col>
      <xdr:colOff>358775</xdr:colOff>
      <xdr:row>35</xdr:row>
      <xdr:rowOff>76022</xdr:rowOff>
    </xdr:to>
    <xdr:cxnSp macro="">
      <xdr:nvCxnSpPr>
        <xdr:cNvPr id="64" name="直線コネクタ 63"/>
        <xdr:cNvCxnSpPr/>
      </xdr:nvCxnSpPr>
      <xdr:spPr>
        <a:xfrm flipV="1">
          <a:off x="2908300" y="6069127"/>
          <a:ext cx="889000" cy="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106959</xdr:rowOff>
    </xdr:from>
    <xdr:to>
      <xdr:col>5</xdr:col>
      <xdr:colOff>409575</xdr:colOff>
      <xdr:row>35</xdr:row>
      <xdr:rowOff>37109</xdr:rowOff>
    </xdr:to>
    <xdr:sp macro="" textlink="">
      <xdr:nvSpPr>
        <xdr:cNvPr id="65" name="フローチャート : 判断 64"/>
        <xdr:cNvSpPr/>
      </xdr:nvSpPr>
      <xdr:spPr>
        <a:xfrm>
          <a:off x="3746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53636</xdr:rowOff>
    </xdr:from>
    <xdr:ext cx="534377" cy="259045"/>
    <xdr:sp macro="" textlink="">
      <xdr:nvSpPr>
        <xdr:cNvPr id="66" name="テキスト ボックス 65"/>
        <xdr:cNvSpPr txBox="1"/>
      </xdr:nvSpPr>
      <xdr:spPr>
        <a:xfrm>
          <a:off x="3530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88,578</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76022</xdr:rowOff>
    </xdr:from>
    <xdr:to>
      <xdr:col>4</xdr:col>
      <xdr:colOff>155575</xdr:colOff>
      <xdr:row>35</xdr:row>
      <xdr:rowOff>91300</xdr:rowOff>
    </xdr:to>
    <xdr:cxnSp macro="">
      <xdr:nvCxnSpPr>
        <xdr:cNvPr id="67" name="直線コネクタ 66"/>
        <xdr:cNvCxnSpPr/>
      </xdr:nvCxnSpPr>
      <xdr:spPr>
        <a:xfrm flipV="1">
          <a:off x="2019300" y="6076772"/>
          <a:ext cx="889000" cy="15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161951</xdr:rowOff>
    </xdr:from>
    <xdr:to>
      <xdr:col>4</xdr:col>
      <xdr:colOff>206375</xdr:colOff>
      <xdr:row>35</xdr:row>
      <xdr:rowOff>92101</xdr:rowOff>
    </xdr:to>
    <xdr:sp macro="" textlink="">
      <xdr:nvSpPr>
        <xdr:cNvPr id="68" name="フローチャート : 判断 67"/>
        <xdr:cNvSpPr/>
      </xdr:nvSpPr>
      <xdr:spPr>
        <a:xfrm>
          <a:off x="2857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108628</xdr:rowOff>
    </xdr:from>
    <xdr:ext cx="534377" cy="259045"/>
    <xdr:sp macro="" textlink="">
      <xdr:nvSpPr>
        <xdr:cNvPr id="69" name="テキスト ボックス 68"/>
        <xdr:cNvSpPr txBox="1"/>
      </xdr:nvSpPr>
      <xdr:spPr>
        <a:xfrm>
          <a:off x="2641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84,248</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55563</xdr:rowOff>
    </xdr:from>
    <xdr:to>
      <xdr:col>2</xdr:col>
      <xdr:colOff>638175</xdr:colOff>
      <xdr:row>35</xdr:row>
      <xdr:rowOff>91300</xdr:rowOff>
    </xdr:to>
    <xdr:cxnSp macro="">
      <xdr:nvCxnSpPr>
        <xdr:cNvPr id="70" name="直線コネクタ 69"/>
        <xdr:cNvCxnSpPr/>
      </xdr:nvCxnSpPr>
      <xdr:spPr>
        <a:xfrm>
          <a:off x="1130300" y="6056313"/>
          <a:ext cx="889000" cy="3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4191</xdr:rowOff>
    </xdr:from>
    <xdr:to>
      <xdr:col>3</xdr:col>
      <xdr:colOff>3175</xdr:colOff>
      <xdr:row>35</xdr:row>
      <xdr:rowOff>105791</xdr:rowOff>
    </xdr:to>
    <xdr:sp macro="" textlink="">
      <xdr:nvSpPr>
        <xdr:cNvPr id="71" name="フローチャート : 判断 70"/>
        <xdr:cNvSpPr/>
      </xdr:nvSpPr>
      <xdr:spPr>
        <a:xfrm>
          <a:off x="1968500" y="600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33</xdr:row>
      <xdr:rowOff>122318</xdr:rowOff>
    </xdr:from>
    <xdr:ext cx="534377" cy="259045"/>
    <xdr:sp macro="" textlink="">
      <xdr:nvSpPr>
        <xdr:cNvPr id="72" name="テキスト ボックス 71"/>
        <xdr:cNvSpPr txBox="1"/>
      </xdr:nvSpPr>
      <xdr:spPr>
        <a:xfrm>
          <a:off x="1752111" y="578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83,170</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154064</xdr:rowOff>
    </xdr:from>
    <xdr:to>
      <xdr:col>1</xdr:col>
      <xdr:colOff>485775</xdr:colOff>
      <xdr:row>35</xdr:row>
      <xdr:rowOff>84214</xdr:rowOff>
    </xdr:to>
    <xdr:sp macro="" textlink="">
      <xdr:nvSpPr>
        <xdr:cNvPr id="73" name="フローチャート : 判断 72"/>
        <xdr:cNvSpPr/>
      </xdr:nvSpPr>
      <xdr:spPr>
        <a:xfrm>
          <a:off x="1079500" y="598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100741</xdr:rowOff>
    </xdr:from>
    <xdr:ext cx="534377" cy="259045"/>
    <xdr:sp macro="" textlink="">
      <xdr:nvSpPr>
        <xdr:cNvPr id="74" name="テキスト ボックス 73"/>
        <xdr:cNvSpPr txBox="1"/>
      </xdr:nvSpPr>
      <xdr:spPr>
        <a:xfrm>
          <a:off x="863111" y="575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84,869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17539</xdr:rowOff>
    </xdr:from>
    <xdr:to>
      <xdr:col>6</xdr:col>
      <xdr:colOff>561975</xdr:colOff>
      <xdr:row>35</xdr:row>
      <xdr:rowOff>119139</xdr:rowOff>
    </xdr:to>
    <xdr:sp macro="" textlink="">
      <xdr:nvSpPr>
        <xdr:cNvPr id="80" name="円/楕円 79"/>
        <xdr:cNvSpPr/>
      </xdr:nvSpPr>
      <xdr:spPr>
        <a:xfrm>
          <a:off x="4584700" y="601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167416</xdr:rowOff>
    </xdr:from>
    <xdr:ext cx="534377" cy="259045"/>
    <xdr:sp macro="" textlink="">
      <xdr:nvSpPr>
        <xdr:cNvPr id="81" name="人件費該当値テキスト"/>
        <xdr:cNvSpPr txBox="1"/>
      </xdr:nvSpPr>
      <xdr:spPr>
        <a:xfrm>
          <a:off x="4686300" y="599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82,119</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17577</xdr:rowOff>
    </xdr:from>
    <xdr:to>
      <xdr:col>5</xdr:col>
      <xdr:colOff>409575</xdr:colOff>
      <xdr:row>35</xdr:row>
      <xdr:rowOff>119177</xdr:rowOff>
    </xdr:to>
    <xdr:sp macro="" textlink="">
      <xdr:nvSpPr>
        <xdr:cNvPr id="82" name="円/楕円 81"/>
        <xdr:cNvSpPr/>
      </xdr:nvSpPr>
      <xdr:spPr>
        <a:xfrm>
          <a:off x="3746500" y="601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110304</xdr:rowOff>
    </xdr:from>
    <xdr:ext cx="534377" cy="259045"/>
    <xdr:sp macro="" textlink="">
      <xdr:nvSpPr>
        <xdr:cNvPr id="83" name="テキスト ボックス 82"/>
        <xdr:cNvSpPr txBox="1"/>
      </xdr:nvSpPr>
      <xdr:spPr>
        <a:xfrm>
          <a:off x="3530111" y="611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82,116</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25222</xdr:rowOff>
    </xdr:from>
    <xdr:to>
      <xdr:col>4</xdr:col>
      <xdr:colOff>206375</xdr:colOff>
      <xdr:row>35</xdr:row>
      <xdr:rowOff>126822</xdr:rowOff>
    </xdr:to>
    <xdr:sp macro="" textlink="">
      <xdr:nvSpPr>
        <xdr:cNvPr id="84" name="円/楕円 83"/>
        <xdr:cNvSpPr/>
      </xdr:nvSpPr>
      <xdr:spPr>
        <a:xfrm>
          <a:off x="2857500" y="602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117949</xdr:rowOff>
    </xdr:from>
    <xdr:ext cx="534377" cy="259045"/>
    <xdr:sp macro="" textlink="">
      <xdr:nvSpPr>
        <xdr:cNvPr id="85" name="テキスト ボックス 84"/>
        <xdr:cNvSpPr txBox="1"/>
      </xdr:nvSpPr>
      <xdr:spPr>
        <a:xfrm>
          <a:off x="2641111" y="611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81,514</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40500</xdr:rowOff>
    </xdr:from>
    <xdr:to>
      <xdr:col>3</xdr:col>
      <xdr:colOff>3175</xdr:colOff>
      <xdr:row>35</xdr:row>
      <xdr:rowOff>142100</xdr:rowOff>
    </xdr:to>
    <xdr:sp macro="" textlink="">
      <xdr:nvSpPr>
        <xdr:cNvPr id="86" name="円/楕円 85"/>
        <xdr:cNvSpPr/>
      </xdr:nvSpPr>
      <xdr:spPr>
        <a:xfrm>
          <a:off x="1968500" y="604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35</xdr:row>
      <xdr:rowOff>133227</xdr:rowOff>
    </xdr:from>
    <xdr:ext cx="534377" cy="259045"/>
    <xdr:sp macro="" textlink="">
      <xdr:nvSpPr>
        <xdr:cNvPr id="87" name="テキスト ボックス 86"/>
        <xdr:cNvSpPr txBox="1"/>
      </xdr:nvSpPr>
      <xdr:spPr>
        <a:xfrm>
          <a:off x="1752111" y="613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80,311</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4763</xdr:rowOff>
    </xdr:from>
    <xdr:to>
      <xdr:col>1</xdr:col>
      <xdr:colOff>485775</xdr:colOff>
      <xdr:row>35</xdr:row>
      <xdr:rowOff>106363</xdr:rowOff>
    </xdr:to>
    <xdr:sp macro="" textlink="">
      <xdr:nvSpPr>
        <xdr:cNvPr id="88" name="円/楕円 87"/>
        <xdr:cNvSpPr/>
      </xdr:nvSpPr>
      <xdr:spPr>
        <a:xfrm>
          <a:off x="1079500" y="600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35</xdr:row>
      <xdr:rowOff>97490</xdr:rowOff>
    </xdr:from>
    <xdr:ext cx="534377" cy="259045"/>
    <xdr:sp macro="" textlink="">
      <xdr:nvSpPr>
        <xdr:cNvPr id="89" name="テキスト ボックス 88"/>
        <xdr:cNvSpPr txBox="1"/>
      </xdr:nvSpPr>
      <xdr:spPr>
        <a:xfrm>
          <a:off x="863111" y="609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83,125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64,201</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0" name="テキスト ボックス 99"/>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1" name="直線コネクタ 100"/>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2" name="テキスト ボックス 101"/>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3" name="直線コネクタ 102"/>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56</xdr:row>
      <xdr:rowOff>35577</xdr:rowOff>
    </xdr:from>
    <xdr:ext cx="531299" cy="259045"/>
    <xdr:sp macro="" textlink="">
      <xdr:nvSpPr>
        <xdr:cNvPr id="104" name="テキスト ボックス 103"/>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5" name="直線コネクタ 104"/>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53</xdr:row>
      <xdr:rowOff>168927</xdr:rowOff>
    </xdr:from>
    <xdr:ext cx="531299" cy="259045"/>
    <xdr:sp macro="" textlink="">
      <xdr:nvSpPr>
        <xdr:cNvPr id="106" name="テキスト ボックス 105"/>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7" name="直線コネクタ 106"/>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9" name="直線コネクタ 108"/>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47498</xdr:rowOff>
    </xdr:from>
    <xdr:to>
      <xdr:col>6</xdr:col>
      <xdr:colOff>510540</xdr:colOff>
      <xdr:row>58</xdr:row>
      <xdr:rowOff>142799</xdr:rowOff>
    </xdr:to>
    <xdr:cxnSp macro="">
      <xdr:nvCxnSpPr>
        <xdr:cNvPr id="114" name="直線コネクタ 113"/>
        <xdr:cNvCxnSpPr/>
      </xdr:nvCxnSpPr>
      <xdr:spPr>
        <a:xfrm flipV="1">
          <a:off x="4633595" y="8791448"/>
          <a:ext cx="1270" cy="1295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146626</xdr:rowOff>
    </xdr:from>
    <xdr:ext cx="534377" cy="259045"/>
    <xdr:sp macro="" textlink="">
      <xdr:nvSpPr>
        <xdr:cNvPr id="115" name="物件費最小値テキスト"/>
        <xdr:cNvSpPr txBox="1"/>
      </xdr:nvSpPr>
      <xdr:spPr>
        <a:xfrm>
          <a:off x="4686300" y="1009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35,756</a:t>
          </a:r>
          <a:endParaRPr kumimoji="1" lang="ja-JP" altLang="en-US" sz="1000" b="1">
            <a:latin typeface="ＭＳ Ｐゴシック"/>
          </a:endParaRPr>
        </a:p>
      </xdr:txBody>
    </xdr:sp>
    <xdr:clientData/>
  </xdr:oneCellAnchor>
  <xdr:twoCellAnchor>
    <xdr:from>
      <xdr:col>6</xdr:col>
      <xdr:colOff>422275</xdr:colOff>
      <xdr:row>58</xdr:row>
      <xdr:rowOff>142799</xdr:rowOff>
    </xdr:from>
    <xdr:to>
      <xdr:col>6</xdr:col>
      <xdr:colOff>600075</xdr:colOff>
      <xdr:row>58</xdr:row>
      <xdr:rowOff>142799</xdr:rowOff>
    </xdr:to>
    <xdr:cxnSp macro="">
      <xdr:nvCxnSpPr>
        <xdr:cNvPr id="116" name="直線コネクタ 115"/>
        <xdr:cNvCxnSpPr/>
      </xdr:nvCxnSpPr>
      <xdr:spPr>
        <a:xfrm>
          <a:off x="4546600" y="10086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165625</xdr:rowOff>
    </xdr:from>
    <xdr:ext cx="599010" cy="259045"/>
    <xdr:sp macro="" textlink="">
      <xdr:nvSpPr>
        <xdr:cNvPr id="117" name="物件費最大値テキスト"/>
        <xdr:cNvSpPr txBox="1"/>
      </xdr:nvSpPr>
      <xdr:spPr>
        <a:xfrm>
          <a:off x="4686300" y="8566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137,760</a:t>
          </a:r>
          <a:endParaRPr kumimoji="1" lang="ja-JP" altLang="en-US" sz="1000" b="1">
            <a:latin typeface="ＭＳ Ｐゴシック"/>
          </a:endParaRPr>
        </a:p>
      </xdr:txBody>
    </xdr:sp>
    <xdr:clientData/>
  </xdr:oneCellAnchor>
  <xdr:twoCellAnchor>
    <xdr:from>
      <xdr:col>6</xdr:col>
      <xdr:colOff>422275</xdr:colOff>
      <xdr:row>51</xdr:row>
      <xdr:rowOff>47498</xdr:rowOff>
    </xdr:from>
    <xdr:to>
      <xdr:col>6</xdr:col>
      <xdr:colOff>600075</xdr:colOff>
      <xdr:row>51</xdr:row>
      <xdr:rowOff>47498</xdr:rowOff>
    </xdr:to>
    <xdr:cxnSp macro="">
      <xdr:nvCxnSpPr>
        <xdr:cNvPr id="118" name="直線コネクタ 117"/>
        <xdr:cNvCxnSpPr/>
      </xdr:nvCxnSpPr>
      <xdr:spPr>
        <a:xfrm>
          <a:off x="4546600" y="879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9995</xdr:rowOff>
    </xdr:from>
    <xdr:to>
      <xdr:col>6</xdr:col>
      <xdr:colOff>511175</xdr:colOff>
      <xdr:row>56</xdr:row>
      <xdr:rowOff>66281</xdr:rowOff>
    </xdr:to>
    <xdr:cxnSp macro="">
      <xdr:nvCxnSpPr>
        <xdr:cNvPr id="119" name="直線コネクタ 118"/>
        <xdr:cNvCxnSpPr/>
      </xdr:nvCxnSpPr>
      <xdr:spPr>
        <a:xfrm flipV="1">
          <a:off x="3797300" y="9439745"/>
          <a:ext cx="838200" cy="22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55</xdr:row>
      <xdr:rowOff>78986</xdr:rowOff>
    </xdr:from>
    <xdr:ext cx="534377" cy="259045"/>
    <xdr:sp macro="" textlink="">
      <xdr:nvSpPr>
        <xdr:cNvPr id="120" name="物件費平均値テキスト"/>
        <xdr:cNvSpPr txBox="1"/>
      </xdr:nvSpPr>
      <xdr:spPr>
        <a:xfrm>
          <a:off x="4686300" y="9508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75,582</a:t>
          </a:r>
          <a:endParaRPr kumimoji="1" lang="ja-JP" altLang="en-US" sz="1000" b="1">
            <a:solidFill>
              <a:srgbClr val="000080"/>
            </a:solidFill>
            <a:latin typeface="ＭＳ Ｐゴシック"/>
          </a:endParaRPr>
        </a:p>
      </xdr:txBody>
    </xdr:sp>
    <xdr:clientData/>
  </xdr:oneCellAnchor>
  <xdr:twoCellAnchor>
    <xdr:from>
      <xdr:col>6</xdr:col>
      <xdr:colOff>460375</xdr:colOff>
      <xdr:row>55</xdr:row>
      <xdr:rowOff>100559</xdr:rowOff>
    </xdr:from>
    <xdr:to>
      <xdr:col>6</xdr:col>
      <xdr:colOff>561975</xdr:colOff>
      <xdr:row>56</xdr:row>
      <xdr:rowOff>30709</xdr:rowOff>
    </xdr:to>
    <xdr:sp macro="" textlink="">
      <xdr:nvSpPr>
        <xdr:cNvPr id="121" name="フローチャート : 判断 120"/>
        <xdr:cNvSpPr/>
      </xdr:nvSpPr>
      <xdr:spPr>
        <a:xfrm>
          <a:off x="4584700" y="953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66281</xdr:rowOff>
    </xdr:from>
    <xdr:to>
      <xdr:col>5</xdr:col>
      <xdr:colOff>358775</xdr:colOff>
      <xdr:row>57</xdr:row>
      <xdr:rowOff>87706</xdr:rowOff>
    </xdr:to>
    <xdr:cxnSp macro="">
      <xdr:nvCxnSpPr>
        <xdr:cNvPr id="122" name="直線コネクタ 121"/>
        <xdr:cNvCxnSpPr/>
      </xdr:nvCxnSpPr>
      <xdr:spPr>
        <a:xfrm flipV="1">
          <a:off x="2908300" y="9667481"/>
          <a:ext cx="889000" cy="19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635</xdr:rowOff>
    </xdr:from>
    <xdr:to>
      <xdr:col>5</xdr:col>
      <xdr:colOff>409575</xdr:colOff>
      <xdr:row>56</xdr:row>
      <xdr:rowOff>102235</xdr:rowOff>
    </xdr:to>
    <xdr:sp macro="" textlink="">
      <xdr:nvSpPr>
        <xdr:cNvPr id="123" name="フローチャート : 判断 122"/>
        <xdr:cNvSpPr/>
      </xdr:nvSpPr>
      <xdr:spPr>
        <a:xfrm>
          <a:off x="3746500" y="960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54</xdr:row>
      <xdr:rowOff>118762</xdr:rowOff>
    </xdr:from>
    <xdr:ext cx="534377" cy="259045"/>
    <xdr:sp macro="" textlink="">
      <xdr:nvSpPr>
        <xdr:cNvPr id="124" name="テキスト ボックス 123"/>
        <xdr:cNvSpPr txBox="1"/>
      </xdr:nvSpPr>
      <xdr:spPr>
        <a:xfrm>
          <a:off x="3530111" y="9377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69,950</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87706</xdr:rowOff>
    </xdr:from>
    <xdr:to>
      <xdr:col>4</xdr:col>
      <xdr:colOff>155575</xdr:colOff>
      <xdr:row>57</xdr:row>
      <xdr:rowOff>123978</xdr:rowOff>
    </xdr:to>
    <xdr:cxnSp macro="">
      <xdr:nvCxnSpPr>
        <xdr:cNvPr id="125" name="直線コネクタ 124"/>
        <xdr:cNvCxnSpPr/>
      </xdr:nvCxnSpPr>
      <xdr:spPr>
        <a:xfrm flipV="1">
          <a:off x="2019300" y="9860356"/>
          <a:ext cx="889000" cy="3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22581</xdr:rowOff>
    </xdr:from>
    <xdr:to>
      <xdr:col>4</xdr:col>
      <xdr:colOff>206375</xdr:colOff>
      <xdr:row>56</xdr:row>
      <xdr:rowOff>124181</xdr:rowOff>
    </xdr:to>
    <xdr:sp macro="" textlink="">
      <xdr:nvSpPr>
        <xdr:cNvPr id="126" name="フローチャート : 判断 125"/>
        <xdr:cNvSpPr/>
      </xdr:nvSpPr>
      <xdr:spPr>
        <a:xfrm>
          <a:off x="2857500" y="962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140708</xdr:rowOff>
    </xdr:from>
    <xdr:ext cx="534377" cy="259045"/>
    <xdr:sp macro="" textlink="">
      <xdr:nvSpPr>
        <xdr:cNvPr id="127" name="テキスト ボックス 126"/>
        <xdr:cNvSpPr txBox="1"/>
      </xdr:nvSpPr>
      <xdr:spPr>
        <a:xfrm>
          <a:off x="2641111" y="93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68,222</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115722</xdr:rowOff>
    </xdr:from>
    <xdr:to>
      <xdr:col>2</xdr:col>
      <xdr:colOff>638175</xdr:colOff>
      <xdr:row>57</xdr:row>
      <xdr:rowOff>123978</xdr:rowOff>
    </xdr:to>
    <xdr:cxnSp macro="">
      <xdr:nvCxnSpPr>
        <xdr:cNvPr id="128" name="直線コネクタ 127"/>
        <xdr:cNvCxnSpPr/>
      </xdr:nvCxnSpPr>
      <xdr:spPr>
        <a:xfrm>
          <a:off x="1130300" y="9888372"/>
          <a:ext cx="889000"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43256</xdr:rowOff>
    </xdr:from>
    <xdr:to>
      <xdr:col>3</xdr:col>
      <xdr:colOff>3175</xdr:colOff>
      <xdr:row>56</xdr:row>
      <xdr:rowOff>144856</xdr:rowOff>
    </xdr:to>
    <xdr:sp macro="" textlink="">
      <xdr:nvSpPr>
        <xdr:cNvPr id="129" name="フローチャート : 判断 128"/>
        <xdr:cNvSpPr/>
      </xdr:nvSpPr>
      <xdr:spPr>
        <a:xfrm>
          <a:off x="1968500" y="964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161383</xdr:rowOff>
    </xdr:from>
    <xdr:ext cx="534377" cy="259045"/>
    <xdr:sp macro="" textlink="">
      <xdr:nvSpPr>
        <xdr:cNvPr id="130" name="テキスト ボックス 129"/>
        <xdr:cNvSpPr txBox="1"/>
      </xdr:nvSpPr>
      <xdr:spPr>
        <a:xfrm>
          <a:off x="1752111" y="941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66,594</a:t>
          </a:r>
          <a:endParaRPr kumimoji="1" lang="ja-JP" altLang="en-US" sz="1000" b="1">
            <a:solidFill>
              <a:srgbClr val="000080"/>
            </a:solidFill>
            <a:latin typeface="ＭＳ Ｐゴシック"/>
          </a:endParaRPr>
        </a:p>
      </xdr:txBody>
    </xdr:sp>
    <xdr:clientData/>
  </xdr:oneCellAnchor>
  <xdr:twoCellAnchor>
    <xdr:from>
      <xdr:col>1</xdr:col>
      <xdr:colOff>384175</xdr:colOff>
      <xdr:row>56</xdr:row>
      <xdr:rowOff>40145</xdr:rowOff>
    </xdr:from>
    <xdr:to>
      <xdr:col>1</xdr:col>
      <xdr:colOff>485775</xdr:colOff>
      <xdr:row>56</xdr:row>
      <xdr:rowOff>141745</xdr:rowOff>
    </xdr:to>
    <xdr:sp macro="" textlink="">
      <xdr:nvSpPr>
        <xdr:cNvPr id="131" name="フローチャート : 判断 130"/>
        <xdr:cNvSpPr/>
      </xdr:nvSpPr>
      <xdr:spPr>
        <a:xfrm>
          <a:off x="1079500" y="964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54</xdr:row>
      <xdr:rowOff>158272</xdr:rowOff>
    </xdr:from>
    <xdr:ext cx="534377" cy="259045"/>
    <xdr:sp macro="" textlink="">
      <xdr:nvSpPr>
        <xdr:cNvPr id="132" name="テキスト ボックス 131"/>
        <xdr:cNvSpPr txBox="1"/>
      </xdr:nvSpPr>
      <xdr:spPr>
        <a:xfrm>
          <a:off x="863111" y="9416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66,839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54</xdr:row>
      <xdr:rowOff>130645</xdr:rowOff>
    </xdr:from>
    <xdr:to>
      <xdr:col>6</xdr:col>
      <xdr:colOff>561975</xdr:colOff>
      <xdr:row>55</xdr:row>
      <xdr:rowOff>60795</xdr:rowOff>
    </xdr:to>
    <xdr:sp macro="" textlink="">
      <xdr:nvSpPr>
        <xdr:cNvPr id="138" name="円/楕円 137"/>
        <xdr:cNvSpPr/>
      </xdr:nvSpPr>
      <xdr:spPr>
        <a:xfrm>
          <a:off x="4584700" y="938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53</xdr:row>
      <xdr:rowOff>153522</xdr:rowOff>
    </xdr:from>
    <xdr:ext cx="534377" cy="259045"/>
    <xdr:sp macro="" textlink="">
      <xdr:nvSpPr>
        <xdr:cNvPr id="139" name="物件費該当値テキスト"/>
        <xdr:cNvSpPr txBox="1"/>
      </xdr:nvSpPr>
      <xdr:spPr>
        <a:xfrm>
          <a:off x="4686300" y="9240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86,713</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15481</xdr:rowOff>
    </xdr:from>
    <xdr:to>
      <xdr:col>5</xdr:col>
      <xdr:colOff>409575</xdr:colOff>
      <xdr:row>56</xdr:row>
      <xdr:rowOff>117081</xdr:rowOff>
    </xdr:to>
    <xdr:sp macro="" textlink="">
      <xdr:nvSpPr>
        <xdr:cNvPr id="140" name="円/楕円 139"/>
        <xdr:cNvSpPr/>
      </xdr:nvSpPr>
      <xdr:spPr>
        <a:xfrm>
          <a:off x="3746500" y="961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108208</xdr:rowOff>
    </xdr:from>
    <xdr:ext cx="534377" cy="259045"/>
    <xdr:sp macro="" textlink="">
      <xdr:nvSpPr>
        <xdr:cNvPr id="141" name="テキスト ボックス 140"/>
        <xdr:cNvSpPr txBox="1"/>
      </xdr:nvSpPr>
      <xdr:spPr>
        <a:xfrm>
          <a:off x="3530111" y="970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68,781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36906</xdr:rowOff>
    </xdr:from>
    <xdr:to>
      <xdr:col>4</xdr:col>
      <xdr:colOff>206375</xdr:colOff>
      <xdr:row>57</xdr:row>
      <xdr:rowOff>138506</xdr:rowOff>
    </xdr:to>
    <xdr:sp macro="" textlink="">
      <xdr:nvSpPr>
        <xdr:cNvPr id="142" name="円/楕円 141"/>
        <xdr:cNvSpPr/>
      </xdr:nvSpPr>
      <xdr:spPr>
        <a:xfrm>
          <a:off x="2857500" y="980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129633</xdr:rowOff>
    </xdr:from>
    <xdr:ext cx="534377" cy="259045"/>
    <xdr:sp macro="" textlink="">
      <xdr:nvSpPr>
        <xdr:cNvPr id="143" name="テキスト ボックス 142"/>
        <xdr:cNvSpPr txBox="1"/>
      </xdr:nvSpPr>
      <xdr:spPr>
        <a:xfrm>
          <a:off x="2641111" y="990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53,594</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73178</xdr:rowOff>
    </xdr:from>
    <xdr:to>
      <xdr:col>3</xdr:col>
      <xdr:colOff>3175</xdr:colOff>
      <xdr:row>58</xdr:row>
      <xdr:rowOff>3328</xdr:rowOff>
    </xdr:to>
    <xdr:sp macro="" textlink="">
      <xdr:nvSpPr>
        <xdr:cNvPr id="144" name="円/楕円 143"/>
        <xdr:cNvSpPr/>
      </xdr:nvSpPr>
      <xdr:spPr>
        <a:xfrm>
          <a:off x="1968500" y="984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165905</xdr:rowOff>
    </xdr:from>
    <xdr:ext cx="534377" cy="259045"/>
    <xdr:sp macro="" textlink="">
      <xdr:nvSpPr>
        <xdr:cNvPr id="145" name="テキスト ボックス 144"/>
        <xdr:cNvSpPr txBox="1"/>
      </xdr:nvSpPr>
      <xdr:spPr>
        <a:xfrm>
          <a:off x="1752111" y="993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50,738</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64922</xdr:rowOff>
    </xdr:from>
    <xdr:to>
      <xdr:col>1</xdr:col>
      <xdr:colOff>485775</xdr:colOff>
      <xdr:row>57</xdr:row>
      <xdr:rowOff>166522</xdr:rowOff>
    </xdr:to>
    <xdr:sp macro="" textlink="">
      <xdr:nvSpPr>
        <xdr:cNvPr id="146" name="円/楕円 145"/>
        <xdr:cNvSpPr/>
      </xdr:nvSpPr>
      <xdr:spPr>
        <a:xfrm>
          <a:off x="1079500" y="983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157649</xdr:rowOff>
    </xdr:from>
    <xdr:ext cx="534377" cy="259045"/>
    <xdr:sp macro="" textlink="">
      <xdr:nvSpPr>
        <xdr:cNvPr id="147" name="テキスト ボックス 146"/>
        <xdr:cNvSpPr txBox="1"/>
      </xdr:nvSpPr>
      <xdr:spPr>
        <a:xfrm>
          <a:off x="863111" y="993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51,388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11,561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8" name="直線コネクタ 157"/>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9" name="テキスト ボックス 158"/>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0" name="直線コネクタ 159"/>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1" name="テキスト ボックス 160"/>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2" name="直線コネクタ 161"/>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3" name="テキスト ボックス 162"/>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4" name="直線コネクタ 163"/>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5" name="テキスト ボックス 164"/>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6" name="直線コネクタ 165"/>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7" name="テキスト ボックス 166"/>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8" name="直線コネクタ 167"/>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69" name="テキスト ボックス 168"/>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1" name="テキスト ボックス 170"/>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17595</xdr:rowOff>
    </xdr:from>
    <xdr:to>
      <xdr:col>6</xdr:col>
      <xdr:colOff>510540</xdr:colOff>
      <xdr:row>79</xdr:row>
      <xdr:rowOff>96723</xdr:rowOff>
    </xdr:to>
    <xdr:cxnSp macro="">
      <xdr:nvCxnSpPr>
        <xdr:cNvPr id="173" name="直線コネクタ 172"/>
        <xdr:cNvCxnSpPr/>
      </xdr:nvCxnSpPr>
      <xdr:spPr>
        <a:xfrm flipV="1">
          <a:off x="4633595" y="12019095"/>
          <a:ext cx="1270" cy="1622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100550</xdr:rowOff>
    </xdr:from>
    <xdr:ext cx="313932" cy="259045"/>
    <xdr:sp macro="" textlink="">
      <xdr:nvSpPr>
        <xdr:cNvPr id="174" name="維持補修費最小値テキスト"/>
        <xdr:cNvSpPr txBox="1"/>
      </xdr:nvSpPr>
      <xdr:spPr>
        <a:xfrm>
          <a:off x="4686300" y="1364510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6</xdr:col>
      <xdr:colOff>422275</xdr:colOff>
      <xdr:row>79</xdr:row>
      <xdr:rowOff>96723</xdr:rowOff>
    </xdr:from>
    <xdr:to>
      <xdr:col>6</xdr:col>
      <xdr:colOff>600075</xdr:colOff>
      <xdr:row>79</xdr:row>
      <xdr:rowOff>96723</xdr:rowOff>
    </xdr:to>
    <xdr:cxnSp macro="">
      <xdr:nvCxnSpPr>
        <xdr:cNvPr id="175" name="直線コネクタ 174"/>
        <xdr:cNvCxnSpPr/>
      </xdr:nvCxnSpPr>
      <xdr:spPr>
        <a:xfrm>
          <a:off x="4546600" y="13641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135722</xdr:rowOff>
    </xdr:from>
    <xdr:ext cx="534377" cy="259045"/>
    <xdr:sp macro="" textlink="">
      <xdr:nvSpPr>
        <xdr:cNvPr id="176" name="維持補修費最大値テキスト"/>
        <xdr:cNvSpPr txBox="1"/>
      </xdr:nvSpPr>
      <xdr:spPr>
        <a:xfrm>
          <a:off x="4686300" y="1179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49,739</a:t>
          </a:r>
          <a:endParaRPr kumimoji="1" lang="ja-JP" altLang="en-US" sz="1000" b="1">
            <a:latin typeface="ＭＳ Ｐゴシック"/>
          </a:endParaRPr>
        </a:p>
      </xdr:txBody>
    </xdr:sp>
    <xdr:clientData/>
  </xdr:oneCellAnchor>
  <xdr:twoCellAnchor>
    <xdr:from>
      <xdr:col>6</xdr:col>
      <xdr:colOff>422275</xdr:colOff>
      <xdr:row>70</xdr:row>
      <xdr:rowOff>17595</xdr:rowOff>
    </xdr:from>
    <xdr:to>
      <xdr:col>6</xdr:col>
      <xdr:colOff>600075</xdr:colOff>
      <xdr:row>70</xdr:row>
      <xdr:rowOff>17595</xdr:rowOff>
    </xdr:to>
    <xdr:cxnSp macro="">
      <xdr:nvCxnSpPr>
        <xdr:cNvPr id="177" name="直線コネクタ 176"/>
        <xdr:cNvCxnSpPr/>
      </xdr:nvCxnSpPr>
      <xdr:spPr>
        <a:xfrm>
          <a:off x="4546600" y="12019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54432</xdr:rowOff>
    </xdr:from>
    <xdr:to>
      <xdr:col>6</xdr:col>
      <xdr:colOff>511175</xdr:colOff>
      <xdr:row>78</xdr:row>
      <xdr:rowOff>105541</xdr:rowOff>
    </xdr:to>
    <xdr:cxnSp macro="">
      <xdr:nvCxnSpPr>
        <xdr:cNvPr id="178" name="直線コネクタ 177"/>
        <xdr:cNvCxnSpPr/>
      </xdr:nvCxnSpPr>
      <xdr:spPr>
        <a:xfrm flipV="1">
          <a:off x="3797300" y="13427532"/>
          <a:ext cx="838200" cy="51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7013</xdr:rowOff>
    </xdr:from>
    <xdr:ext cx="469744" cy="259045"/>
    <xdr:sp macro="" textlink="">
      <xdr:nvSpPr>
        <xdr:cNvPr id="179" name="維持補修費平均値テキスト"/>
        <xdr:cNvSpPr txBox="1"/>
      </xdr:nvSpPr>
      <xdr:spPr>
        <a:xfrm>
          <a:off x="4686300" y="13208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7,208</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155586</xdr:rowOff>
    </xdr:from>
    <xdr:to>
      <xdr:col>6</xdr:col>
      <xdr:colOff>561975</xdr:colOff>
      <xdr:row>78</xdr:row>
      <xdr:rowOff>85736</xdr:rowOff>
    </xdr:to>
    <xdr:sp macro="" textlink="">
      <xdr:nvSpPr>
        <xdr:cNvPr id="180" name="フローチャート : 判断 179"/>
        <xdr:cNvSpPr/>
      </xdr:nvSpPr>
      <xdr:spPr>
        <a:xfrm>
          <a:off x="4584700" y="13357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30364</xdr:rowOff>
    </xdr:from>
    <xdr:to>
      <xdr:col>5</xdr:col>
      <xdr:colOff>358775</xdr:colOff>
      <xdr:row>78</xdr:row>
      <xdr:rowOff>105541</xdr:rowOff>
    </xdr:to>
    <xdr:cxnSp macro="">
      <xdr:nvCxnSpPr>
        <xdr:cNvPr id="181" name="直線コネクタ 180"/>
        <xdr:cNvCxnSpPr/>
      </xdr:nvCxnSpPr>
      <xdr:spPr>
        <a:xfrm>
          <a:off x="2908300" y="13403464"/>
          <a:ext cx="889000" cy="75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21724</xdr:rowOff>
    </xdr:from>
    <xdr:to>
      <xdr:col>5</xdr:col>
      <xdr:colOff>409575</xdr:colOff>
      <xdr:row>78</xdr:row>
      <xdr:rowOff>123324</xdr:rowOff>
    </xdr:to>
    <xdr:sp macro="" textlink="">
      <xdr:nvSpPr>
        <xdr:cNvPr id="182" name="フローチャート : 判断 181"/>
        <xdr:cNvSpPr/>
      </xdr:nvSpPr>
      <xdr:spPr>
        <a:xfrm>
          <a:off x="3746500" y="1339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139851</xdr:rowOff>
    </xdr:from>
    <xdr:ext cx="469744" cy="259045"/>
    <xdr:sp macro="" textlink="">
      <xdr:nvSpPr>
        <xdr:cNvPr id="183" name="テキスト ボックス 182"/>
        <xdr:cNvSpPr txBox="1"/>
      </xdr:nvSpPr>
      <xdr:spPr>
        <a:xfrm>
          <a:off x="3562427" y="1317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6,057</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30364</xdr:rowOff>
    </xdr:from>
    <xdr:to>
      <xdr:col>4</xdr:col>
      <xdr:colOff>155575</xdr:colOff>
      <xdr:row>78</xdr:row>
      <xdr:rowOff>114195</xdr:rowOff>
    </xdr:to>
    <xdr:cxnSp macro="">
      <xdr:nvCxnSpPr>
        <xdr:cNvPr id="184" name="直線コネクタ 183"/>
        <xdr:cNvCxnSpPr/>
      </xdr:nvCxnSpPr>
      <xdr:spPr>
        <a:xfrm flipV="1">
          <a:off x="2019300" y="13403464"/>
          <a:ext cx="889000" cy="8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168811</xdr:rowOff>
    </xdr:from>
    <xdr:to>
      <xdr:col>4</xdr:col>
      <xdr:colOff>206375</xdr:colOff>
      <xdr:row>78</xdr:row>
      <xdr:rowOff>98961</xdr:rowOff>
    </xdr:to>
    <xdr:sp macro="" textlink="">
      <xdr:nvSpPr>
        <xdr:cNvPr id="185" name="フローチャート : 判断 184"/>
        <xdr:cNvSpPr/>
      </xdr:nvSpPr>
      <xdr:spPr>
        <a:xfrm>
          <a:off x="2857500" y="1337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90088</xdr:rowOff>
    </xdr:from>
    <xdr:ext cx="469744" cy="259045"/>
    <xdr:sp macro="" textlink="">
      <xdr:nvSpPr>
        <xdr:cNvPr id="186" name="テキスト ボックス 185"/>
        <xdr:cNvSpPr txBox="1"/>
      </xdr:nvSpPr>
      <xdr:spPr>
        <a:xfrm>
          <a:off x="2673427" y="13463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6,803</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103744</xdr:rowOff>
    </xdr:from>
    <xdr:to>
      <xdr:col>2</xdr:col>
      <xdr:colOff>638175</xdr:colOff>
      <xdr:row>78</xdr:row>
      <xdr:rowOff>114195</xdr:rowOff>
    </xdr:to>
    <xdr:cxnSp macro="">
      <xdr:nvCxnSpPr>
        <xdr:cNvPr id="187" name="直線コネクタ 186"/>
        <xdr:cNvCxnSpPr/>
      </xdr:nvCxnSpPr>
      <xdr:spPr>
        <a:xfrm>
          <a:off x="1130300" y="13476844"/>
          <a:ext cx="889000" cy="1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22541</xdr:rowOff>
    </xdr:from>
    <xdr:to>
      <xdr:col>3</xdr:col>
      <xdr:colOff>3175</xdr:colOff>
      <xdr:row>78</xdr:row>
      <xdr:rowOff>124141</xdr:rowOff>
    </xdr:to>
    <xdr:sp macro="" textlink="">
      <xdr:nvSpPr>
        <xdr:cNvPr id="188" name="フローチャート : 判断 187"/>
        <xdr:cNvSpPr/>
      </xdr:nvSpPr>
      <xdr:spPr>
        <a:xfrm>
          <a:off x="1968500" y="1339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76</xdr:row>
      <xdr:rowOff>140668</xdr:rowOff>
    </xdr:from>
    <xdr:ext cx="469744" cy="259045"/>
    <xdr:sp macro="" textlink="">
      <xdr:nvSpPr>
        <xdr:cNvPr id="189" name="テキスト ボックス 188"/>
        <xdr:cNvSpPr txBox="1"/>
      </xdr:nvSpPr>
      <xdr:spPr>
        <a:xfrm>
          <a:off x="1784427" y="1317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6,032</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19927</xdr:rowOff>
    </xdr:from>
    <xdr:to>
      <xdr:col>1</xdr:col>
      <xdr:colOff>485775</xdr:colOff>
      <xdr:row>78</xdr:row>
      <xdr:rowOff>121527</xdr:rowOff>
    </xdr:to>
    <xdr:sp macro="" textlink="">
      <xdr:nvSpPr>
        <xdr:cNvPr id="190" name="フローチャート : 判断 189"/>
        <xdr:cNvSpPr/>
      </xdr:nvSpPr>
      <xdr:spPr>
        <a:xfrm>
          <a:off x="1079500" y="1339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76</xdr:row>
      <xdr:rowOff>138054</xdr:rowOff>
    </xdr:from>
    <xdr:ext cx="469744" cy="259045"/>
    <xdr:sp macro="" textlink="">
      <xdr:nvSpPr>
        <xdr:cNvPr id="191" name="テキスト ボックス 190"/>
        <xdr:cNvSpPr txBox="1"/>
      </xdr:nvSpPr>
      <xdr:spPr>
        <a:xfrm>
          <a:off x="895427" y="13168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78</xdr:row>
      <xdr:rowOff>3632</xdr:rowOff>
    </xdr:from>
    <xdr:to>
      <xdr:col>6</xdr:col>
      <xdr:colOff>561975</xdr:colOff>
      <xdr:row>78</xdr:row>
      <xdr:rowOff>105232</xdr:rowOff>
    </xdr:to>
    <xdr:sp macro="" textlink="">
      <xdr:nvSpPr>
        <xdr:cNvPr id="197" name="円/楕円 196"/>
        <xdr:cNvSpPr/>
      </xdr:nvSpPr>
      <xdr:spPr>
        <a:xfrm>
          <a:off x="4584700" y="133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153509</xdr:rowOff>
    </xdr:from>
    <xdr:ext cx="469744" cy="259045"/>
    <xdr:sp macro="" textlink="">
      <xdr:nvSpPr>
        <xdr:cNvPr id="198" name="維持補修費該当値テキスト"/>
        <xdr:cNvSpPr txBox="1"/>
      </xdr:nvSpPr>
      <xdr:spPr>
        <a:xfrm>
          <a:off x="4686300" y="1335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6,611</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54741</xdr:rowOff>
    </xdr:from>
    <xdr:to>
      <xdr:col>5</xdr:col>
      <xdr:colOff>409575</xdr:colOff>
      <xdr:row>78</xdr:row>
      <xdr:rowOff>156341</xdr:rowOff>
    </xdr:to>
    <xdr:sp macro="" textlink="">
      <xdr:nvSpPr>
        <xdr:cNvPr id="199" name="円/楕円 198"/>
        <xdr:cNvSpPr/>
      </xdr:nvSpPr>
      <xdr:spPr>
        <a:xfrm>
          <a:off x="3746500" y="1342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147468</xdr:rowOff>
    </xdr:from>
    <xdr:ext cx="469744" cy="259045"/>
    <xdr:sp macro="" textlink="">
      <xdr:nvSpPr>
        <xdr:cNvPr id="200" name="テキスト ボックス 199"/>
        <xdr:cNvSpPr txBox="1"/>
      </xdr:nvSpPr>
      <xdr:spPr>
        <a:xfrm>
          <a:off x="3562427" y="1352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5,046</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151014</xdr:rowOff>
    </xdr:from>
    <xdr:to>
      <xdr:col>4</xdr:col>
      <xdr:colOff>206375</xdr:colOff>
      <xdr:row>78</xdr:row>
      <xdr:rowOff>81164</xdr:rowOff>
    </xdr:to>
    <xdr:sp macro="" textlink="">
      <xdr:nvSpPr>
        <xdr:cNvPr id="201" name="円/楕円 200"/>
        <xdr:cNvSpPr/>
      </xdr:nvSpPr>
      <xdr:spPr>
        <a:xfrm>
          <a:off x="2857500" y="1335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97691</xdr:rowOff>
    </xdr:from>
    <xdr:ext cx="469744" cy="259045"/>
    <xdr:sp macro="" textlink="">
      <xdr:nvSpPr>
        <xdr:cNvPr id="202" name="テキスト ボックス 201"/>
        <xdr:cNvSpPr txBox="1"/>
      </xdr:nvSpPr>
      <xdr:spPr>
        <a:xfrm>
          <a:off x="2673427" y="1312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7,348</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63395</xdr:rowOff>
    </xdr:from>
    <xdr:to>
      <xdr:col>3</xdr:col>
      <xdr:colOff>3175</xdr:colOff>
      <xdr:row>78</xdr:row>
      <xdr:rowOff>164995</xdr:rowOff>
    </xdr:to>
    <xdr:sp macro="" textlink="">
      <xdr:nvSpPr>
        <xdr:cNvPr id="203" name="円/楕円 202"/>
        <xdr:cNvSpPr/>
      </xdr:nvSpPr>
      <xdr:spPr>
        <a:xfrm>
          <a:off x="1968500" y="13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156122</xdr:rowOff>
    </xdr:from>
    <xdr:ext cx="469744" cy="259045"/>
    <xdr:sp macro="" textlink="">
      <xdr:nvSpPr>
        <xdr:cNvPr id="204" name="テキスト ボックス 203"/>
        <xdr:cNvSpPr txBox="1"/>
      </xdr:nvSpPr>
      <xdr:spPr>
        <a:xfrm>
          <a:off x="1784427" y="13529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4,781</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52944</xdr:rowOff>
    </xdr:from>
    <xdr:to>
      <xdr:col>1</xdr:col>
      <xdr:colOff>485775</xdr:colOff>
      <xdr:row>78</xdr:row>
      <xdr:rowOff>154544</xdr:rowOff>
    </xdr:to>
    <xdr:sp macro="" textlink="">
      <xdr:nvSpPr>
        <xdr:cNvPr id="205" name="円/楕円 204"/>
        <xdr:cNvSpPr/>
      </xdr:nvSpPr>
      <xdr:spPr>
        <a:xfrm>
          <a:off x="1079500" y="13426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145671</xdr:rowOff>
    </xdr:from>
    <xdr:ext cx="469744" cy="259045"/>
    <xdr:sp macro="" textlink="">
      <xdr:nvSpPr>
        <xdr:cNvPr id="206" name="テキスト ボックス 205"/>
        <xdr:cNvSpPr txBox="1"/>
      </xdr:nvSpPr>
      <xdr:spPr>
        <a:xfrm>
          <a:off x="895427" y="13518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5,101</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105/128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79,552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7" name="テキスト ボックス 216"/>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8" name="直線コネクタ 217"/>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9" name="テキスト ボックス 218"/>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20" name="直線コネクタ 219"/>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21" name="テキスト ボックス 220"/>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4" name="直線コネクタ 223"/>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5" name="テキスト ボックス 224"/>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6" name="直線コネクタ 225"/>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8" name="直線コネクタ 227"/>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0"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145428</xdr:rowOff>
    </xdr:from>
    <xdr:to>
      <xdr:col>6</xdr:col>
      <xdr:colOff>510540</xdr:colOff>
      <xdr:row>99</xdr:row>
      <xdr:rowOff>95898</xdr:rowOff>
    </xdr:to>
    <xdr:cxnSp macro="">
      <xdr:nvCxnSpPr>
        <xdr:cNvPr id="231" name="直線コネクタ 230"/>
        <xdr:cNvCxnSpPr/>
      </xdr:nvCxnSpPr>
      <xdr:spPr>
        <a:xfrm flipV="1">
          <a:off x="4633595" y="15404478"/>
          <a:ext cx="1270" cy="1664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99725</xdr:rowOff>
    </xdr:from>
    <xdr:ext cx="534377" cy="259045"/>
    <xdr:sp macro="" textlink="">
      <xdr:nvSpPr>
        <xdr:cNvPr id="232" name="扶助費最小値テキスト"/>
        <xdr:cNvSpPr txBox="1"/>
      </xdr:nvSpPr>
      <xdr:spPr>
        <a:xfrm>
          <a:off x="4686300" y="1707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55,949</a:t>
          </a:r>
          <a:endParaRPr kumimoji="1" lang="ja-JP" altLang="en-US" sz="1000" b="1">
            <a:latin typeface="ＭＳ Ｐゴシック"/>
          </a:endParaRPr>
        </a:p>
      </xdr:txBody>
    </xdr:sp>
    <xdr:clientData/>
  </xdr:oneCellAnchor>
  <xdr:twoCellAnchor>
    <xdr:from>
      <xdr:col>6</xdr:col>
      <xdr:colOff>422275</xdr:colOff>
      <xdr:row>99</xdr:row>
      <xdr:rowOff>95898</xdr:rowOff>
    </xdr:from>
    <xdr:to>
      <xdr:col>6</xdr:col>
      <xdr:colOff>600075</xdr:colOff>
      <xdr:row>99</xdr:row>
      <xdr:rowOff>95898</xdr:rowOff>
    </xdr:to>
    <xdr:cxnSp macro="">
      <xdr:nvCxnSpPr>
        <xdr:cNvPr id="233" name="直線コネクタ 232"/>
        <xdr:cNvCxnSpPr/>
      </xdr:nvCxnSpPr>
      <xdr:spPr>
        <a:xfrm>
          <a:off x="4546600" y="17069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92105</xdr:rowOff>
    </xdr:from>
    <xdr:ext cx="599010" cy="259045"/>
    <xdr:sp macro="" textlink="">
      <xdr:nvSpPr>
        <xdr:cNvPr id="234" name="扶助費最大値テキスト"/>
        <xdr:cNvSpPr txBox="1"/>
      </xdr:nvSpPr>
      <xdr:spPr>
        <a:xfrm>
          <a:off x="4686300" y="15179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187,049</a:t>
          </a:r>
          <a:endParaRPr kumimoji="1" lang="ja-JP" altLang="en-US" sz="1000" b="1">
            <a:latin typeface="ＭＳ Ｐゴシック"/>
          </a:endParaRPr>
        </a:p>
      </xdr:txBody>
    </xdr:sp>
    <xdr:clientData/>
  </xdr:oneCellAnchor>
  <xdr:twoCellAnchor>
    <xdr:from>
      <xdr:col>6</xdr:col>
      <xdr:colOff>422275</xdr:colOff>
      <xdr:row>89</xdr:row>
      <xdr:rowOff>145428</xdr:rowOff>
    </xdr:from>
    <xdr:to>
      <xdr:col>6</xdr:col>
      <xdr:colOff>600075</xdr:colOff>
      <xdr:row>89</xdr:row>
      <xdr:rowOff>145428</xdr:rowOff>
    </xdr:to>
    <xdr:cxnSp macro="">
      <xdr:nvCxnSpPr>
        <xdr:cNvPr id="235" name="直線コネクタ 234"/>
        <xdr:cNvCxnSpPr/>
      </xdr:nvCxnSpPr>
      <xdr:spPr>
        <a:xfrm>
          <a:off x="4546600" y="1540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54254</xdr:rowOff>
    </xdr:from>
    <xdr:to>
      <xdr:col>6</xdr:col>
      <xdr:colOff>511175</xdr:colOff>
      <xdr:row>99</xdr:row>
      <xdr:rowOff>4865</xdr:rowOff>
    </xdr:to>
    <xdr:cxnSp macro="">
      <xdr:nvCxnSpPr>
        <xdr:cNvPr id="236" name="直線コネクタ 235"/>
        <xdr:cNvCxnSpPr/>
      </xdr:nvCxnSpPr>
      <xdr:spPr>
        <a:xfrm flipV="1">
          <a:off x="3797300" y="16856354"/>
          <a:ext cx="838200" cy="12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54754</xdr:rowOff>
    </xdr:from>
    <xdr:ext cx="534377" cy="259045"/>
    <xdr:sp macro="" textlink="">
      <xdr:nvSpPr>
        <xdr:cNvPr id="237" name="扶助費平均値テキスト"/>
        <xdr:cNvSpPr txBox="1"/>
      </xdr:nvSpPr>
      <xdr:spPr>
        <a:xfrm>
          <a:off x="4686300" y="16342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97,490</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31877</xdr:rowOff>
    </xdr:from>
    <xdr:to>
      <xdr:col>6</xdr:col>
      <xdr:colOff>561975</xdr:colOff>
      <xdr:row>96</xdr:row>
      <xdr:rowOff>133477</xdr:rowOff>
    </xdr:to>
    <xdr:sp macro="" textlink="">
      <xdr:nvSpPr>
        <xdr:cNvPr id="238" name="フローチャート : 判断 237"/>
        <xdr:cNvSpPr/>
      </xdr:nvSpPr>
      <xdr:spPr>
        <a:xfrm>
          <a:off x="45847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4865</xdr:rowOff>
    </xdr:from>
    <xdr:to>
      <xdr:col>5</xdr:col>
      <xdr:colOff>358775</xdr:colOff>
      <xdr:row>99</xdr:row>
      <xdr:rowOff>21540</xdr:rowOff>
    </xdr:to>
    <xdr:cxnSp macro="">
      <xdr:nvCxnSpPr>
        <xdr:cNvPr id="239" name="直線コネクタ 238"/>
        <xdr:cNvCxnSpPr/>
      </xdr:nvCxnSpPr>
      <xdr:spPr>
        <a:xfrm flipV="1">
          <a:off x="2908300" y="16978415"/>
          <a:ext cx="889000" cy="1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111888</xdr:rowOff>
    </xdr:from>
    <xdr:to>
      <xdr:col>5</xdr:col>
      <xdr:colOff>409575</xdr:colOff>
      <xdr:row>97</xdr:row>
      <xdr:rowOff>42038</xdr:rowOff>
    </xdr:to>
    <xdr:sp macro="" textlink="">
      <xdr:nvSpPr>
        <xdr:cNvPr id="240" name="フローチャート : 判断 239"/>
        <xdr:cNvSpPr/>
      </xdr:nvSpPr>
      <xdr:spPr>
        <a:xfrm>
          <a:off x="3746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58565</xdr:rowOff>
    </xdr:from>
    <xdr:ext cx="534377" cy="259045"/>
    <xdr:sp macro="" textlink="">
      <xdr:nvSpPr>
        <xdr:cNvPr id="241" name="テキスト ボックス 240"/>
        <xdr:cNvSpPr txBox="1"/>
      </xdr:nvSpPr>
      <xdr:spPr>
        <a:xfrm>
          <a:off x="3530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91,190</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21540</xdr:rowOff>
    </xdr:from>
    <xdr:to>
      <xdr:col>4</xdr:col>
      <xdr:colOff>155575</xdr:colOff>
      <xdr:row>99</xdr:row>
      <xdr:rowOff>69811</xdr:rowOff>
    </xdr:to>
    <xdr:cxnSp macro="">
      <xdr:nvCxnSpPr>
        <xdr:cNvPr id="242" name="直線コネクタ 241"/>
        <xdr:cNvCxnSpPr/>
      </xdr:nvCxnSpPr>
      <xdr:spPr>
        <a:xfrm flipV="1">
          <a:off x="2019300" y="16995090"/>
          <a:ext cx="889000" cy="4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8319</xdr:rowOff>
    </xdr:from>
    <xdr:to>
      <xdr:col>4</xdr:col>
      <xdr:colOff>206375</xdr:colOff>
      <xdr:row>97</xdr:row>
      <xdr:rowOff>109919</xdr:rowOff>
    </xdr:to>
    <xdr:sp macro="" textlink="">
      <xdr:nvSpPr>
        <xdr:cNvPr id="243" name="フローチャート : 判断 242"/>
        <xdr:cNvSpPr/>
      </xdr:nvSpPr>
      <xdr:spPr>
        <a:xfrm>
          <a:off x="2857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126446</xdr:rowOff>
    </xdr:from>
    <xdr:ext cx="534377" cy="259045"/>
    <xdr:sp macro="" textlink="">
      <xdr:nvSpPr>
        <xdr:cNvPr id="244" name="テキスト ボックス 243"/>
        <xdr:cNvSpPr txBox="1"/>
      </xdr:nvSpPr>
      <xdr:spPr>
        <a:xfrm>
          <a:off x="2641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85,845</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69811</xdr:rowOff>
    </xdr:from>
    <xdr:to>
      <xdr:col>2</xdr:col>
      <xdr:colOff>638175</xdr:colOff>
      <xdr:row>99</xdr:row>
      <xdr:rowOff>101321</xdr:rowOff>
    </xdr:to>
    <xdr:cxnSp macro="">
      <xdr:nvCxnSpPr>
        <xdr:cNvPr id="245" name="直線コネクタ 244"/>
        <xdr:cNvCxnSpPr/>
      </xdr:nvCxnSpPr>
      <xdr:spPr>
        <a:xfrm flipV="1">
          <a:off x="1130300" y="17043361"/>
          <a:ext cx="889000" cy="3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85204</xdr:rowOff>
    </xdr:from>
    <xdr:to>
      <xdr:col>3</xdr:col>
      <xdr:colOff>3175</xdr:colOff>
      <xdr:row>98</xdr:row>
      <xdr:rowOff>15354</xdr:rowOff>
    </xdr:to>
    <xdr:sp macro="" textlink="">
      <xdr:nvSpPr>
        <xdr:cNvPr id="246" name="フローチャート : 判断 245"/>
        <xdr:cNvSpPr/>
      </xdr:nvSpPr>
      <xdr:spPr>
        <a:xfrm>
          <a:off x="1968500" y="1671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31881</xdr:rowOff>
    </xdr:from>
    <xdr:ext cx="534377" cy="259045"/>
    <xdr:sp macro="" textlink="">
      <xdr:nvSpPr>
        <xdr:cNvPr id="247" name="テキスト ボックス 246"/>
        <xdr:cNvSpPr txBox="1"/>
      </xdr:nvSpPr>
      <xdr:spPr>
        <a:xfrm>
          <a:off x="1752111" y="164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79,791</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109893</xdr:rowOff>
    </xdr:from>
    <xdr:to>
      <xdr:col>1</xdr:col>
      <xdr:colOff>485775</xdr:colOff>
      <xdr:row>98</xdr:row>
      <xdr:rowOff>40043</xdr:rowOff>
    </xdr:to>
    <xdr:sp macro="" textlink="">
      <xdr:nvSpPr>
        <xdr:cNvPr id="248" name="フローチャート : 判断 247"/>
        <xdr:cNvSpPr/>
      </xdr:nvSpPr>
      <xdr:spPr>
        <a:xfrm>
          <a:off x="1079500" y="167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56570</xdr:rowOff>
    </xdr:from>
    <xdr:ext cx="534377" cy="259045"/>
    <xdr:sp macro="" textlink="">
      <xdr:nvSpPr>
        <xdr:cNvPr id="249" name="テキスト ボックス 248"/>
        <xdr:cNvSpPr txBox="1"/>
      </xdr:nvSpPr>
      <xdr:spPr>
        <a:xfrm>
          <a:off x="863111" y="1651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77,847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0" name="テキスト ボックス 249"/>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1" name="テキスト ボックス 250"/>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2" name="テキスト ボックス 251"/>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3" name="テキスト ボックス 252"/>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4" name="テキスト ボックス 253"/>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98</xdr:row>
      <xdr:rowOff>3454</xdr:rowOff>
    </xdr:from>
    <xdr:to>
      <xdr:col>6</xdr:col>
      <xdr:colOff>561975</xdr:colOff>
      <xdr:row>98</xdr:row>
      <xdr:rowOff>105054</xdr:rowOff>
    </xdr:to>
    <xdr:sp macro="" textlink="">
      <xdr:nvSpPr>
        <xdr:cNvPr id="255" name="円/楕円 254"/>
        <xdr:cNvSpPr/>
      </xdr:nvSpPr>
      <xdr:spPr>
        <a:xfrm>
          <a:off x="4584700" y="168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97</xdr:row>
      <xdr:rowOff>153331</xdr:rowOff>
    </xdr:from>
    <xdr:ext cx="534377" cy="259045"/>
    <xdr:sp macro="" textlink="">
      <xdr:nvSpPr>
        <xdr:cNvPr id="256" name="扶助費該当値テキスト"/>
        <xdr:cNvSpPr txBox="1"/>
      </xdr:nvSpPr>
      <xdr:spPr>
        <a:xfrm>
          <a:off x="4686300" y="167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72,728</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125515</xdr:rowOff>
    </xdr:from>
    <xdr:to>
      <xdr:col>5</xdr:col>
      <xdr:colOff>409575</xdr:colOff>
      <xdr:row>99</xdr:row>
      <xdr:rowOff>55665</xdr:rowOff>
    </xdr:to>
    <xdr:sp macro="" textlink="">
      <xdr:nvSpPr>
        <xdr:cNvPr id="257" name="円/楕円 256"/>
        <xdr:cNvSpPr/>
      </xdr:nvSpPr>
      <xdr:spPr>
        <a:xfrm>
          <a:off x="3746500" y="169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46792</xdr:rowOff>
    </xdr:from>
    <xdr:ext cx="534377" cy="259045"/>
    <xdr:sp macro="" textlink="">
      <xdr:nvSpPr>
        <xdr:cNvPr id="258" name="テキスト ボックス 257"/>
        <xdr:cNvSpPr txBox="1"/>
      </xdr:nvSpPr>
      <xdr:spPr>
        <a:xfrm>
          <a:off x="3530111" y="1702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63,117</a:t>
          </a:r>
          <a:endParaRPr kumimoji="1" lang="ja-JP" altLang="en-US" sz="1000" b="1">
            <a:solidFill>
              <a:srgbClr val="FF0000"/>
            </a:solidFill>
            <a:latin typeface="ＭＳ Ｐゴシック"/>
          </a:endParaRPr>
        </a:p>
      </xdr:txBody>
    </xdr:sp>
    <xdr:clientData/>
  </xdr:oneCellAnchor>
  <xdr:twoCellAnchor>
    <xdr:from>
      <xdr:col>4</xdr:col>
      <xdr:colOff>104775</xdr:colOff>
      <xdr:row>98</xdr:row>
      <xdr:rowOff>142190</xdr:rowOff>
    </xdr:from>
    <xdr:to>
      <xdr:col>4</xdr:col>
      <xdr:colOff>206375</xdr:colOff>
      <xdr:row>99</xdr:row>
      <xdr:rowOff>72340</xdr:rowOff>
    </xdr:to>
    <xdr:sp macro="" textlink="">
      <xdr:nvSpPr>
        <xdr:cNvPr id="259" name="円/楕円 258"/>
        <xdr:cNvSpPr/>
      </xdr:nvSpPr>
      <xdr:spPr>
        <a:xfrm>
          <a:off x="2857500" y="169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63467</xdr:rowOff>
    </xdr:from>
    <xdr:ext cx="534377" cy="259045"/>
    <xdr:sp macro="" textlink="">
      <xdr:nvSpPr>
        <xdr:cNvPr id="260" name="テキスト ボックス 259"/>
        <xdr:cNvSpPr txBox="1"/>
      </xdr:nvSpPr>
      <xdr:spPr>
        <a:xfrm>
          <a:off x="2641111" y="1703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61,804</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19011</xdr:rowOff>
    </xdr:from>
    <xdr:to>
      <xdr:col>3</xdr:col>
      <xdr:colOff>3175</xdr:colOff>
      <xdr:row>99</xdr:row>
      <xdr:rowOff>120611</xdr:rowOff>
    </xdr:to>
    <xdr:sp macro="" textlink="">
      <xdr:nvSpPr>
        <xdr:cNvPr id="261" name="円/楕円 260"/>
        <xdr:cNvSpPr/>
      </xdr:nvSpPr>
      <xdr:spPr>
        <a:xfrm>
          <a:off x="1968500" y="1699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99</xdr:row>
      <xdr:rowOff>111738</xdr:rowOff>
    </xdr:from>
    <xdr:ext cx="534377" cy="259045"/>
    <xdr:sp macro="" textlink="">
      <xdr:nvSpPr>
        <xdr:cNvPr id="262" name="テキスト ボックス 261"/>
        <xdr:cNvSpPr txBox="1"/>
      </xdr:nvSpPr>
      <xdr:spPr>
        <a:xfrm>
          <a:off x="1752111" y="1708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58,003</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50521</xdr:rowOff>
    </xdr:from>
    <xdr:to>
      <xdr:col>1</xdr:col>
      <xdr:colOff>485775</xdr:colOff>
      <xdr:row>99</xdr:row>
      <xdr:rowOff>152121</xdr:rowOff>
    </xdr:to>
    <xdr:sp macro="" textlink="">
      <xdr:nvSpPr>
        <xdr:cNvPr id="263" name="円/楕円 262"/>
        <xdr:cNvSpPr/>
      </xdr:nvSpPr>
      <xdr:spPr>
        <a:xfrm>
          <a:off x="1079500" y="17024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143248</xdr:rowOff>
    </xdr:from>
    <xdr:ext cx="534377" cy="259045"/>
    <xdr:sp macro="" textlink="">
      <xdr:nvSpPr>
        <xdr:cNvPr id="264" name="テキスト ボックス 263"/>
        <xdr:cNvSpPr txBox="1"/>
      </xdr:nvSpPr>
      <xdr:spPr>
        <a:xfrm>
          <a:off x="863111" y="1711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55,522</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5" name="正方形/長方形 264"/>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6" name="正方形/長方形 265"/>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7" name="正方形/長方形 266"/>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117/128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8" name="正方形/長方形 267"/>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9" name="正方形/長方形 268"/>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0" name="正方形/長方形 269"/>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1" name="正方形/長方形 270"/>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67,121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2" name="正方形/長方形 271"/>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3" name="テキスト ボックス 272"/>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4" name="直線コネクタ 273"/>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139700</xdr:rowOff>
    </xdr:from>
    <xdr:to>
      <xdr:col>16</xdr:col>
      <xdr:colOff>307975</xdr:colOff>
      <xdr:row>39</xdr:row>
      <xdr:rowOff>139700</xdr:rowOff>
    </xdr:to>
    <xdr:cxnSp macro="">
      <xdr:nvCxnSpPr>
        <xdr:cNvPr id="275" name="直線コネクタ 274"/>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168927</xdr:rowOff>
    </xdr:from>
    <xdr:ext cx="248786" cy="259045"/>
    <xdr:sp macro="" textlink="">
      <xdr:nvSpPr>
        <xdr:cNvPr id="276" name="テキスト ボックス 275"/>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25400</xdr:rowOff>
    </xdr:from>
    <xdr:to>
      <xdr:col>16</xdr:col>
      <xdr:colOff>307975</xdr:colOff>
      <xdr:row>38</xdr:row>
      <xdr:rowOff>25400</xdr:rowOff>
    </xdr:to>
    <xdr:cxnSp macro="">
      <xdr:nvCxnSpPr>
        <xdr:cNvPr id="277" name="直線コネクタ 276"/>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54627</xdr:rowOff>
    </xdr:from>
    <xdr:ext cx="531299" cy="259045"/>
    <xdr:sp macro="" textlink="">
      <xdr:nvSpPr>
        <xdr:cNvPr id="278" name="テキスト ボックス 277"/>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36</xdr:row>
      <xdr:rowOff>82550</xdr:rowOff>
    </xdr:from>
    <xdr:to>
      <xdr:col>16</xdr:col>
      <xdr:colOff>307975</xdr:colOff>
      <xdr:row>36</xdr:row>
      <xdr:rowOff>82550</xdr:rowOff>
    </xdr:to>
    <xdr:cxnSp macro="">
      <xdr:nvCxnSpPr>
        <xdr:cNvPr id="279" name="直線コネクタ 278"/>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111777</xdr:rowOff>
    </xdr:from>
    <xdr:ext cx="531299" cy="259045"/>
    <xdr:sp macro="" textlink="">
      <xdr:nvSpPr>
        <xdr:cNvPr id="280" name="テキスト ボックス 279"/>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81" name="直線コネクタ 28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168927</xdr:rowOff>
    </xdr:from>
    <xdr:ext cx="531299" cy="259045"/>
    <xdr:sp macro="" textlink="">
      <xdr:nvSpPr>
        <xdr:cNvPr id="282" name="テキスト ボックス 281"/>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33</xdr:row>
      <xdr:rowOff>25400</xdr:rowOff>
    </xdr:from>
    <xdr:to>
      <xdr:col>16</xdr:col>
      <xdr:colOff>307975</xdr:colOff>
      <xdr:row>33</xdr:row>
      <xdr:rowOff>25400</xdr:rowOff>
    </xdr:to>
    <xdr:cxnSp macro="">
      <xdr:nvCxnSpPr>
        <xdr:cNvPr id="283" name="直線コネクタ 282"/>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54627</xdr:rowOff>
    </xdr:from>
    <xdr:ext cx="595419" cy="259045"/>
    <xdr:sp macro="" textlink="">
      <xdr:nvSpPr>
        <xdr:cNvPr id="284" name="テキスト ボックス 283"/>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31</xdr:row>
      <xdr:rowOff>82550</xdr:rowOff>
    </xdr:from>
    <xdr:to>
      <xdr:col>16</xdr:col>
      <xdr:colOff>307975</xdr:colOff>
      <xdr:row>31</xdr:row>
      <xdr:rowOff>82550</xdr:rowOff>
    </xdr:to>
    <xdr:cxnSp macro="">
      <xdr:nvCxnSpPr>
        <xdr:cNvPr id="285" name="直線コネクタ 284"/>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111777</xdr:rowOff>
    </xdr:from>
    <xdr:ext cx="595419" cy="259045"/>
    <xdr:sp macro="" textlink="">
      <xdr:nvSpPr>
        <xdr:cNvPr id="286" name="テキスト ボックス 285"/>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29</xdr:row>
      <xdr:rowOff>139700</xdr:rowOff>
    </xdr:from>
    <xdr:to>
      <xdr:col>16</xdr:col>
      <xdr:colOff>307975</xdr:colOff>
      <xdr:row>29</xdr:row>
      <xdr:rowOff>139700</xdr:rowOff>
    </xdr:to>
    <xdr:cxnSp macro="">
      <xdr:nvCxnSpPr>
        <xdr:cNvPr id="287" name="直線コネクタ 286"/>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28</xdr:row>
      <xdr:rowOff>168927</xdr:rowOff>
    </xdr:from>
    <xdr:ext cx="595419" cy="259045"/>
    <xdr:sp macro="" textlink="">
      <xdr:nvSpPr>
        <xdr:cNvPr id="288" name="テキスト ボックス 287"/>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90" name="テキスト ボックス 28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106658</xdr:rowOff>
    </xdr:from>
    <xdr:to>
      <xdr:col>15</xdr:col>
      <xdr:colOff>180340</xdr:colOff>
      <xdr:row>38</xdr:row>
      <xdr:rowOff>137566</xdr:rowOff>
    </xdr:to>
    <xdr:cxnSp macro="">
      <xdr:nvCxnSpPr>
        <xdr:cNvPr id="292" name="直線コネクタ 291"/>
        <xdr:cNvCxnSpPr/>
      </xdr:nvCxnSpPr>
      <xdr:spPr>
        <a:xfrm flipV="1">
          <a:off x="10475595" y="5250158"/>
          <a:ext cx="1270" cy="1402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141393</xdr:rowOff>
    </xdr:from>
    <xdr:ext cx="534377" cy="259045"/>
    <xdr:sp macro="" textlink="">
      <xdr:nvSpPr>
        <xdr:cNvPr id="293" name="補助費等最小値テキスト"/>
        <xdr:cNvSpPr txBox="1"/>
      </xdr:nvSpPr>
      <xdr:spPr>
        <a:xfrm>
          <a:off x="10528300" y="665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18,224</a:t>
          </a:r>
          <a:endParaRPr kumimoji="1" lang="ja-JP" altLang="en-US" sz="1000" b="1">
            <a:latin typeface="ＭＳ Ｐゴシック"/>
          </a:endParaRPr>
        </a:p>
      </xdr:txBody>
    </xdr:sp>
    <xdr:clientData/>
  </xdr:oneCellAnchor>
  <xdr:twoCellAnchor>
    <xdr:from>
      <xdr:col>15</xdr:col>
      <xdr:colOff>92075</xdr:colOff>
      <xdr:row>38</xdr:row>
      <xdr:rowOff>137566</xdr:rowOff>
    </xdr:from>
    <xdr:to>
      <xdr:col>15</xdr:col>
      <xdr:colOff>269875</xdr:colOff>
      <xdr:row>38</xdr:row>
      <xdr:rowOff>137566</xdr:rowOff>
    </xdr:to>
    <xdr:cxnSp macro="">
      <xdr:nvCxnSpPr>
        <xdr:cNvPr id="294" name="直線コネクタ 293"/>
        <xdr:cNvCxnSpPr/>
      </xdr:nvCxnSpPr>
      <xdr:spPr>
        <a:xfrm>
          <a:off x="10388600" y="6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53335</xdr:rowOff>
    </xdr:from>
    <xdr:ext cx="599010" cy="259045"/>
    <xdr:sp macro="" textlink="">
      <xdr:nvSpPr>
        <xdr:cNvPr id="295" name="補助費等最大値テキスト"/>
        <xdr:cNvSpPr txBox="1"/>
      </xdr:nvSpPr>
      <xdr:spPr>
        <a:xfrm>
          <a:off x="10528300" y="502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165,469</a:t>
          </a:r>
          <a:endParaRPr kumimoji="1" lang="ja-JP" altLang="en-US" sz="1000" b="1">
            <a:latin typeface="ＭＳ Ｐゴシック"/>
          </a:endParaRPr>
        </a:p>
      </xdr:txBody>
    </xdr:sp>
    <xdr:clientData/>
  </xdr:oneCellAnchor>
  <xdr:twoCellAnchor>
    <xdr:from>
      <xdr:col>15</xdr:col>
      <xdr:colOff>92075</xdr:colOff>
      <xdr:row>30</xdr:row>
      <xdr:rowOff>106658</xdr:rowOff>
    </xdr:from>
    <xdr:to>
      <xdr:col>15</xdr:col>
      <xdr:colOff>269875</xdr:colOff>
      <xdr:row>30</xdr:row>
      <xdr:rowOff>106658</xdr:rowOff>
    </xdr:to>
    <xdr:cxnSp macro="">
      <xdr:nvCxnSpPr>
        <xdr:cNvPr id="296" name="直線コネクタ 295"/>
        <xdr:cNvCxnSpPr/>
      </xdr:nvCxnSpPr>
      <xdr:spPr>
        <a:xfrm>
          <a:off x="10388600" y="525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138605</xdr:rowOff>
    </xdr:from>
    <xdr:to>
      <xdr:col>15</xdr:col>
      <xdr:colOff>180975</xdr:colOff>
      <xdr:row>37</xdr:row>
      <xdr:rowOff>144300</xdr:rowOff>
    </xdr:to>
    <xdr:cxnSp macro="">
      <xdr:nvCxnSpPr>
        <xdr:cNvPr id="297" name="直線コネクタ 296"/>
        <xdr:cNvCxnSpPr/>
      </xdr:nvCxnSpPr>
      <xdr:spPr>
        <a:xfrm>
          <a:off x="9639300" y="6482255"/>
          <a:ext cx="838200" cy="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11421</xdr:rowOff>
    </xdr:from>
    <xdr:ext cx="534377" cy="259045"/>
    <xdr:sp macro="" textlink="">
      <xdr:nvSpPr>
        <xdr:cNvPr id="298" name="補助費等平均値テキスト"/>
        <xdr:cNvSpPr txBox="1"/>
      </xdr:nvSpPr>
      <xdr:spPr>
        <a:xfrm>
          <a:off x="10528300" y="60121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64,536</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159994</xdr:rowOff>
    </xdr:from>
    <xdr:to>
      <xdr:col>15</xdr:col>
      <xdr:colOff>231775</xdr:colOff>
      <xdr:row>36</xdr:row>
      <xdr:rowOff>90144</xdr:rowOff>
    </xdr:to>
    <xdr:sp macro="" textlink="">
      <xdr:nvSpPr>
        <xdr:cNvPr id="299" name="フローチャート : 判断 298"/>
        <xdr:cNvSpPr/>
      </xdr:nvSpPr>
      <xdr:spPr>
        <a:xfrm>
          <a:off x="10426700" y="616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138605</xdr:rowOff>
    </xdr:from>
    <xdr:to>
      <xdr:col>14</xdr:col>
      <xdr:colOff>28575</xdr:colOff>
      <xdr:row>38</xdr:row>
      <xdr:rowOff>36192</xdr:rowOff>
    </xdr:to>
    <xdr:cxnSp macro="">
      <xdr:nvCxnSpPr>
        <xdr:cNvPr id="300" name="直線コネクタ 299"/>
        <xdr:cNvCxnSpPr/>
      </xdr:nvCxnSpPr>
      <xdr:spPr>
        <a:xfrm flipV="1">
          <a:off x="8750300" y="6482255"/>
          <a:ext cx="889000" cy="6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167053</xdr:rowOff>
    </xdr:from>
    <xdr:to>
      <xdr:col>14</xdr:col>
      <xdr:colOff>79375</xdr:colOff>
      <xdr:row>36</xdr:row>
      <xdr:rowOff>97203</xdr:rowOff>
    </xdr:to>
    <xdr:sp macro="" textlink="">
      <xdr:nvSpPr>
        <xdr:cNvPr id="301" name="フローチャート : 判断 300"/>
        <xdr:cNvSpPr/>
      </xdr:nvSpPr>
      <xdr:spPr>
        <a:xfrm>
          <a:off x="9588500" y="616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113730</xdr:rowOff>
    </xdr:from>
    <xdr:ext cx="534377" cy="259045"/>
    <xdr:sp macro="" textlink="">
      <xdr:nvSpPr>
        <xdr:cNvPr id="302" name="テキスト ボックス 301"/>
        <xdr:cNvSpPr txBox="1"/>
      </xdr:nvSpPr>
      <xdr:spPr>
        <a:xfrm>
          <a:off x="9372111" y="594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63,795</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31620</xdr:rowOff>
    </xdr:from>
    <xdr:to>
      <xdr:col>12</xdr:col>
      <xdr:colOff>511175</xdr:colOff>
      <xdr:row>38</xdr:row>
      <xdr:rowOff>36192</xdr:rowOff>
    </xdr:to>
    <xdr:cxnSp macro="">
      <xdr:nvCxnSpPr>
        <xdr:cNvPr id="303" name="直線コネクタ 302"/>
        <xdr:cNvCxnSpPr/>
      </xdr:nvCxnSpPr>
      <xdr:spPr>
        <a:xfrm>
          <a:off x="7861300" y="65467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33798</xdr:rowOff>
    </xdr:from>
    <xdr:to>
      <xdr:col>12</xdr:col>
      <xdr:colOff>561975</xdr:colOff>
      <xdr:row>36</xdr:row>
      <xdr:rowOff>135398</xdr:rowOff>
    </xdr:to>
    <xdr:sp macro="" textlink="">
      <xdr:nvSpPr>
        <xdr:cNvPr id="304" name="フローチャート : 判断 303"/>
        <xdr:cNvSpPr/>
      </xdr:nvSpPr>
      <xdr:spPr>
        <a:xfrm>
          <a:off x="8699500" y="620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151925</xdr:rowOff>
    </xdr:from>
    <xdr:ext cx="534377" cy="259045"/>
    <xdr:sp macro="" textlink="">
      <xdr:nvSpPr>
        <xdr:cNvPr id="305" name="テキスト ボックス 304"/>
        <xdr:cNvSpPr txBox="1"/>
      </xdr:nvSpPr>
      <xdr:spPr>
        <a:xfrm>
          <a:off x="8483111" y="598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59,785</a:t>
          </a:r>
          <a:endParaRPr kumimoji="1" lang="ja-JP" altLang="en-US" sz="1000" b="1">
            <a:solidFill>
              <a:srgbClr val="000080"/>
            </a:solidFill>
            <a:latin typeface="ＭＳ Ｐゴシック"/>
          </a:endParaRPr>
        </a:p>
      </xdr:txBody>
    </xdr:sp>
    <xdr:clientData/>
  </xdr:oneCellAnchor>
  <xdr:twoCellAnchor>
    <xdr:from>
      <xdr:col>10</xdr:col>
      <xdr:colOff>104775</xdr:colOff>
      <xdr:row>38</xdr:row>
      <xdr:rowOff>31620</xdr:rowOff>
    </xdr:from>
    <xdr:to>
      <xdr:col>11</xdr:col>
      <xdr:colOff>307975</xdr:colOff>
      <xdr:row>38</xdr:row>
      <xdr:rowOff>73958</xdr:rowOff>
    </xdr:to>
    <xdr:cxnSp macro="">
      <xdr:nvCxnSpPr>
        <xdr:cNvPr id="306" name="直線コネクタ 305"/>
        <xdr:cNvCxnSpPr/>
      </xdr:nvCxnSpPr>
      <xdr:spPr>
        <a:xfrm flipV="1">
          <a:off x="6972300" y="6546720"/>
          <a:ext cx="889000" cy="4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57629</xdr:rowOff>
    </xdr:from>
    <xdr:to>
      <xdr:col>11</xdr:col>
      <xdr:colOff>358775</xdr:colOff>
      <xdr:row>36</xdr:row>
      <xdr:rowOff>159229</xdr:rowOff>
    </xdr:to>
    <xdr:sp macro="" textlink="">
      <xdr:nvSpPr>
        <xdr:cNvPr id="307" name="フローチャート : 判断 306"/>
        <xdr:cNvSpPr/>
      </xdr:nvSpPr>
      <xdr:spPr>
        <a:xfrm>
          <a:off x="7810500" y="6229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4306</xdr:rowOff>
    </xdr:from>
    <xdr:ext cx="534377" cy="259045"/>
    <xdr:sp macro="" textlink="">
      <xdr:nvSpPr>
        <xdr:cNvPr id="308" name="テキスト ボックス 307"/>
        <xdr:cNvSpPr txBox="1"/>
      </xdr:nvSpPr>
      <xdr:spPr>
        <a:xfrm>
          <a:off x="7594111" y="600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57,283</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64697</xdr:rowOff>
    </xdr:from>
    <xdr:to>
      <xdr:col>10</xdr:col>
      <xdr:colOff>155575</xdr:colOff>
      <xdr:row>36</xdr:row>
      <xdr:rowOff>166297</xdr:rowOff>
    </xdr:to>
    <xdr:sp macro="" textlink="">
      <xdr:nvSpPr>
        <xdr:cNvPr id="309" name="フローチャート : 判断 308"/>
        <xdr:cNvSpPr/>
      </xdr:nvSpPr>
      <xdr:spPr>
        <a:xfrm>
          <a:off x="6921500" y="623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11374</xdr:rowOff>
    </xdr:from>
    <xdr:ext cx="534377" cy="259045"/>
    <xdr:sp macro="" textlink="">
      <xdr:nvSpPr>
        <xdr:cNvPr id="310" name="テキスト ボックス 309"/>
        <xdr:cNvSpPr txBox="1"/>
      </xdr:nvSpPr>
      <xdr:spPr>
        <a:xfrm>
          <a:off x="6705111" y="601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56,541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93500</xdr:rowOff>
    </xdr:from>
    <xdr:to>
      <xdr:col>15</xdr:col>
      <xdr:colOff>231775</xdr:colOff>
      <xdr:row>38</xdr:row>
      <xdr:rowOff>23650</xdr:rowOff>
    </xdr:to>
    <xdr:sp macro="" textlink="">
      <xdr:nvSpPr>
        <xdr:cNvPr id="316" name="円/楕円 315"/>
        <xdr:cNvSpPr/>
      </xdr:nvSpPr>
      <xdr:spPr>
        <a:xfrm>
          <a:off x="10426700" y="64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37</xdr:row>
      <xdr:rowOff>71927</xdr:rowOff>
    </xdr:from>
    <xdr:ext cx="534377" cy="259045"/>
    <xdr:sp macro="" textlink="">
      <xdr:nvSpPr>
        <xdr:cNvPr id="317" name="補助費等該当値テキスト"/>
        <xdr:cNvSpPr txBox="1"/>
      </xdr:nvSpPr>
      <xdr:spPr>
        <a:xfrm>
          <a:off x="10528300" y="6415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35,517</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87805</xdr:rowOff>
    </xdr:from>
    <xdr:to>
      <xdr:col>14</xdr:col>
      <xdr:colOff>79375</xdr:colOff>
      <xdr:row>38</xdr:row>
      <xdr:rowOff>17955</xdr:rowOff>
    </xdr:to>
    <xdr:sp macro="" textlink="">
      <xdr:nvSpPr>
        <xdr:cNvPr id="318" name="円/楕円 317"/>
        <xdr:cNvSpPr/>
      </xdr:nvSpPr>
      <xdr:spPr>
        <a:xfrm>
          <a:off x="9588500" y="643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38</xdr:row>
      <xdr:rowOff>9082</xdr:rowOff>
    </xdr:from>
    <xdr:ext cx="534377" cy="259045"/>
    <xdr:sp macro="" textlink="">
      <xdr:nvSpPr>
        <xdr:cNvPr id="319" name="テキスト ボックス 318"/>
        <xdr:cNvSpPr txBox="1"/>
      </xdr:nvSpPr>
      <xdr:spPr>
        <a:xfrm>
          <a:off x="9372111" y="652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36,115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156842</xdr:rowOff>
    </xdr:from>
    <xdr:to>
      <xdr:col>12</xdr:col>
      <xdr:colOff>561975</xdr:colOff>
      <xdr:row>38</xdr:row>
      <xdr:rowOff>86992</xdr:rowOff>
    </xdr:to>
    <xdr:sp macro="" textlink="">
      <xdr:nvSpPr>
        <xdr:cNvPr id="320" name="円/楕円 319"/>
        <xdr:cNvSpPr/>
      </xdr:nvSpPr>
      <xdr:spPr>
        <a:xfrm>
          <a:off x="8699500" y="6500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38</xdr:row>
      <xdr:rowOff>78119</xdr:rowOff>
    </xdr:from>
    <xdr:ext cx="534377" cy="259045"/>
    <xdr:sp macro="" textlink="">
      <xdr:nvSpPr>
        <xdr:cNvPr id="321" name="テキスト ボックス 320"/>
        <xdr:cNvSpPr txBox="1"/>
      </xdr:nvSpPr>
      <xdr:spPr>
        <a:xfrm>
          <a:off x="8483111" y="659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28,867</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152270</xdr:rowOff>
    </xdr:from>
    <xdr:to>
      <xdr:col>11</xdr:col>
      <xdr:colOff>358775</xdr:colOff>
      <xdr:row>38</xdr:row>
      <xdr:rowOff>82420</xdr:rowOff>
    </xdr:to>
    <xdr:sp macro="" textlink="">
      <xdr:nvSpPr>
        <xdr:cNvPr id="322" name="円/楕円 321"/>
        <xdr:cNvSpPr/>
      </xdr:nvSpPr>
      <xdr:spPr>
        <a:xfrm>
          <a:off x="7810500" y="649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38</xdr:row>
      <xdr:rowOff>73547</xdr:rowOff>
    </xdr:from>
    <xdr:ext cx="534377" cy="259045"/>
    <xdr:sp macro="" textlink="">
      <xdr:nvSpPr>
        <xdr:cNvPr id="323" name="テキスト ボックス 322"/>
        <xdr:cNvSpPr txBox="1"/>
      </xdr:nvSpPr>
      <xdr:spPr>
        <a:xfrm>
          <a:off x="7594111" y="6588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29,347</a:t>
          </a:r>
          <a:endParaRPr kumimoji="1" lang="ja-JP" altLang="en-US" sz="1000" b="1">
            <a:solidFill>
              <a:srgbClr val="FF0000"/>
            </a:solidFill>
            <a:latin typeface="ＭＳ Ｐゴシック"/>
          </a:endParaRPr>
        </a:p>
      </xdr:txBody>
    </xdr:sp>
    <xdr:clientData/>
  </xdr:oneCellAnchor>
  <xdr:twoCellAnchor>
    <xdr:from>
      <xdr:col>10</xdr:col>
      <xdr:colOff>53975</xdr:colOff>
      <xdr:row>38</xdr:row>
      <xdr:rowOff>23158</xdr:rowOff>
    </xdr:from>
    <xdr:to>
      <xdr:col>10</xdr:col>
      <xdr:colOff>155575</xdr:colOff>
      <xdr:row>38</xdr:row>
      <xdr:rowOff>124758</xdr:rowOff>
    </xdr:to>
    <xdr:sp macro="" textlink="">
      <xdr:nvSpPr>
        <xdr:cNvPr id="324" name="円/楕円 323"/>
        <xdr:cNvSpPr/>
      </xdr:nvSpPr>
      <xdr:spPr>
        <a:xfrm>
          <a:off x="6921500" y="653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38</xdr:row>
      <xdr:rowOff>115885</xdr:rowOff>
    </xdr:from>
    <xdr:ext cx="534377" cy="259045"/>
    <xdr:sp macro="" textlink="">
      <xdr:nvSpPr>
        <xdr:cNvPr id="325" name="テキスト ボックス 324"/>
        <xdr:cNvSpPr txBox="1"/>
      </xdr:nvSpPr>
      <xdr:spPr>
        <a:xfrm>
          <a:off x="6705111" y="6630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24,902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65,242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109538</xdr:rowOff>
    </xdr:from>
    <xdr:to>
      <xdr:col>15</xdr:col>
      <xdr:colOff>180340</xdr:colOff>
      <xdr:row>58</xdr:row>
      <xdr:rowOff>33644</xdr:rowOff>
    </xdr:to>
    <xdr:cxnSp macro="">
      <xdr:nvCxnSpPr>
        <xdr:cNvPr id="347" name="直線コネクタ 346"/>
        <xdr:cNvCxnSpPr/>
      </xdr:nvCxnSpPr>
      <xdr:spPr>
        <a:xfrm flipV="1">
          <a:off x="10475595" y="9024938"/>
          <a:ext cx="1270" cy="952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37471</xdr:rowOff>
    </xdr:from>
    <xdr:ext cx="534377" cy="259045"/>
    <xdr:sp macro="" textlink="">
      <xdr:nvSpPr>
        <xdr:cNvPr id="348" name="普通建設事業費最小値テキスト"/>
        <xdr:cNvSpPr txBox="1"/>
      </xdr:nvSpPr>
      <xdr:spPr>
        <a:xfrm>
          <a:off x="10528300" y="998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23,197</a:t>
          </a:r>
          <a:endParaRPr kumimoji="1" lang="ja-JP" altLang="en-US" sz="1000" b="1">
            <a:latin typeface="ＭＳ Ｐゴシック"/>
          </a:endParaRPr>
        </a:p>
      </xdr:txBody>
    </xdr:sp>
    <xdr:clientData/>
  </xdr:oneCellAnchor>
  <xdr:twoCellAnchor>
    <xdr:from>
      <xdr:col>15</xdr:col>
      <xdr:colOff>92075</xdr:colOff>
      <xdr:row>58</xdr:row>
      <xdr:rowOff>33644</xdr:rowOff>
    </xdr:from>
    <xdr:to>
      <xdr:col>15</xdr:col>
      <xdr:colOff>269875</xdr:colOff>
      <xdr:row>58</xdr:row>
      <xdr:rowOff>33644</xdr:rowOff>
    </xdr:to>
    <xdr:cxnSp macro="">
      <xdr:nvCxnSpPr>
        <xdr:cNvPr id="349" name="直線コネクタ 348"/>
        <xdr:cNvCxnSpPr/>
      </xdr:nvCxnSpPr>
      <xdr:spPr>
        <a:xfrm>
          <a:off x="10388600" y="997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51</xdr:row>
      <xdr:rowOff>56215</xdr:rowOff>
    </xdr:from>
    <xdr:ext cx="599010" cy="259045"/>
    <xdr:sp macro="" textlink="">
      <xdr:nvSpPr>
        <xdr:cNvPr id="350" name="普通建設事業費最大値テキスト"/>
        <xdr:cNvSpPr txBox="1"/>
      </xdr:nvSpPr>
      <xdr:spPr>
        <a:xfrm>
          <a:off x="10528300" y="8800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231,597</a:t>
          </a:r>
          <a:endParaRPr kumimoji="1" lang="ja-JP" altLang="en-US" sz="1000" b="1">
            <a:latin typeface="ＭＳ Ｐゴシック"/>
          </a:endParaRPr>
        </a:p>
      </xdr:txBody>
    </xdr:sp>
    <xdr:clientData/>
  </xdr:oneCellAnchor>
  <xdr:twoCellAnchor>
    <xdr:from>
      <xdr:col>15</xdr:col>
      <xdr:colOff>92075</xdr:colOff>
      <xdr:row>52</xdr:row>
      <xdr:rowOff>109538</xdr:rowOff>
    </xdr:from>
    <xdr:to>
      <xdr:col>15</xdr:col>
      <xdr:colOff>269875</xdr:colOff>
      <xdr:row>52</xdr:row>
      <xdr:rowOff>109538</xdr:rowOff>
    </xdr:to>
    <xdr:cxnSp macro="">
      <xdr:nvCxnSpPr>
        <xdr:cNvPr id="351" name="直線コネクタ 350"/>
        <xdr:cNvCxnSpPr/>
      </xdr:nvCxnSpPr>
      <xdr:spPr>
        <a:xfrm>
          <a:off x="10388600" y="902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56</xdr:row>
      <xdr:rowOff>107435</xdr:rowOff>
    </xdr:from>
    <xdr:to>
      <xdr:col>15</xdr:col>
      <xdr:colOff>180975</xdr:colOff>
      <xdr:row>56</xdr:row>
      <xdr:rowOff>134507</xdr:rowOff>
    </xdr:to>
    <xdr:cxnSp macro="">
      <xdr:nvCxnSpPr>
        <xdr:cNvPr id="352" name="直線コネクタ 351"/>
        <xdr:cNvCxnSpPr/>
      </xdr:nvCxnSpPr>
      <xdr:spPr>
        <a:xfrm flipV="1">
          <a:off x="9639300" y="9708635"/>
          <a:ext cx="838200" cy="2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73921</xdr:rowOff>
    </xdr:from>
    <xdr:ext cx="534377" cy="259045"/>
    <xdr:sp macro="" textlink="">
      <xdr:nvSpPr>
        <xdr:cNvPr id="353" name="普通建設事業費平均値テキスト"/>
        <xdr:cNvSpPr txBox="1"/>
      </xdr:nvSpPr>
      <xdr:spPr>
        <a:xfrm>
          <a:off x="10528300" y="9503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83,280</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51044</xdr:rowOff>
    </xdr:from>
    <xdr:to>
      <xdr:col>15</xdr:col>
      <xdr:colOff>231775</xdr:colOff>
      <xdr:row>56</xdr:row>
      <xdr:rowOff>152644</xdr:rowOff>
    </xdr:to>
    <xdr:sp macro="" textlink="">
      <xdr:nvSpPr>
        <xdr:cNvPr id="354" name="フローチャート : 判断 353"/>
        <xdr:cNvSpPr/>
      </xdr:nvSpPr>
      <xdr:spPr>
        <a:xfrm>
          <a:off x="104267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56</xdr:row>
      <xdr:rowOff>90185</xdr:rowOff>
    </xdr:from>
    <xdr:to>
      <xdr:col>14</xdr:col>
      <xdr:colOff>28575</xdr:colOff>
      <xdr:row>56</xdr:row>
      <xdr:rowOff>134507</xdr:rowOff>
    </xdr:to>
    <xdr:cxnSp macro="">
      <xdr:nvCxnSpPr>
        <xdr:cNvPr id="355" name="直線コネクタ 354"/>
        <xdr:cNvCxnSpPr/>
      </xdr:nvCxnSpPr>
      <xdr:spPr>
        <a:xfrm>
          <a:off x="8750300" y="9691385"/>
          <a:ext cx="889000" cy="4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41081</xdr:rowOff>
    </xdr:from>
    <xdr:to>
      <xdr:col>14</xdr:col>
      <xdr:colOff>79375</xdr:colOff>
      <xdr:row>56</xdr:row>
      <xdr:rowOff>142681</xdr:rowOff>
    </xdr:to>
    <xdr:sp macro="" textlink="">
      <xdr:nvSpPr>
        <xdr:cNvPr id="356" name="フローチャート : 判断 355"/>
        <xdr:cNvSpPr/>
      </xdr:nvSpPr>
      <xdr:spPr>
        <a:xfrm>
          <a:off x="9588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54</xdr:row>
      <xdr:rowOff>159208</xdr:rowOff>
    </xdr:from>
    <xdr:ext cx="534377" cy="259045"/>
    <xdr:sp macro="" textlink="">
      <xdr:nvSpPr>
        <xdr:cNvPr id="357" name="テキスト ボックス 356"/>
        <xdr:cNvSpPr txBox="1"/>
      </xdr:nvSpPr>
      <xdr:spPr>
        <a:xfrm>
          <a:off x="9372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85,459</a:t>
          </a:r>
          <a:endParaRPr kumimoji="1" lang="ja-JP" altLang="en-US" sz="1000" b="1">
            <a:solidFill>
              <a:srgbClr val="000080"/>
            </a:solidFill>
            <a:latin typeface="ＭＳ Ｐゴシック"/>
          </a:endParaRPr>
        </a:p>
      </xdr:txBody>
    </xdr:sp>
    <xdr:clientData/>
  </xdr:oneCellAnchor>
  <xdr:twoCellAnchor>
    <xdr:from>
      <xdr:col>11</xdr:col>
      <xdr:colOff>307975</xdr:colOff>
      <xdr:row>56</xdr:row>
      <xdr:rowOff>90185</xdr:rowOff>
    </xdr:from>
    <xdr:to>
      <xdr:col>12</xdr:col>
      <xdr:colOff>511175</xdr:colOff>
      <xdr:row>56</xdr:row>
      <xdr:rowOff>147779</xdr:rowOff>
    </xdr:to>
    <xdr:cxnSp macro="">
      <xdr:nvCxnSpPr>
        <xdr:cNvPr id="358" name="直線コネクタ 357"/>
        <xdr:cNvCxnSpPr/>
      </xdr:nvCxnSpPr>
      <xdr:spPr>
        <a:xfrm flipV="1">
          <a:off x="7861300" y="9691385"/>
          <a:ext cx="889000" cy="5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55</xdr:row>
      <xdr:rowOff>115811</xdr:rowOff>
    </xdr:from>
    <xdr:to>
      <xdr:col>12</xdr:col>
      <xdr:colOff>561975</xdr:colOff>
      <xdr:row>56</xdr:row>
      <xdr:rowOff>45961</xdr:rowOff>
    </xdr:to>
    <xdr:sp macro="" textlink="">
      <xdr:nvSpPr>
        <xdr:cNvPr id="359" name="フローチャート : 判断 358"/>
        <xdr:cNvSpPr/>
      </xdr:nvSpPr>
      <xdr:spPr>
        <a:xfrm>
          <a:off x="8699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54</xdr:row>
      <xdr:rowOff>62488</xdr:rowOff>
    </xdr:from>
    <xdr:ext cx="599010" cy="259045"/>
    <xdr:sp macro="" textlink="">
      <xdr:nvSpPr>
        <xdr:cNvPr id="360" name="テキスト ボックス 359"/>
        <xdr:cNvSpPr txBox="1"/>
      </xdr:nvSpPr>
      <xdr:spPr>
        <a:xfrm>
          <a:off x="8450794" y="932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106,614</a:t>
          </a:r>
          <a:endParaRPr kumimoji="1" lang="ja-JP" altLang="en-US" sz="1000" b="1">
            <a:solidFill>
              <a:srgbClr val="000080"/>
            </a:solidFill>
            <a:latin typeface="ＭＳ Ｐゴシック"/>
          </a:endParaRPr>
        </a:p>
      </xdr:txBody>
    </xdr:sp>
    <xdr:clientData/>
  </xdr:oneCellAnchor>
  <xdr:twoCellAnchor>
    <xdr:from>
      <xdr:col>10</xdr:col>
      <xdr:colOff>104775</xdr:colOff>
      <xdr:row>56</xdr:row>
      <xdr:rowOff>147779</xdr:rowOff>
    </xdr:from>
    <xdr:to>
      <xdr:col>11</xdr:col>
      <xdr:colOff>307975</xdr:colOff>
      <xdr:row>57</xdr:row>
      <xdr:rowOff>43171</xdr:rowOff>
    </xdr:to>
    <xdr:cxnSp macro="">
      <xdr:nvCxnSpPr>
        <xdr:cNvPr id="361" name="直線コネクタ 360"/>
        <xdr:cNvCxnSpPr/>
      </xdr:nvCxnSpPr>
      <xdr:spPr>
        <a:xfrm flipV="1">
          <a:off x="6972300" y="9748979"/>
          <a:ext cx="889000" cy="6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15926</xdr:rowOff>
    </xdr:from>
    <xdr:to>
      <xdr:col>11</xdr:col>
      <xdr:colOff>358775</xdr:colOff>
      <xdr:row>56</xdr:row>
      <xdr:rowOff>117526</xdr:rowOff>
    </xdr:to>
    <xdr:sp macro="" textlink="">
      <xdr:nvSpPr>
        <xdr:cNvPr id="362" name="フローチャート : 判断 361"/>
        <xdr:cNvSpPr/>
      </xdr:nvSpPr>
      <xdr:spPr>
        <a:xfrm>
          <a:off x="7810500" y="9617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54</xdr:row>
      <xdr:rowOff>134053</xdr:rowOff>
    </xdr:from>
    <xdr:ext cx="534377" cy="259045"/>
    <xdr:sp macro="" textlink="">
      <xdr:nvSpPr>
        <xdr:cNvPr id="363" name="テキスト ボックス 362"/>
        <xdr:cNvSpPr txBox="1"/>
      </xdr:nvSpPr>
      <xdr:spPr>
        <a:xfrm>
          <a:off x="7594111" y="939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90,961</a:t>
          </a:r>
          <a:endParaRPr kumimoji="1" lang="ja-JP" altLang="en-US" sz="1000" b="1">
            <a:solidFill>
              <a:srgbClr val="000080"/>
            </a:solidFill>
            <a:latin typeface="ＭＳ Ｐゴシック"/>
          </a:endParaRPr>
        </a:p>
      </xdr:txBody>
    </xdr:sp>
    <xdr:clientData/>
  </xdr:oneCellAnchor>
  <xdr:twoCellAnchor>
    <xdr:from>
      <xdr:col>10</xdr:col>
      <xdr:colOff>53975</xdr:colOff>
      <xdr:row>56</xdr:row>
      <xdr:rowOff>85658</xdr:rowOff>
    </xdr:from>
    <xdr:to>
      <xdr:col>10</xdr:col>
      <xdr:colOff>155575</xdr:colOff>
      <xdr:row>57</xdr:row>
      <xdr:rowOff>15808</xdr:rowOff>
    </xdr:to>
    <xdr:sp macro="" textlink="">
      <xdr:nvSpPr>
        <xdr:cNvPr id="364" name="フローチャート : 判断 363"/>
        <xdr:cNvSpPr/>
      </xdr:nvSpPr>
      <xdr:spPr>
        <a:xfrm>
          <a:off x="6921500" y="968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32335</xdr:rowOff>
    </xdr:from>
    <xdr:ext cx="534377" cy="259045"/>
    <xdr:sp macro="" textlink="">
      <xdr:nvSpPr>
        <xdr:cNvPr id="365" name="テキスト ボックス 364"/>
        <xdr:cNvSpPr txBox="1"/>
      </xdr:nvSpPr>
      <xdr:spPr>
        <a:xfrm>
          <a:off x="6705111" y="946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75,709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56</xdr:row>
      <xdr:rowOff>56635</xdr:rowOff>
    </xdr:from>
    <xdr:to>
      <xdr:col>15</xdr:col>
      <xdr:colOff>231775</xdr:colOff>
      <xdr:row>56</xdr:row>
      <xdr:rowOff>158235</xdr:rowOff>
    </xdr:to>
    <xdr:sp macro="" textlink="">
      <xdr:nvSpPr>
        <xdr:cNvPr id="371" name="円/楕円 370"/>
        <xdr:cNvSpPr/>
      </xdr:nvSpPr>
      <xdr:spPr>
        <a:xfrm>
          <a:off x="10426700" y="96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35062</xdr:rowOff>
    </xdr:from>
    <xdr:ext cx="534377" cy="259045"/>
    <xdr:sp macro="" textlink="">
      <xdr:nvSpPr>
        <xdr:cNvPr id="372" name="普通建設事業費該当値テキスト"/>
        <xdr:cNvSpPr txBox="1"/>
      </xdr:nvSpPr>
      <xdr:spPr>
        <a:xfrm>
          <a:off x="10528300" y="963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82,057</a:t>
          </a:r>
          <a:endParaRPr kumimoji="1" lang="ja-JP" altLang="en-US" sz="1000" b="1">
            <a:solidFill>
              <a:srgbClr val="FF0000"/>
            </a:solidFill>
            <a:latin typeface="ＭＳ Ｐゴシック"/>
          </a:endParaRPr>
        </a:p>
      </xdr:txBody>
    </xdr:sp>
    <xdr:clientData/>
  </xdr:oneCellAnchor>
  <xdr:twoCellAnchor>
    <xdr:from>
      <xdr:col>13</xdr:col>
      <xdr:colOff>663575</xdr:colOff>
      <xdr:row>56</xdr:row>
      <xdr:rowOff>83707</xdr:rowOff>
    </xdr:from>
    <xdr:to>
      <xdr:col>14</xdr:col>
      <xdr:colOff>79375</xdr:colOff>
      <xdr:row>57</xdr:row>
      <xdr:rowOff>13857</xdr:rowOff>
    </xdr:to>
    <xdr:sp macro="" textlink="">
      <xdr:nvSpPr>
        <xdr:cNvPr id="373" name="円/楕円 372"/>
        <xdr:cNvSpPr/>
      </xdr:nvSpPr>
      <xdr:spPr>
        <a:xfrm>
          <a:off x="9588500" y="96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4984</xdr:rowOff>
    </xdr:from>
    <xdr:ext cx="534377" cy="259045"/>
    <xdr:sp macro="" textlink="">
      <xdr:nvSpPr>
        <xdr:cNvPr id="374" name="テキスト ボックス 373"/>
        <xdr:cNvSpPr txBox="1"/>
      </xdr:nvSpPr>
      <xdr:spPr>
        <a:xfrm>
          <a:off x="9372111" y="977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76,136</a:t>
          </a:r>
          <a:endParaRPr kumimoji="1" lang="ja-JP" altLang="en-US" sz="1000" b="1">
            <a:solidFill>
              <a:srgbClr val="FF0000"/>
            </a:solidFill>
            <a:latin typeface="ＭＳ Ｐゴシック"/>
          </a:endParaRPr>
        </a:p>
      </xdr:txBody>
    </xdr:sp>
    <xdr:clientData/>
  </xdr:oneCellAnchor>
  <xdr:twoCellAnchor>
    <xdr:from>
      <xdr:col>12</xdr:col>
      <xdr:colOff>460375</xdr:colOff>
      <xdr:row>56</xdr:row>
      <xdr:rowOff>39385</xdr:rowOff>
    </xdr:from>
    <xdr:to>
      <xdr:col>12</xdr:col>
      <xdr:colOff>561975</xdr:colOff>
      <xdr:row>56</xdr:row>
      <xdr:rowOff>140985</xdr:rowOff>
    </xdr:to>
    <xdr:sp macro="" textlink="">
      <xdr:nvSpPr>
        <xdr:cNvPr id="375" name="円/楕円 374"/>
        <xdr:cNvSpPr/>
      </xdr:nvSpPr>
      <xdr:spPr>
        <a:xfrm>
          <a:off x="8699500" y="96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132112</xdr:rowOff>
    </xdr:from>
    <xdr:ext cx="534377" cy="259045"/>
    <xdr:sp macro="" textlink="">
      <xdr:nvSpPr>
        <xdr:cNvPr id="376" name="テキスト ボックス 375"/>
        <xdr:cNvSpPr txBox="1"/>
      </xdr:nvSpPr>
      <xdr:spPr>
        <a:xfrm>
          <a:off x="8483111" y="973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85,830</a:t>
          </a:r>
          <a:endParaRPr kumimoji="1" lang="ja-JP" altLang="en-US" sz="1000" b="1">
            <a:solidFill>
              <a:srgbClr val="FF0000"/>
            </a:solidFill>
            <a:latin typeface="ＭＳ Ｐゴシック"/>
          </a:endParaRPr>
        </a:p>
      </xdr:txBody>
    </xdr:sp>
    <xdr:clientData/>
  </xdr:oneCellAnchor>
  <xdr:twoCellAnchor>
    <xdr:from>
      <xdr:col>11</xdr:col>
      <xdr:colOff>257175</xdr:colOff>
      <xdr:row>56</xdr:row>
      <xdr:rowOff>96979</xdr:rowOff>
    </xdr:from>
    <xdr:to>
      <xdr:col>11</xdr:col>
      <xdr:colOff>358775</xdr:colOff>
      <xdr:row>57</xdr:row>
      <xdr:rowOff>27129</xdr:rowOff>
    </xdr:to>
    <xdr:sp macro="" textlink="">
      <xdr:nvSpPr>
        <xdr:cNvPr id="377" name="円/楕円 376"/>
        <xdr:cNvSpPr/>
      </xdr:nvSpPr>
      <xdr:spPr>
        <a:xfrm>
          <a:off x="7810500" y="969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18256</xdr:rowOff>
    </xdr:from>
    <xdr:ext cx="534377" cy="259045"/>
    <xdr:sp macro="" textlink="">
      <xdr:nvSpPr>
        <xdr:cNvPr id="378" name="テキスト ボックス 377"/>
        <xdr:cNvSpPr txBox="1"/>
      </xdr:nvSpPr>
      <xdr:spPr>
        <a:xfrm>
          <a:off x="7594111" y="9790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73,233</a:t>
          </a:r>
          <a:endParaRPr kumimoji="1" lang="ja-JP" altLang="en-US" sz="1000" b="1">
            <a:solidFill>
              <a:srgbClr val="FF0000"/>
            </a:solidFill>
            <a:latin typeface="ＭＳ Ｐゴシック"/>
          </a:endParaRPr>
        </a:p>
      </xdr:txBody>
    </xdr:sp>
    <xdr:clientData/>
  </xdr:oneCellAnchor>
  <xdr:twoCellAnchor>
    <xdr:from>
      <xdr:col>10</xdr:col>
      <xdr:colOff>53975</xdr:colOff>
      <xdr:row>56</xdr:row>
      <xdr:rowOff>163821</xdr:rowOff>
    </xdr:from>
    <xdr:to>
      <xdr:col>10</xdr:col>
      <xdr:colOff>155575</xdr:colOff>
      <xdr:row>57</xdr:row>
      <xdr:rowOff>93971</xdr:rowOff>
    </xdr:to>
    <xdr:sp macro="" textlink="">
      <xdr:nvSpPr>
        <xdr:cNvPr id="379" name="円/楕円 378"/>
        <xdr:cNvSpPr/>
      </xdr:nvSpPr>
      <xdr:spPr>
        <a:xfrm>
          <a:off x="6921500" y="976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85098</xdr:rowOff>
    </xdr:from>
    <xdr:ext cx="534377" cy="259045"/>
    <xdr:sp macro="" textlink="">
      <xdr:nvSpPr>
        <xdr:cNvPr id="380" name="テキスト ボックス 379"/>
        <xdr:cNvSpPr txBox="1"/>
      </xdr:nvSpPr>
      <xdr:spPr>
        <a:xfrm>
          <a:off x="6705111" y="985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58,613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14,719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91" name="直線コネクタ 39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92" name="テキスト ボックス 39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93" name="直線コネクタ 39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94" name="テキスト ボックス 39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95" name="直線コネクタ 39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168927</xdr:rowOff>
    </xdr:from>
    <xdr:ext cx="595419" cy="259045"/>
    <xdr:sp macro="" textlink="">
      <xdr:nvSpPr>
        <xdr:cNvPr id="396" name="テキスト ボックス 395"/>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7" name="直線コネクタ 39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71</xdr:row>
      <xdr:rowOff>130827</xdr:rowOff>
    </xdr:from>
    <xdr:ext cx="595419" cy="259045"/>
    <xdr:sp macro="" textlink="">
      <xdr:nvSpPr>
        <xdr:cNvPr id="398" name="テキスト ボックス 397"/>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9" name="直線コネクタ 39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400" name="テキスト ボックス 399"/>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1" name="直線コネクタ 40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402" name="テキスト ボックス 40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2242</xdr:rowOff>
    </xdr:from>
    <xdr:to>
      <xdr:col>15</xdr:col>
      <xdr:colOff>180340</xdr:colOff>
      <xdr:row>79</xdr:row>
      <xdr:rowOff>44450</xdr:rowOff>
    </xdr:to>
    <xdr:cxnSp macro="">
      <xdr:nvCxnSpPr>
        <xdr:cNvPr id="404" name="直線コネクタ 403"/>
        <xdr:cNvCxnSpPr/>
      </xdr:nvCxnSpPr>
      <xdr:spPr>
        <a:xfrm flipV="1">
          <a:off x="10475595" y="12175192"/>
          <a:ext cx="1270" cy="1413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48277</xdr:rowOff>
    </xdr:from>
    <xdr:ext cx="249299" cy="259045"/>
    <xdr:sp macro="" textlink="">
      <xdr:nvSpPr>
        <xdr:cNvPr id="40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6" name="直線コネクタ 40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120369</xdr:rowOff>
    </xdr:from>
    <xdr:ext cx="599010" cy="259045"/>
    <xdr:sp macro="" textlink="">
      <xdr:nvSpPr>
        <xdr:cNvPr id="407" name="普通建設事業費 （ うち新規整備　）最大値テキスト"/>
        <xdr:cNvSpPr txBox="1"/>
      </xdr:nvSpPr>
      <xdr:spPr>
        <a:xfrm>
          <a:off x="10528300" y="1195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185,539</a:t>
          </a:r>
          <a:endParaRPr kumimoji="1" lang="ja-JP" altLang="en-US" sz="1000" b="1">
            <a:latin typeface="ＭＳ Ｐゴシック"/>
          </a:endParaRPr>
        </a:p>
      </xdr:txBody>
    </xdr:sp>
    <xdr:clientData/>
  </xdr:oneCellAnchor>
  <xdr:twoCellAnchor>
    <xdr:from>
      <xdr:col>15</xdr:col>
      <xdr:colOff>92075</xdr:colOff>
      <xdr:row>71</xdr:row>
      <xdr:rowOff>2242</xdr:rowOff>
    </xdr:from>
    <xdr:to>
      <xdr:col>15</xdr:col>
      <xdr:colOff>269875</xdr:colOff>
      <xdr:row>71</xdr:row>
      <xdr:rowOff>2242</xdr:rowOff>
    </xdr:to>
    <xdr:cxnSp macro="">
      <xdr:nvCxnSpPr>
        <xdr:cNvPr id="408" name="直線コネクタ 407"/>
        <xdr:cNvCxnSpPr/>
      </xdr:nvCxnSpPr>
      <xdr:spPr>
        <a:xfrm>
          <a:off x="10388600" y="12175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77</xdr:row>
      <xdr:rowOff>136775</xdr:rowOff>
    </xdr:from>
    <xdr:to>
      <xdr:col>15</xdr:col>
      <xdr:colOff>180975</xdr:colOff>
      <xdr:row>79</xdr:row>
      <xdr:rowOff>23884</xdr:rowOff>
    </xdr:to>
    <xdr:cxnSp macro="">
      <xdr:nvCxnSpPr>
        <xdr:cNvPr id="409" name="直線コネクタ 408"/>
        <xdr:cNvCxnSpPr/>
      </xdr:nvCxnSpPr>
      <xdr:spPr>
        <a:xfrm>
          <a:off x="9639300" y="13338425"/>
          <a:ext cx="838200" cy="230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132915</xdr:rowOff>
    </xdr:from>
    <xdr:ext cx="534377" cy="259045"/>
    <xdr:sp macro="" textlink="">
      <xdr:nvSpPr>
        <xdr:cNvPr id="410" name="普通建設事業費 （ うち新規整備　）平均値テキスト"/>
        <xdr:cNvSpPr txBox="1"/>
      </xdr:nvSpPr>
      <xdr:spPr>
        <a:xfrm>
          <a:off x="10528300" y="13163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29,726</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110038</xdr:rowOff>
    </xdr:from>
    <xdr:to>
      <xdr:col>15</xdr:col>
      <xdr:colOff>231775</xdr:colOff>
      <xdr:row>78</xdr:row>
      <xdr:rowOff>40188</xdr:rowOff>
    </xdr:to>
    <xdr:sp macro="" textlink="">
      <xdr:nvSpPr>
        <xdr:cNvPr id="411" name="フローチャート : 判断 410"/>
        <xdr:cNvSpPr/>
      </xdr:nvSpPr>
      <xdr:spPr>
        <a:xfrm>
          <a:off x="10426700" y="1331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77</xdr:row>
      <xdr:rowOff>136775</xdr:rowOff>
    </xdr:from>
    <xdr:to>
      <xdr:col>14</xdr:col>
      <xdr:colOff>28575</xdr:colOff>
      <xdr:row>78</xdr:row>
      <xdr:rowOff>120528</xdr:rowOff>
    </xdr:to>
    <xdr:cxnSp macro="">
      <xdr:nvCxnSpPr>
        <xdr:cNvPr id="412" name="直線コネクタ 411"/>
        <xdr:cNvCxnSpPr/>
      </xdr:nvCxnSpPr>
      <xdr:spPr>
        <a:xfrm flipV="1">
          <a:off x="8750300" y="13338425"/>
          <a:ext cx="889000" cy="15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28535</xdr:rowOff>
    </xdr:from>
    <xdr:to>
      <xdr:col>14</xdr:col>
      <xdr:colOff>79375</xdr:colOff>
      <xdr:row>77</xdr:row>
      <xdr:rowOff>130135</xdr:rowOff>
    </xdr:to>
    <xdr:sp macro="" textlink="">
      <xdr:nvSpPr>
        <xdr:cNvPr id="413" name="フローチャート : 判断 412"/>
        <xdr:cNvSpPr/>
      </xdr:nvSpPr>
      <xdr:spPr>
        <a:xfrm>
          <a:off x="9588500" y="13230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146662</xdr:rowOff>
    </xdr:from>
    <xdr:ext cx="534377" cy="259045"/>
    <xdr:sp macro="" textlink="">
      <xdr:nvSpPr>
        <xdr:cNvPr id="414" name="テキスト ボックス 413"/>
        <xdr:cNvSpPr txBox="1"/>
      </xdr:nvSpPr>
      <xdr:spPr>
        <a:xfrm>
          <a:off x="9372111" y="1300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40,422</a:t>
          </a:r>
          <a:endParaRPr kumimoji="1" lang="ja-JP" altLang="en-US" sz="1000" b="1">
            <a:solidFill>
              <a:srgbClr val="000080"/>
            </a:solidFill>
            <a:latin typeface="ＭＳ Ｐゴシック"/>
          </a:endParaRPr>
        </a:p>
      </xdr:txBody>
    </xdr:sp>
    <xdr:clientData/>
  </xdr:oneCellAnchor>
  <xdr:twoCellAnchor>
    <xdr:from>
      <xdr:col>12</xdr:col>
      <xdr:colOff>460375</xdr:colOff>
      <xdr:row>76</xdr:row>
      <xdr:rowOff>110617</xdr:rowOff>
    </xdr:from>
    <xdr:to>
      <xdr:col>12</xdr:col>
      <xdr:colOff>561975</xdr:colOff>
      <xdr:row>77</xdr:row>
      <xdr:rowOff>40767</xdr:rowOff>
    </xdr:to>
    <xdr:sp macro="" textlink="">
      <xdr:nvSpPr>
        <xdr:cNvPr id="415" name="フローチャート : 判断 414"/>
        <xdr:cNvSpPr/>
      </xdr:nvSpPr>
      <xdr:spPr>
        <a:xfrm>
          <a:off x="8699500" y="1314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57294</xdr:rowOff>
    </xdr:from>
    <xdr:ext cx="534377" cy="259045"/>
    <xdr:sp macro="" textlink="">
      <xdr:nvSpPr>
        <xdr:cNvPr id="416" name="テキスト ボックス 415"/>
        <xdr:cNvSpPr txBox="1"/>
      </xdr:nvSpPr>
      <xdr:spPr>
        <a:xfrm>
          <a:off x="8483111" y="1291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144534</xdr:rowOff>
    </xdr:from>
    <xdr:to>
      <xdr:col>15</xdr:col>
      <xdr:colOff>231775</xdr:colOff>
      <xdr:row>79</xdr:row>
      <xdr:rowOff>74684</xdr:rowOff>
    </xdr:to>
    <xdr:sp macro="" textlink="">
      <xdr:nvSpPr>
        <xdr:cNvPr id="422" name="円/楕円 421"/>
        <xdr:cNvSpPr/>
      </xdr:nvSpPr>
      <xdr:spPr>
        <a:xfrm>
          <a:off x="10426700" y="1351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59461</xdr:rowOff>
    </xdr:from>
    <xdr:ext cx="469744" cy="259045"/>
    <xdr:sp macro="" textlink="">
      <xdr:nvSpPr>
        <xdr:cNvPr id="423" name="普通建設事業費 （ うち新規整備　）該当値テキスト"/>
        <xdr:cNvSpPr txBox="1"/>
      </xdr:nvSpPr>
      <xdr:spPr>
        <a:xfrm>
          <a:off x="10528300" y="1343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2,699</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85975</xdr:rowOff>
    </xdr:from>
    <xdr:to>
      <xdr:col>14</xdr:col>
      <xdr:colOff>79375</xdr:colOff>
      <xdr:row>78</xdr:row>
      <xdr:rowOff>16125</xdr:rowOff>
    </xdr:to>
    <xdr:sp macro="" textlink="">
      <xdr:nvSpPr>
        <xdr:cNvPr id="424" name="円/楕円 423"/>
        <xdr:cNvSpPr/>
      </xdr:nvSpPr>
      <xdr:spPr>
        <a:xfrm>
          <a:off x="9588500" y="1328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7252</xdr:rowOff>
    </xdr:from>
    <xdr:ext cx="534377" cy="259045"/>
    <xdr:sp macro="" textlink="">
      <xdr:nvSpPr>
        <xdr:cNvPr id="425" name="テキスト ボックス 424"/>
        <xdr:cNvSpPr txBox="1"/>
      </xdr:nvSpPr>
      <xdr:spPr>
        <a:xfrm>
          <a:off x="9372111" y="1338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32,884</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69728</xdr:rowOff>
    </xdr:from>
    <xdr:to>
      <xdr:col>12</xdr:col>
      <xdr:colOff>561975</xdr:colOff>
      <xdr:row>78</xdr:row>
      <xdr:rowOff>171328</xdr:rowOff>
    </xdr:to>
    <xdr:sp macro="" textlink="">
      <xdr:nvSpPr>
        <xdr:cNvPr id="426" name="円/楕円 425"/>
        <xdr:cNvSpPr/>
      </xdr:nvSpPr>
      <xdr:spPr>
        <a:xfrm>
          <a:off x="8699500" y="1344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162455</xdr:rowOff>
    </xdr:from>
    <xdr:ext cx="534377" cy="259045"/>
    <xdr:sp macro="" textlink="">
      <xdr:nvSpPr>
        <xdr:cNvPr id="427" name="テキスト ボックス 426"/>
        <xdr:cNvSpPr txBox="1"/>
      </xdr:nvSpPr>
      <xdr:spPr>
        <a:xfrm>
          <a:off x="8483111" y="1353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12,516</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36,524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25400</xdr:rowOff>
    </xdr:from>
    <xdr:to>
      <xdr:col>16</xdr:col>
      <xdr:colOff>307975</xdr:colOff>
      <xdr:row>98</xdr:row>
      <xdr:rowOff>25400</xdr:rowOff>
    </xdr:to>
    <xdr:cxnSp macro="">
      <xdr:nvCxnSpPr>
        <xdr:cNvPr id="438" name="直線コネクタ 437"/>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54627</xdr:rowOff>
    </xdr:from>
    <xdr:ext cx="248786" cy="259045"/>
    <xdr:sp macro="" textlink="">
      <xdr:nvSpPr>
        <xdr:cNvPr id="439" name="テキスト ボックス 438"/>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0" name="直線コネクタ 439"/>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41" name="テキスト ボックス 440"/>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2" name="直線コネクタ 441"/>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3" name="テキスト ボックス 442"/>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5" name="テキスト ボックス 44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52775</xdr:rowOff>
    </xdr:from>
    <xdr:to>
      <xdr:col>15</xdr:col>
      <xdr:colOff>180340</xdr:colOff>
      <xdr:row>98</xdr:row>
      <xdr:rowOff>23657</xdr:rowOff>
    </xdr:to>
    <xdr:cxnSp macro="">
      <xdr:nvCxnSpPr>
        <xdr:cNvPr id="447" name="直線コネクタ 446"/>
        <xdr:cNvCxnSpPr/>
      </xdr:nvCxnSpPr>
      <xdr:spPr>
        <a:xfrm flipV="1">
          <a:off x="10475595" y="15654725"/>
          <a:ext cx="1270" cy="1171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27484</xdr:rowOff>
    </xdr:from>
    <xdr:ext cx="378565" cy="259045"/>
    <xdr:sp macro="" textlink="">
      <xdr:nvSpPr>
        <xdr:cNvPr id="448" name="普通建設事業費 （ うち更新整備　）最小値テキスト"/>
        <xdr:cNvSpPr txBox="1"/>
      </xdr:nvSpPr>
      <xdr:spPr>
        <a:xfrm>
          <a:off x="10528300" y="168295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305</a:t>
          </a:r>
          <a:endParaRPr kumimoji="1" lang="ja-JP" altLang="en-US" sz="1000" b="1">
            <a:latin typeface="ＭＳ Ｐゴシック"/>
          </a:endParaRPr>
        </a:p>
      </xdr:txBody>
    </xdr:sp>
    <xdr:clientData/>
  </xdr:oneCellAnchor>
  <xdr:twoCellAnchor>
    <xdr:from>
      <xdr:col>15</xdr:col>
      <xdr:colOff>92075</xdr:colOff>
      <xdr:row>98</xdr:row>
      <xdr:rowOff>23657</xdr:rowOff>
    </xdr:from>
    <xdr:to>
      <xdr:col>15</xdr:col>
      <xdr:colOff>269875</xdr:colOff>
      <xdr:row>98</xdr:row>
      <xdr:rowOff>23657</xdr:rowOff>
    </xdr:to>
    <xdr:cxnSp macro="">
      <xdr:nvCxnSpPr>
        <xdr:cNvPr id="449" name="直線コネクタ 448"/>
        <xdr:cNvCxnSpPr/>
      </xdr:nvCxnSpPr>
      <xdr:spPr>
        <a:xfrm>
          <a:off x="10388600" y="16825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170902</xdr:rowOff>
    </xdr:from>
    <xdr:ext cx="599010" cy="259045"/>
    <xdr:sp macro="" textlink="">
      <xdr:nvSpPr>
        <xdr:cNvPr id="450" name="普通建設事業費 （ うち更新整備　）最大値テキスト"/>
        <xdr:cNvSpPr txBox="1"/>
      </xdr:nvSpPr>
      <xdr:spPr>
        <a:xfrm>
          <a:off x="10528300" y="15429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205,210</a:t>
          </a:r>
          <a:endParaRPr kumimoji="1" lang="ja-JP" altLang="en-US" sz="1000" b="1">
            <a:latin typeface="ＭＳ Ｐゴシック"/>
          </a:endParaRPr>
        </a:p>
      </xdr:txBody>
    </xdr:sp>
    <xdr:clientData/>
  </xdr:oneCellAnchor>
  <xdr:twoCellAnchor>
    <xdr:from>
      <xdr:col>15</xdr:col>
      <xdr:colOff>92075</xdr:colOff>
      <xdr:row>91</xdr:row>
      <xdr:rowOff>52775</xdr:rowOff>
    </xdr:from>
    <xdr:to>
      <xdr:col>15</xdr:col>
      <xdr:colOff>269875</xdr:colOff>
      <xdr:row>91</xdr:row>
      <xdr:rowOff>52775</xdr:rowOff>
    </xdr:to>
    <xdr:cxnSp macro="">
      <xdr:nvCxnSpPr>
        <xdr:cNvPr id="451" name="直線コネクタ 450"/>
        <xdr:cNvCxnSpPr/>
      </xdr:nvCxnSpPr>
      <xdr:spPr>
        <a:xfrm>
          <a:off x="10388600" y="15654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95</xdr:row>
      <xdr:rowOff>137826</xdr:rowOff>
    </xdr:from>
    <xdr:to>
      <xdr:col>15</xdr:col>
      <xdr:colOff>180975</xdr:colOff>
      <xdr:row>96</xdr:row>
      <xdr:rowOff>162189</xdr:rowOff>
    </xdr:to>
    <xdr:cxnSp macro="">
      <xdr:nvCxnSpPr>
        <xdr:cNvPr id="452" name="直線コネクタ 451"/>
        <xdr:cNvCxnSpPr/>
      </xdr:nvCxnSpPr>
      <xdr:spPr>
        <a:xfrm flipV="1">
          <a:off x="9639300" y="16425576"/>
          <a:ext cx="838200" cy="195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72567</xdr:rowOff>
    </xdr:from>
    <xdr:ext cx="534377" cy="259045"/>
    <xdr:sp macro="" textlink="">
      <xdr:nvSpPr>
        <xdr:cNvPr id="453" name="普通建設事業費 （ うち更新整備　）平均値テキスト"/>
        <xdr:cNvSpPr txBox="1"/>
      </xdr:nvSpPr>
      <xdr:spPr>
        <a:xfrm>
          <a:off x="10528300" y="16531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39,083</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94140</xdr:rowOff>
    </xdr:from>
    <xdr:to>
      <xdr:col>15</xdr:col>
      <xdr:colOff>231775</xdr:colOff>
      <xdr:row>97</xdr:row>
      <xdr:rowOff>24290</xdr:rowOff>
    </xdr:to>
    <xdr:sp macro="" textlink="">
      <xdr:nvSpPr>
        <xdr:cNvPr id="454" name="フローチャート : 判断 453"/>
        <xdr:cNvSpPr/>
      </xdr:nvSpPr>
      <xdr:spPr>
        <a:xfrm>
          <a:off x="10426700" y="1655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96</xdr:row>
      <xdr:rowOff>50426</xdr:rowOff>
    </xdr:from>
    <xdr:to>
      <xdr:col>14</xdr:col>
      <xdr:colOff>28575</xdr:colOff>
      <xdr:row>96</xdr:row>
      <xdr:rowOff>162189</xdr:rowOff>
    </xdr:to>
    <xdr:cxnSp macro="">
      <xdr:nvCxnSpPr>
        <xdr:cNvPr id="455" name="直線コネクタ 454"/>
        <xdr:cNvCxnSpPr/>
      </xdr:nvCxnSpPr>
      <xdr:spPr>
        <a:xfrm>
          <a:off x="8750300" y="16509626"/>
          <a:ext cx="889000" cy="11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137038</xdr:rowOff>
    </xdr:from>
    <xdr:to>
      <xdr:col>14</xdr:col>
      <xdr:colOff>79375</xdr:colOff>
      <xdr:row>97</xdr:row>
      <xdr:rowOff>67188</xdr:rowOff>
    </xdr:to>
    <xdr:sp macro="" textlink="">
      <xdr:nvSpPr>
        <xdr:cNvPr id="456" name="フローチャート : 判断 455"/>
        <xdr:cNvSpPr/>
      </xdr:nvSpPr>
      <xdr:spPr>
        <a:xfrm>
          <a:off x="9588500" y="165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58315</xdr:rowOff>
    </xdr:from>
    <xdr:ext cx="534377" cy="259045"/>
    <xdr:sp macro="" textlink="">
      <xdr:nvSpPr>
        <xdr:cNvPr id="457" name="テキスト ボックス 456"/>
        <xdr:cNvSpPr txBox="1"/>
      </xdr:nvSpPr>
      <xdr:spPr>
        <a:xfrm>
          <a:off x="9372111" y="1668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31,577</a:t>
          </a:r>
          <a:endParaRPr kumimoji="1" lang="ja-JP" altLang="en-US" sz="1000" b="1">
            <a:solidFill>
              <a:srgbClr val="000080"/>
            </a:solidFill>
            <a:latin typeface="ＭＳ Ｐゴシック"/>
          </a:endParaRPr>
        </a:p>
      </xdr:txBody>
    </xdr:sp>
    <xdr:clientData/>
  </xdr:oneCellAnchor>
  <xdr:twoCellAnchor>
    <xdr:from>
      <xdr:col>12</xdr:col>
      <xdr:colOff>460375</xdr:colOff>
      <xdr:row>96</xdr:row>
      <xdr:rowOff>110668</xdr:rowOff>
    </xdr:from>
    <xdr:to>
      <xdr:col>12</xdr:col>
      <xdr:colOff>561975</xdr:colOff>
      <xdr:row>97</xdr:row>
      <xdr:rowOff>40818</xdr:rowOff>
    </xdr:to>
    <xdr:sp macro="" textlink="">
      <xdr:nvSpPr>
        <xdr:cNvPr id="458" name="フローチャート : 判断 457"/>
        <xdr:cNvSpPr/>
      </xdr:nvSpPr>
      <xdr:spPr>
        <a:xfrm>
          <a:off x="8699500" y="16569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31945</xdr:rowOff>
    </xdr:from>
    <xdr:ext cx="534377" cy="259045"/>
    <xdr:sp macro="" textlink="">
      <xdr:nvSpPr>
        <xdr:cNvPr id="459" name="テキスト ボックス 458"/>
        <xdr:cNvSpPr txBox="1"/>
      </xdr:nvSpPr>
      <xdr:spPr>
        <a:xfrm>
          <a:off x="8483111" y="1666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36,191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0" name="テキスト ボックス 45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1" name="テキスト ボックス 46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2" name="テキスト ボックス 46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3" name="テキスト ボックス 46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4" name="テキスト ボックス 46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95</xdr:row>
      <xdr:rowOff>87026</xdr:rowOff>
    </xdr:from>
    <xdr:to>
      <xdr:col>15</xdr:col>
      <xdr:colOff>231775</xdr:colOff>
      <xdr:row>96</xdr:row>
      <xdr:rowOff>17176</xdr:rowOff>
    </xdr:to>
    <xdr:sp macro="" textlink="">
      <xdr:nvSpPr>
        <xdr:cNvPr id="465" name="円/楕円 464"/>
        <xdr:cNvSpPr/>
      </xdr:nvSpPr>
      <xdr:spPr>
        <a:xfrm>
          <a:off x="10426700" y="1637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94</xdr:row>
      <xdr:rowOff>109903</xdr:rowOff>
    </xdr:from>
    <xdr:ext cx="534377" cy="259045"/>
    <xdr:sp macro="" textlink="">
      <xdr:nvSpPr>
        <xdr:cNvPr id="466" name="普通建設事業費 （ うち更新整備　）該当値テキスト"/>
        <xdr:cNvSpPr txBox="1"/>
      </xdr:nvSpPr>
      <xdr:spPr>
        <a:xfrm>
          <a:off x="10528300" y="162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70,328</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111389</xdr:rowOff>
    </xdr:from>
    <xdr:to>
      <xdr:col>14</xdr:col>
      <xdr:colOff>79375</xdr:colOff>
      <xdr:row>97</xdr:row>
      <xdr:rowOff>41539</xdr:rowOff>
    </xdr:to>
    <xdr:sp macro="" textlink="">
      <xdr:nvSpPr>
        <xdr:cNvPr id="467" name="円/楕円 466"/>
        <xdr:cNvSpPr/>
      </xdr:nvSpPr>
      <xdr:spPr>
        <a:xfrm>
          <a:off x="9588500" y="1657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58066</xdr:rowOff>
    </xdr:from>
    <xdr:ext cx="534377" cy="259045"/>
    <xdr:sp macro="" textlink="">
      <xdr:nvSpPr>
        <xdr:cNvPr id="468" name="テキスト ボックス 467"/>
        <xdr:cNvSpPr txBox="1"/>
      </xdr:nvSpPr>
      <xdr:spPr>
        <a:xfrm>
          <a:off x="9372111" y="16345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36,065</a:t>
          </a:r>
          <a:endParaRPr kumimoji="1" lang="ja-JP" altLang="en-US" sz="1000" b="1">
            <a:solidFill>
              <a:srgbClr val="FF0000"/>
            </a:solidFill>
            <a:latin typeface="ＭＳ Ｐゴシック"/>
          </a:endParaRPr>
        </a:p>
      </xdr:txBody>
    </xdr:sp>
    <xdr:clientData/>
  </xdr:oneCellAnchor>
  <xdr:twoCellAnchor>
    <xdr:from>
      <xdr:col>12</xdr:col>
      <xdr:colOff>460375</xdr:colOff>
      <xdr:row>95</xdr:row>
      <xdr:rowOff>171076</xdr:rowOff>
    </xdr:from>
    <xdr:to>
      <xdr:col>12</xdr:col>
      <xdr:colOff>561975</xdr:colOff>
      <xdr:row>96</xdr:row>
      <xdr:rowOff>101226</xdr:rowOff>
    </xdr:to>
    <xdr:sp macro="" textlink="">
      <xdr:nvSpPr>
        <xdr:cNvPr id="469" name="円/楕円 468"/>
        <xdr:cNvSpPr/>
      </xdr:nvSpPr>
      <xdr:spPr>
        <a:xfrm>
          <a:off x="8699500" y="1645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117753</xdr:rowOff>
    </xdr:from>
    <xdr:ext cx="534377" cy="259045"/>
    <xdr:sp macro="" textlink="">
      <xdr:nvSpPr>
        <xdr:cNvPr id="470" name="テキスト ボックス 469"/>
        <xdr:cNvSpPr txBox="1"/>
      </xdr:nvSpPr>
      <xdr:spPr>
        <a:xfrm>
          <a:off x="8483111" y="16234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55,621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71" name="正方形/長方形 47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72" name="正方形/長方形 47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73" name="正方形/長方形 47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4" name="正方形/長方形 47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5" name="正方形/長方形 47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6" name="正方形/長方形 47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7" name="正方形/長方形 47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8" name="正方形/長方形 47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9" name="テキスト ボックス 47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80" name="直線コネクタ 47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81" name="直線コネクタ 48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82" name="テキスト ボックス 481"/>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83" name="直線コネクタ 48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54627</xdr:rowOff>
    </xdr:from>
    <xdr:ext cx="531299" cy="259045"/>
    <xdr:sp macro="" textlink="">
      <xdr:nvSpPr>
        <xdr:cNvPr id="484" name="テキスト ボックス 48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5" name="直線コネクタ 48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111777</xdr:rowOff>
    </xdr:from>
    <xdr:ext cx="531299" cy="259045"/>
    <xdr:sp macro="" textlink="">
      <xdr:nvSpPr>
        <xdr:cNvPr id="486" name="テキスト ボックス 48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7" name="直線コネクタ 48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168927</xdr:rowOff>
    </xdr:from>
    <xdr:ext cx="531299" cy="259045"/>
    <xdr:sp macro="" textlink="">
      <xdr:nvSpPr>
        <xdr:cNvPr id="488" name="テキスト ボックス 48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9" name="直線コネクタ 48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490" name="テキスト ボックス 48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9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101273</xdr:rowOff>
    </xdr:from>
    <xdr:to>
      <xdr:col>23</xdr:col>
      <xdr:colOff>516889</xdr:colOff>
      <xdr:row>38</xdr:row>
      <xdr:rowOff>139700</xdr:rowOff>
    </xdr:to>
    <xdr:cxnSp macro="">
      <xdr:nvCxnSpPr>
        <xdr:cNvPr id="492" name="直線コネクタ 491"/>
        <xdr:cNvCxnSpPr/>
      </xdr:nvCxnSpPr>
      <xdr:spPr>
        <a:xfrm flipV="1">
          <a:off x="16317595" y="5244773"/>
          <a:ext cx="1269" cy="1410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143527</xdr:rowOff>
    </xdr:from>
    <xdr:ext cx="249299" cy="259045"/>
    <xdr:sp macro="" textlink="">
      <xdr:nvSpPr>
        <xdr:cNvPr id="493"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4" name="直線コネクタ 493"/>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47950</xdr:rowOff>
    </xdr:from>
    <xdr:ext cx="534377" cy="259045"/>
    <xdr:sp macro="" textlink="">
      <xdr:nvSpPr>
        <xdr:cNvPr id="495" name="災害復旧事業費最大値テキスト"/>
        <xdr:cNvSpPr txBox="1"/>
      </xdr:nvSpPr>
      <xdr:spPr>
        <a:xfrm>
          <a:off x="16370300" y="50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30</xdr:row>
      <xdr:rowOff>101273</xdr:rowOff>
    </xdr:from>
    <xdr:to>
      <xdr:col>23</xdr:col>
      <xdr:colOff>606425</xdr:colOff>
      <xdr:row>30</xdr:row>
      <xdr:rowOff>101273</xdr:rowOff>
    </xdr:to>
    <xdr:cxnSp macro="">
      <xdr:nvCxnSpPr>
        <xdr:cNvPr id="496" name="直線コネクタ 495"/>
        <xdr:cNvCxnSpPr/>
      </xdr:nvCxnSpPr>
      <xdr:spPr>
        <a:xfrm>
          <a:off x="16230600" y="524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92586</xdr:rowOff>
    </xdr:from>
    <xdr:to>
      <xdr:col>23</xdr:col>
      <xdr:colOff>517525</xdr:colOff>
      <xdr:row>38</xdr:row>
      <xdr:rowOff>134579</xdr:rowOff>
    </xdr:to>
    <xdr:cxnSp macro="">
      <xdr:nvCxnSpPr>
        <xdr:cNvPr id="497" name="直線コネクタ 496"/>
        <xdr:cNvCxnSpPr/>
      </xdr:nvCxnSpPr>
      <xdr:spPr>
        <a:xfrm>
          <a:off x="15481300" y="6607686"/>
          <a:ext cx="838200" cy="4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15811</xdr:rowOff>
    </xdr:from>
    <xdr:ext cx="469744" cy="259045"/>
    <xdr:sp macro="" textlink="">
      <xdr:nvSpPr>
        <xdr:cNvPr id="498" name="災害復旧事業費平均値テキスト"/>
        <xdr:cNvSpPr txBox="1"/>
      </xdr:nvSpPr>
      <xdr:spPr>
        <a:xfrm>
          <a:off x="16370300" y="6359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164384</xdr:rowOff>
    </xdr:from>
    <xdr:to>
      <xdr:col>23</xdr:col>
      <xdr:colOff>568325</xdr:colOff>
      <xdr:row>38</xdr:row>
      <xdr:rowOff>94534</xdr:rowOff>
    </xdr:to>
    <xdr:sp macro="" textlink="">
      <xdr:nvSpPr>
        <xdr:cNvPr id="499" name="フローチャート : 判断 498"/>
        <xdr:cNvSpPr/>
      </xdr:nvSpPr>
      <xdr:spPr>
        <a:xfrm>
          <a:off x="16268700" y="650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11341</xdr:rowOff>
    </xdr:from>
    <xdr:to>
      <xdr:col>22</xdr:col>
      <xdr:colOff>365125</xdr:colOff>
      <xdr:row>38</xdr:row>
      <xdr:rowOff>92586</xdr:rowOff>
    </xdr:to>
    <xdr:cxnSp macro="">
      <xdr:nvCxnSpPr>
        <xdr:cNvPr id="500" name="直線コネクタ 499"/>
        <xdr:cNvCxnSpPr/>
      </xdr:nvCxnSpPr>
      <xdr:spPr>
        <a:xfrm>
          <a:off x="14592300" y="6526441"/>
          <a:ext cx="889000" cy="8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146804</xdr:rowOff>
    </xdr:from>
    <xdr:to>
      <xdr:col>22</xdr:col>
      <xdr:colOff>415925</xdr:colOff>
      <xdr:row>38</xdr:row>
      <xdr:rowOff>76954</xdr:rowOff>
    </xdr:to>
    <xdr:sp macro="" textlink="">
      <xdr:nvSpPr>
        <xdr:cNvPr id="501" name="フローチャート : 判断 500"/>
        <xdr:cNvSpPr/>
      </xdr:nvSpPr>
      <xdr:spPr>
        <a:xfrm>
          <a:off x="15430500" y="649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93481</xdr:rowOff>
    </xdr:from>
    <xdr:ext cx="469744" cy="259045"/>
    <xdr:sp macro="" textlink="">
      <xdr:nvSpPr>
        <xdr:cNvPr id="502" name="テキスト ボックス 501"/>
        <xdr:cNvSpPr txBox="1"/>
      </xdr:nvSpPr>
      <xdr:spPr>
        <a:xfrm>
          <a:off x="15246427" y="626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11341</xdr:rowOff>
    </xdr:from>
    <xdr:to>
      <xdr:col>21</xdr:col>
      <xdr:colOff>161925</xdr:colOff>
      <xdr:row>38</xdr:row>
      <xdr:rowOff>82962</xdr:rowOff>
    </xdr:to>
    <xdr:cxnSp macro="">
      <xdr:nvCxnSpPr>
        <xdr:cNvPr id="503" name="直線コネクタ 502"/>
        <xdr:cNvCxnSpPr/>
      </xdr:nvCxnSpPr>
      <xdr:spPr>
        <a:xfrm flipV="1">
          <a:off x="13703300" y="6526441"/>
          <a:ext cx="889000" cy="7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74933</xdr:rowOff>
    </xdr:from>
    <xdr:to>
      <xdr:col>21</xdr:col>
      <xdr:colOff>212725</xdr:colOff>
      <xdr:row>38</xdr:row>
      <xdr:rowOff>5083</xdr:rowOff>
    </xdr:to>
    <xdr:sp macro="" textlink="">
      <xdr:nvSpPr>
        <xdr:cNvPr id="504" name="フローチャート : 判断 503"/>
        <xdr:cNvSpPr/>
      </xdr:nvSpPr>
      <xdr:spPr>
        <a:xfrm>
          <a:off x="14541500" y="6418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21610</xdr:rowOff>
    </xdr:from>
    <xdr:ext cx="469744" cy="259045"/>
    <xdr:sp macro="" textlink="">
      <xdr:nvSpPr>
        <xdr:cNvPr id="505" name="テキスト ボックス 504"/>
        <xdr:cNvSpPr txBox="1"/>
      </xdr:nvSpPr>
      <xdr:spPr>
        <a:xfrm>
          <a:off x="14357427" y="619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3980</xdr:rowOff>
    </xdr:from>
    <xdr:to>
      <xdr:col>19</xdr:col>
      <xdr:colOff>644525</xdr:colOff>
      <xdr:row>38</xdr:row>
      <xdr:rowOff>82962</xdr:rowOff>
    </xdr:to>
    <xdr:cxnSp macro="">
      <xdr:nvCxnSpPr>
        <xdr:cNvPr id="506" name="直線コネクタ 505"/>
        <xdr:cNvCxnSpPr/>
      </xdr:nvCxnSpPr>
      <xdr:spPr>
        <a:xfrm>
          <a:off x="12814300" y="6519080"/>
          <a:ext cx="889000" cy="7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79550</xdr:rowOff>
    </xdr:from>
    <xdr:to>
      <xdr:col>20</xdr:col>
      <xdr:colOff>9525</xdr:colOff>
      <xdr:row>38</xdr:row>
      <xdr:rowOff>9700</xdr:rowOff>
    </xdr:to>
    <xdr:sp macro="" textlink="">
      <xdr:nvSpPr>
        <xdr:cNvPr id="507" name="フローチャート : 判断 506"/>
        <xdr:cNvSpPr/>
      </xdr:nvSpPr>
      <xdr:spPr>
        <a:xfrm>
          <a:off x="13652500" y="642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26227</xdr:rowOff>
    </xdr:from>
    <xdr:ext cx="469744" cy="259045"/>
    <xdr:sp macro="" textlink="">
      <xdr:nvSpPr>
        <xdr:cNvPr id="508" name="テキスト ボックス 507"/>
        <xdr:cNvSpPr txBox="1"/>
      </xdr:nvSpPr>
      <xdr:spPr>
        <a:xfrm>
          <a:off x="13468427" y="619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4204</xdr:rowOff>
    </xdr:from>
    <xdr:to>
      <xdr:col>18</xdr:col>
      <xdr:colOff>492125</xdr:colOff>
      <xdr:row>37</xdr:row>
      <xdr:rowOff>105804</xdr:rowOff>
    </xdr:to>
    <xdr:sp macro="" textlink="">
      <xdr:nvSpPr>
        <xdr:cNvPr id="509" name="フローチャート : 判断 508"/>
        <xdr:cNvSpPr/>
      </xdr:nvSpPr>
      <xdr:spPr>
        <a:xfrm>
          <a:off x="12763500" y="634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122331</xdr:rowOff>
    </xdr:from>
    <xdr:ext cx="534377" cy="259045"/>
    <xdr:sp macro="" textlink="">
      <xdr:nvSpPr>
        <xdr:cNvPr id="510" name="テキスト ボックス 509"/>
        <xdr:cNvSpPr txBox="1"/>
      </xdr:nvSpPr>
      <xdr:spPr>
        <a:xfrm>
          <a:off x="12547111" y="6123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11" name="テキスト ボックス 51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12" name="テキスト ボックス 51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13" name="テキスト ボックス 51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4" name="テキスト ボックス 51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5" name="テキスト ボックス 51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83779</xdr:rowOff>
    </xdr:from>
    <xdr:to>
      <xdr:col>23</xdr:col>
      <xdr:colOff>568325</xdr:colOff>
      <xdr:row>39</xdr:row>
      <xdr:rowOff>13929</xdr:rowOff>
    </xdr:to>
    <xdr:sp macro="" textlink="">
      <xdr:nvSpPr>
        <xdr:cNvPr id="516" name="円/楕円 515"/>
        <xdr:cNvSpPr/>
      </xdr:nvSpPr>
      <xdr:spPr>
        <a:xfrm>
          <a:off x="16268700" y="65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170156</xdr:rowOff>
    </xdr:from>
    <xdr:ext cx="378565" cy="259045"/>
    <xdr:sp macro="" textlink="">
      <xdr:nvSpPr>
        <xdr:cNvPr id="517" name="災害復旧事業費該当値テキスト"/>
        <xdr:cNvSpPr txBox="1"/>
      </xdr:nvSpPr>
      <xdr:spPr>
        <a:xfrm>
          <a:off x="16370300" y="6513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41786</xdr:rowOff>
    </xdr:from>
    <xdr:to>
      <xdr:col>22</xdr:col>
      <xdr:colOff>415925</xdr:colOff>
      <xdr:row>38</xdr:row>
      <xdr:rowOff>143386</xdr:rowOff>
    </xdr:to>
    <xdr:sp macro="" textlink="">
      <xdr:nvSpPr>
        <xdr:cNvPr id="518" name="円/楕円 517"/>
        <xdr:cNvSpPr/>
      </xdr:nvSpPr>
      <xdr:spPr>
        <a:xfrm>
          <a:off x="15430500" y="655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134513</xdr:rowOff>
    </xdr:from>
    <xdr:ext cx="469744" cy="259045"/>
    <xdr:sp macro="" textlink="">
      <xdr:nvSpPr>
        <xdr:cNvPr id="519" name="テキスト ボックス 518"/>
        <xdr:cNvSpPr txBox="1"/>
      </xdr:nvSpPr>
      <xdr:spPr>
        <a:xfrm>
          <a:off x="15246427" y="664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2,061</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131991</xdr:rowOff>
    </xdr:from>
    <xdr:to>
      <xdr:col>21</xdr:col>
      <xdr:colOff>212725</xdr:colOff>
      <xdr:row>38</xdr:row>
      <xdr:rowOff>62141</xdr:rowOff>
    </xdr:to>
    <xdr:sp macro="" textlink="">
      <xdr:nvSpPr>
        <xdr:cNvPr id="520" name="円/楕円 519"/>
        <xdr:cNvSpPr/>
      </xdr:nvSpPr>
      <xdr:spPr>
        <a:xfrm>
          <a:off x="14541500" y="647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53268</xdr:rowOff>
    </xdr:from>
    <xdr:ext cx="469744" cy="259045"/>
    <xdr:sp macro="" textlink="">
      <xdr:nvSpPr>
        <xdr:cNvPr id="521" name="テキスト ボックス 520"/>
        <xdr:cNvSpPr txBox="1"/>
      </xdr:nvSpPr>
      <xdr:spPr>
        <a:xfrm>
          <a:off x="14357427" y="656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5,615</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32162</xdr:rowOff>
    </xdr:from>
    <xdr:to>
      <xdr:col>20</xdr:col>
      <xdr:colOff>9525</xdr:colOff>
      <xdr:row>38</xdr:row>
      <xdr:rowOff>133762</xdr:rowOff>
    </xdr:to>
    <xdr:sp macro="" textlink="">
      <xdr:nvSpPr>
        <xdr:cNvPr id="522" name="円/楕円 521"/>
        <xdr:cNvSpPr/>
      </xdr:nvSpPr>
      <xdr:spPr>
        <a:xfrm>
          <a:off x="13652500" y="6547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124889</xdr:rowOff>
    </xdr:from>
    <xdr:ext cx="469744" cy="259045"/>
    <xdr:sp macro="" textlink="">
      <xdr:nvSpPr>
        <xdr:cNvPr id="523" name="テキスト ボックス 522"/>
        <xdr:cNvSpPr txBox="1"/>
      </xdr:nvSpPr>
      <xdr:spPr>
        <a:xfrm>
          <a:off x="13468427" y="663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2,482</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124630</xdr:rowOff>
    </xdr:from>
    <xdr:to>
      <xdr:col>18</xdr:col>
      <xdr:colOff>492125</xdr:colOff>
      <xdr:row>38</xdr:row>
      <xdr:rowOff>54780</xdr:rowOff>
    </xdr:to>
    <xdr:sp macro="" textlink="">
      <xdr:nvSpPr>
        <xdr:cNvPr id="524" name="円/楕円 523"/>
        <xdr:cNvSpPr/>
      </xdr:nvSpPr>
      <xdr:spPr>
        <a:xfrm>
          <a:off x="12763500" y="646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45907</xdr:rowOff>
    </xdr:from>
    <xdr:ext cx="469744" cy="259045"/>
    <xdr:sp macro="" textlink="">
      <xdr:nvSpPr>
        <xdr:cNvPr id="525" name="テキスト ボックス 524"/>
        <xdr:cNvSpPr txBox="1"/>
      </xdr:nvSpPr>
      <xdr:spPr>
        <a:xfrm>
          <a:off x="12579427" y="656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5,937</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6" name="正方形/長方形 52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7" name="正方形/長方形 52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8" name="正方形/長方形 52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9" name="正方形/長方形 52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30" name="正方形/長方形 52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31" name="正方形/長方形 53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32" name="正方形/長方形 53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33" name="正方形/長方形 53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4" name="テキスト ボックス 53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5" name="直線コネクタ 53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36" name="直線コネクタ 53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37" name="テキスト ボックス 536"/>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38" name="直線コネクタ 53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56</xdr:row>
      <xdr:rowOff>35577</xdr:rowOff>
    </xdr:from>
    <xdr:ext cx="312906" cy="259045"/>
    <xdr:sp macro="" textlink="">
      <xdr:nvSpPr>
        <xdr:cNvPr id="539" name="テキスト ボックス 538"/>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40" name="直線コネクタ 53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53</xdr:row>
      <xdr:rowOff>168927</xdr:rowOff>
    </xdr:from>
    <xdr:ext cx="312906" cy="259045"/>
    <xdr:sp macro="" textlink="">
      <xdr:nvSpPr>
        <xdr:cNvPr id="541" name="テキスト ボックス 540"/>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42" name="直線コネクタ 54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455444</xdr:colOff>
      <xdr:row>51</xdr:row>
      <xdr:rowOff>130827</xdr:rowOff>
    </xdr:from>
    <xdr:ext cx="312906" cy="259045"/>
    <xdr:sp macro="" textlink="">
      <xdr:nvSpPr>
        <xdr:cNvPr id="543" name="テキスト ボックス 542"/>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44" name="直線コネクタ 54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49</xdr:row>
      <xdr:rowOff>92727</xdr:rowOff>
    </xdr:from>
    <xdr:ext cx="377026" cy="259045"/>
    <xdr:sp macro="" textlink="">
      <xdr:nvSpPr>
        <xdr:cNvPr id="545" name="テキスト ボックス 544"/>
        <xdr:cNvSpPr txBox="1"/>
      </xdr:nvSpPr>
      <xdr:spPr>
        <a:xfrm>
          <a:off x="12068974" y="849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46" name="直線コネクタ 54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391324</xdr:colOff>
      <xdr:row>47</xdr:row>
      <xdr:rowOff>54627</xdr:rowOff>
    </xdr:from>
    <xdr:ext cx="377026" cy="259045"/>
    <xdr:sp macro="" textlink="">
      <xdr:nvSpPr>
        <xdr:cNvPr id="547" name="テキスト ボックス 546"/>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48"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133350</xdr:rowOff>
    </xdr:from>
    <xdr:to>
      <xdr:col>23</xdr:col>
      <xdr:colOff>516889</xdr:colOff>
      <xdr:row>59</xdr:row>
      <xdr:rowOff>44450</xdr:rowOff>
    </xdr:to>
    <xdr:cxnSp macro="">
      <xdr:nvCxnSpPr>
        <xdr:cNvPr id="549" name="直線コネクタ 548"/>
        <xdr:cNvCxnSpPr/>
      </xdr:nvCxnSpPr>
      <xdr:spPr>
        <a:xfrm flipV="1">
          <a:off x="16317595" y="8534400"/>
          <a:ext cx="1269" cy="1625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59</xdr:row>
      <xdr:rowOff>86377</xdr:rowOff>
    </xdr:from>
    <xdr:ext cx="249299" cy="259045"/>
    <xdr:sp macro="" textlink="">
      <xdr:nvSpPr>
        <xdr:cNvPr id="550" name="失業対策事業費最小値テキスト"/>
        <xdr:cNvSpPr txBox="1"/>
      </xdr:nvSpPr>
      <xdr:spPr>
        <a:xfrm>
          <a:off x="16370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59</xdr:row>
      <xdr:rowOff>44450</xdr:rowOff>
    </xdr:from>
    <xdr:to>
      <xdr:col>23</xdr:col>
      <xdr:colOff>606425</xdr:colOff>
      <xdr:row>59</xdr:row>
      <xdr:rowOff>44450</xdr:rowOff>
    </xdr:to>
    <xdr:cxnSp macro="">
      <xdr:nvCxnSpPr>
        <xdr:cNvPr id="551" name="直線コネクタ 550"/>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80027</xdr:rowOff>
    </xdr:from>
    <xdr:ext cx="378565" cy="259045"/>
    <xdr:sp macro="" textlink="">
      <xdr:nvSpPr>
        <xdr:cNvPr id="552" name="失業対策事業費最大値テキスト"/>
        <xdr:cNvSpPr txBox="1"/>
      </xdr:nvSpPr>
      <xdr:spPr>
        <a:xfrm>
          <a:off x="16370300" y="8309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a:t>
          </a:r>
          <a:endParaRPr kumimoji="1" lang="ja-JP" altLang="en-US" sz="1000" b="1">
            <a:latin typeface="ＭＳ Ｐゴシック"/>
          </a:endParaRPr>
        </a:p>
      </xdr:txBody>
    </xdr:sp>
    <xdr:clientData/>
  </xdr:oneCellAnchor>
  <xdr:twoCellAnchor>
    <xdr:from>
      <xdr:col>23</xdr:col>
      <xdr:colOff>428625</xdr:colOff>
      <xdr:row>49</xdr:row>
      <xdr:rowOff>133350</xdr:rowOff>
    </xdr:from>
    <xdr:to>
      <xdr:col>23</xdr:col>
      <xdr:colOff>606425</xdr:colOff>
      <xdr:row>49</xdr:row>
      <xdr:rowOff>133350</xdr:rowOff>
    </xdr:to>
    <xdr:cxnSp macro="">
      <xdr:nvCxnSpPr>
        <xdr:cNvPr id="553" name="直線コネクタ 552"/>
        <xdr:cNvCxnSpPr/>
      </xdr:nvCxnSpPr>
      <xdr:spPr>
        <a:xfrm>
          <a:off x="16230600" y="85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59</xdr:row>
      <xdr:rowOff>44450</xdr:rowOff>
    </xdr:from>
    <xdr:to>
      <xdr:col>23</xdr:col>
      <xdr:colOff>517525</xdr:colOff>
      <xdr:row>59</xdr:row>
      <xdr:rowOff>44450</xdr:rowOff>
    </xdr:to>
    <xdr:cxnSp macro="">
      <xdr:nvCxnSpPr>
        <xdr:cNvPr id="554" name="直線コネクタ 553"/>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3827</xdr:rowOff>
    </xdr:from>
    <xdr:ext cx="249299" cy="259045"/>
    <xdr:sp macro="" textlink="">
      <xdr:nvSpPr>
        <xdr:cNvPr id="555" name="失業対策事業費平均値テキスト"/>
        <xdr:cNvSpPr txBox="1"/>
      </xdr:nvSpPr>
      <xdr:spPr>
        <a:xfrm>
          <a:off x="16370300" y="99479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152400</xdr:rowOff>
    </xdr:from>
    <xdr:to>
      <xdr:col>23</xdr:col>
      <xdr:colOff>568325</xdr:colOff>
      <xdr:row>59</xdr:row>
      <xdr:rowOff>82550</xdr:rowOff>
    </xdr:to>
    <xdr:sp macro="" textlink="">
      <xdr:nvSpPr>
        <xdr:cNvPr id="556" name="フローチャート : 判断 555"/>
        <xdr:cNvSpPr/>
      </xdr:nvSpPr>
      <xdr:spPr>
        <a:xfrm>
          <a:off x="162687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59</xdr:row>
      <xdr:rowOff>44450</xdr:rowOff>
    </xdr:from>
    <xdr:to>
      <xdr:col>22</xdr:col>
      <xdr:colOff>365125</xdr:colOff>
      <xdr:row>59</xdr:row>
      <xdr:rowOff>44450</xdr:rowOff>
    </xdr:to>
    <xdr:cxnSp macro="">
      <xdr:nvCxnSpPr>
        <xdr:cNvPr id="557" name="直線コネクタ 556"/>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58</xdr:row>
      <xdr:rowOff>165100</xdr:rowOff>
    </xdr:from>
    <xdr:to>
      <xdr:col>22</xdr:col>
      <xdr:colOff>415925</xdr:colOff>
      <xdr:row>59</xdr:row>
      <xdr:rowOff>95250</xdr:rowOff>
    </xdr:to>
    <xdr:sp macro="" textlink="">
      <xdr:nvSpPr>
        <xdr:cNvPr id="558" name="フローチャート : 判断 557"/>
        <xdr:cNvSpPr/>
      </xdr:nvSpPr>
      <xdr:spPr>
        <a:xfrm>
          <a:off x="15430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59</xdr:row>
      <xdr:rowOff>86377</xdr:rowOff>
    </xdr:from>
    <xdr:ext cx="249299" cy="259045"/>
    <xdr:sp macro="" textlink="">
      <xdr:nvSpPr>
        <xdr:cNvPr id="559" name="テキスト ボックス 558"/>
        <xdr:cNvSpPr txBox="1"/>
      </xdr:nvSpPr>
      <xdr:spPr>
        <a:xfrm>
          <a:off x="15356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59</xdr:row>
      <xdr:rowOff>44450</xdr:rowOff>
    </xdr:from>
    <xdr:to>
      <xdr:col>21</xdr:col>
      <xdr:colOff>161925</xdr:colOff>
      <xdr:row>59</xdr:row>
      <xdr:rowOff>44450</xdr:rowOff>
    </xdr:to>
    <xdr:cxnSp macro="">
      <xdr:nvCxnSpPr>
        <xdr:cNvPr id="560" name="直線コネクタ 559"/>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58</xdr:row>
      <xdr:rowOff>127000</xdr:rowOff>
    </xdr:from>
    <xdr:to>
      <xdr:col>21</xdr:col>
      <xdr:colOff>212725</xdr:colOff>
      <xdr:row>59</xdr:row>
      <xdr:rowOff>57150</xdr:rowOff>
    </xdr:to>
    <xdr:sp macro="" textlink="">
      <xdr:nvSpPr>
        <xdr:cNvPr id="561" name="フローチャート : 判断 560"/>
        <xdr:cNvSpPr/>
      </xdr:nvSpPr>
      <xdr:spPr>
        <a:xfrm>
          <a:off x="145415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57</xdr:row>
      <xdr:rowOff>73677</xdr:rowOff>
    </xdr:from>
    <xdr:ext cx="249299" cy="259045"/>
    <xdr:sp macro="" textlink="">
      <xdr:nvSpPr>
        <xdr:cNvPr id="562" name="テキスト ボックス 561"/>
        <xdr:cNvSpPr txBox="1"/>
      </xdr:nvSpPr>
      <xdr:spPr>
        <a:xfrm>
          <a:off x="14467649" y="9846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a:t>
          </a:r>
          <a:endParaRPr kumimoji="1" lang="ja-JP" altLang="en-US" sz="1000" b="1">
            <a:solidFill>
              <a:srgbClr val="000080"/>
            </a:solidFill>
            <a:latin typeface="ＭＳ Ｐゴシック"/>
          </a:endParaRPr>
        </a:p>
      </xdr:txBody>
    </xdr:sp>
    <xdr:clientData/>
  </xdr:oneCellAnchor>
  <xdr:twoCellAnchor>
    <xdr:from>
      <xdr:col>18</xdr:col>
      <xdr:colOff>441325</xdr:colOff>
      <xdr:row>59</xdr:row>
      <xdr:rowOff>44450</xdr:rowOff>
    </xdr:from>
    <xdr:to>
      <xdr:col>19</xdr:col>
      <xdr:colOff>644525</xdr:colOff>
      <xdr:row>59</xdr:row>
      <xdr:rowOff>44450</xdr:rowOff>
    </xdr:to>
    <xdr:cxnSp macro="">
      <xdr:nvCxnSpPr>
        <xdr:cNvPr id="563" name="直線コネクタ 562"/>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58</xdr:row>
      <xdr:rowOff>88900</xdr:rowOff>
    </xdr:from>
    <xdr:to>
      <xdr:col>20</xdr:col>
      <xdr:colOff>9525</xdr:colOff>
      <xdr:row>59</xdr:row>
      <xdr:rowOff>19050</xdr:rowOff>
    </xdr:to>
    <xdr:sp macro="" textlink="">
      <xdr:nvSpPr>
        <xdr:cNvPr id="564" name="フローチャート : 判断 563"/>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57</xdr:row>
      <xdr:rowOff>35577</xdr:rowOff>
    </xdr:from>
    <xdr:ext cx="249299" cy="259045"/>
    <xdr:sp macro="" textlink="">
      <xdr:nvSpPr>
        <xdr:cNvPr id="565" name="テキスト ボックス 564"/>
        <xdr:cNvSpPr txBox="1"/>
      </xdr:nvSpPr>
      <xdr:spPr>
        <a:xfrm>
          <a:off x="13578649"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a:t>
          </a:r>
          <a:endParaRPr kumimoji="1" lang="ja-JP" altLang="en-US" sz="1000" b="1">
            <a:solidFill>
              <a:srgbClr val="000080"/>
            </a:solidFill>
            <a:latin typeface="ＭＳ Ｐゴシック"/>
          </a:endParaRPr>
        </a:p>
      </xdr:txBody>
    </xdr:sp>
    <xdr:clientData/>
  </xdr:oneCellAnchor>
  <xdr:twoCellAnchor>
    <xdr:from>
      <xdr:col>18</xdr:col>
      <xdr:colOff>390525</xdr:colOff>
      <xdr:row>58</xdr:row>
      <xdr:rowOff>50800</xdr:rowOff>
    </xdr:from>
    <xdr:to>
      <xdr:col>18</xdr:col>
      <xdr:colOff>492125</xdr:colOff>
      <xdr:row>58</xdr:row>
      <xdr:rowOff>152400</xdr:rowOff>
    </xdr:to>
    <xdr:sp macro="" textlink="">
      <xdr:nvSpPr>
        <xdr:cNvPr id="566" name="フローチャート : 判断 565"/>
        <xdr:cNvSpPr/>
      </xdr:nvSpPr>
      <xdr:spPr>
        <a:xfrm>
          <a:off x="127635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56</xdr:row>
      <xdr:rowOff>168927</xdr:rowOff>
    </xdr:from>
    <xdr:ext cx="249299" cy="259045"/>
    <xdr:sp macro="" textlink="">
      <xdr:nvSpPr>
        <xdr:cNvPr id="567" name="テキスト ボックス 566"/>
        <xdr:cNvSpPr txBox="1"/>
      </xdr:nvSpPr>
      <xdr:spPr>
        <a:xfrm>
          <a:off x="12689649" y="9770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68" name="テキスト ボックス 56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69" name="テキスト ボックス 56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70" name="テキスト ボックス 56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71" name="テキスト ボックス 57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72" name="テキスト ボックス 57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58</xdr:row>
      <xdr:rowOff>165100</xdr:rowOff>
    </xdr:from>
    <xdr:to>
      <xdr:col>23</xdr:col>
      <xdr:colOff>568325</xdr:colOff>
      <xdr:row>59</xdr:row>
      <xdr:rowOff>95250</xdr:rowOff>
    </xdr:to>
    <xdr:sp macro="" textlink="">
      <xdr:nvSpPr>
        <xdr:cNvPr id="573" name="円/楕円 572"/>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58</xdr:row>
      <xdr:rowOff>130827</xdr:rowOff>
    </xdr:from>
    <xdr:ext cx="249299" cy="259045"/>
    <xdr:sp macro="" textlink="">
      <xdr:nvSpPr>
        <xdr:cNvPr id="574" name="失業対策事業費該当値テキスト"/>
        <xdr:cNvSpPr txBox="1"/>
      </xdr:nvSpPr>
      <xdr:spPr>
        <a:xfrm>
          <a:off x="16370300" y="10074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58</xdr:row>
      <xdr:rowOff>165100</xdr:rowOff>
    </xdr:from>
    <xdr:to>
      <xdr:col>22</xdr:col>
      <xdr:colOff>415925</xdr:colOff>
      <xdr:row>59</xdr:row>
      <xdr:rowOff>95250</xdr:rowOff>
    </xdr:to>
    <xdr:sp macro="" textlink="">
      <xdr:nvSpPr>
        <xdr:cNvPr id="575" name="円/楕円 574"/>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57</xdr:row>
      <xdr:rowOff>111777</xdr:rowOff>
    </xdr:from>
    <xdr:ext cx="249299" cy="259045"/>
    <xdr:sp macro="" textlink="">
      <xdr:nvSpPr>
        <xdr:cNvPr id="576" name="テキスト ボックス 575"/>
        <xdr:cNvSpPr txBox="1"/>
      </xdr:nvSpPr>
      <xdr:spPr>
        <a:xfrm>
          <a:off x="15356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58</xdr:row>
      <xdr:rowOff>165100</xdr:rowOff>
    </xdr:from>
    <xdr:to>
      <xdr:col>21</xdr:col>
      <xdr:colOff>212725</xdr:colOff>
      <xdr:row>59</xdr:row>
      <xdr:rowOff>95250</xdr:rowOff>
    </xdr:to>
    <xdr:sp macro="" textlink="">
      <xdr:nvSpPr>
        <xdr:cNvPr id="577" name="円/楕円 576"/>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59</xdr:row>
      <xdr:rowOff>86377</xdr:rowOff>
    </xdr:from>
    <xdr:ext cx="249299" cy="259045"/>
    <xdr:sp macro="" textlink="">
      <xdr:nvSpPr>
        <xdr:cNvPr id="578" name="テキスト ボックス 577"/>
        <xdr:cNvSpPr txBox="1"/>
      </xdr:nvSpPr>
      <xdr:spPr>
        <a:xfrm>
          <a:off x="14467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58</xdr:row>
      <xdr:rowOff>165100</xdr:rowOff>
    </xdr:from>
    <xdr:to>
      <xdr:col>20</xdr:col>
      <xdr:colOff>9525</xdr:colOff>
      <xdr:row>59</xdr:row>
      <xdr:rowOff>95250</xdr:rowOff>
    </xdr:to>
    <xdr:sp macro="" textlink="">
      <xdr:nvSpPr>
        <xdr:cNvPr id="579" name="円/楕円 578"/>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59</xdr:row>
      <xdr:rowOff>86377</xdr:rowOff>
    </xdr:from>
    <xdr:ext cx="249299" cy="259045"/>
    <xdr:sp macro="" textlink="">
      <xdr:nvSpPr>
        <xdr:cNvPr id="580" name="テキスト ボックス 579"/>
        <xdr:cNvSpPr txBox="1"/>
      </xdr:nvSpPr>
      <xdr:spPr>
        <a:xfrm>
          <a:off x="1357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58</xdr:row>
      <xdr:rowOff>165100</xdr:rowOff>
    </xdr:from>
    <xdr:to>
      <xdr:col>18</xdr:col>
      <xdr:colOff>492125</xdr:colOff>
      <xdr:row>59</xdr:row>
      <xdr:rowOff>95250</xdr:rowOff>
    </xdr:to>
    <xdr:sp macro="" textlink="">
      <xdr:nvSpPr>
        <xdr:cNvPr id="581" name="円/楕円 580"/>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59</xdr:row>
      <xdr:rowOff>86377</xdr:rowOff>
    </xdr:from>
    <xdr:ext cx="249299" cy="259045"/>
    <xdr:sp macro="" textlink="">
      <xdr:nvSpPr>
        <xdr:cNvPr id="582" name="テキスト ボックス 581"/>
        <xdr:cNvSpPr txBox="1"/>
      </xdr:nvSpPr>
      <xdr:spPr>
        <a:xfrm>
          <a:off x="1268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83" name="正方形/長方形 58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84" name="正方形/長方形 58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85" name="正方形/長方形 58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86" name="正方形/長方形 58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87" name="正方形/長方形 58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88" name="正方形/長方形 58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89" name="正方形/長方形 58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90" name="正方形/長方形 58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91" name="テキスト ボックス 59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92" name="直線コネクタ 59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93" name="直線コネクタ 592"/>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94" name="テキスト ボックス 593"/>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95" name="直線コネクタ 594"/>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76</xdr:row>
      <xdr:rowOff>35577</xdr:rowOff>
    </xdr:from>
    <xdr:ext cx="595419" cy="259045"/>
    <xdr:sp macro="" textlink="">
      <xdr:nvSpPr>
        <xdr:cNvPr id="596" name="テキスト ボックス 595"/>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97" name="直線コネクタ 596"/>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98" name="テキスト ボックス 597"/>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99" name="直線コネクタ 598"/>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600" name="テキスト ボックス 599"/>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601" name="直線コネクタ 600"/>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602" name="テキスト ボックス 601"/>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03" name="直線コネクタ 60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04" name="テキスト ボックス 60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0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142965</xdr:rowOff>
    </xdr:from>
    <xdr:to>
      <xdr:col>23</xdr:col>
      <xdr:colOff>516889</xdr:colOff>
      <xdr:row>78</xdr:row>
      <xdr:rowOff>133296</xdr:rowOff>
    </xdr:to>
    <xdr:cxnSp macro="">
      <xdr:nvCxnSpPr>
        <xdr:cNvPr id="606" name="直線コネクタ 605"/>
        <xdr:cNvCxnSpPr/>
      </xdr:nvCxnSpPr>
      <xdr:spPr>
        <a:xfrm flipV="1">
          <a:off x="16317595" y="11973015"/>
          <a:ext cx="1269" cy="1533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137123</xdr:rowOff>
    </xdr:from>
    <xdr:ext cx="534377" cy="259045"/>
    <xdr:sp macro="" textlink="">
      <xdr:nvSpPr>
        <xdr:cNvPr id="607" name="公債費最小値テキスト"/>
        <xdr:cNvSpPr txBox="1"/>
      </xdr:nvSpPr>
      <xdr:spPr>
        <a:xfrm>
          <a:off x="16370300" y="1351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78</xdr:row>
      <xdr:rowOff>133296</xdr:rowOff>
    </xdr:from>
    <xdr:to>
      <xdr:col>23</xdr:col>
      <xdr:colOff>606425</xdr:colOff>
      <xdr:row>78</xdr:row>
      <xdr:rowOff>133296</xdr:rowOff>
    </xdr:to>
    <xdr:cxnSp macro="">
      <xdr:nvCxnSpPr>
        <xdr:cNvPr id="608" name="直線コネクタ 607"/>
        <xdr:cNvCxnSpPr/>
      </xdr:nvCxnSpPr>
      <xdr:spPr>
        <a:xfrm>
          <a:off x="16230600" y="1350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89642</xdr:rowOff>
    </xdr:from>
    <xdr:ext cx="599010" cy="259045"/>
    <xdr:sp macro="" textlink="">
      <xdr:nvSpPr>
        <xdr:cNvPr id="609" name="公債費最大値テキスト"/>
        <xdr:cNvSpPr txBox="1"/>
      </xdr:nvSpPr>
      <xdr:spPr>
        <a:xfrm>
          <a:off x="16370300" y="1174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424,143</a:t>
          </a:r>
          <a:endParaRPr kumimoji="1" lang="ja-JP" altLang="en-US" sz="1000" b="1">
            <a:latin typeface="ＭＳ Ｐゴシック"/>
          </a:endParaRPr>
        </a:p>
      </xdr:txBody>
    </xdr:sp>
    <xdr:clientData/>
  </xdr:oneCellAnchor>
  <xdr:twoCellAnchor>
    <xdr:from>
      <xdr:col>23</xdr:col>
      <xdr:colOff>428625</xdr:colOff>
      <xdr:row>69</xdr:row>
      <xdr:rowOff>142965</xdr:rowOff>
    </xdr:from>
    <xdr:to>
      <xdr:col>23</xdr:col>
      <xdr:colOff>606425</xdr:colOff>
      <xdr:row>69</xdr:row>
      <xdr:rowOff>142965</xdr:rowOff>
    </xdr:to>
    <xdr:cxnSp macro="">
      <xdr:nvCxnSpPr>
        <xdr:cNvPr id="610" name="直線コネクタ 609"/>
        <xdr:cNvCxnSpPr/>
      </xdr:nvCxnSpPr>
      <xdr:spPr>
        <a:xfrm>
          <a:off x="16230600" y="11973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168539</xdr:rowOff>
    </xdr:from>
    <xdr:to>
      <xdr:col>23</xdr:col>
      <xdr:colOff>517525</xdr:colOff>
      <xdr:row>78</xdr:row>
      <xdr:rowOff>41813</xdr:rowOff>
    </xdr:to>
    <xdr:cxnSp macro="">
      <xdr:nvCxnSpPr>
        <xdr:cNvPr id="611" name="直線コネクタ 610"/>
        <xdr:cNvCxnSpPr/>
      </xdr:nvCxnSpPr>
      <xdr:spPr>
        <a:xfrm flipV="1">
          <a:off x="15481300" y="13370189"/>
          <a:ext cx="8382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89443</xdr:rowOff>
    </xdr:from>
    <xdr:ext cx="534377" cy="259045"/>
    <xdr:sp macro="" textlink="">
      <xdr:nvSpPr>
        <xdr:cNvPr id="612" name="公債費平均値テキスト"/>
        <xdr:cNvSpPr txBox="1"/>
      </xdr:nvSpPr>
      <xdr:spPr>
        <a:xfrm>
          <a:off x="16370300" y="131196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70,862</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66566</xdr:rowOff>
    </xdr:from>
    <xdr:to>
      <xdr:col>23</xdr:col>
      <xdr:colOff>568325</xdr:colOff>
      <xdr:row>77</xdr:row>
      <xdr:rowOff>168166</xdr:rowOff>
    </xdr:to>
    <xdr:sp macro="" textlink="">
      <xdr:nvSpPr>
        <xdr:cNvPr id="613" name="フローチャート : 判断 612"/>
        <xdr:cNvSpPr/>
      </xdr:nvSpPr>
      <xdr:spPr>
        <a:xfrm>
          <a:off x="162687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8159</xdr:rowOff>
    </xdr:from>
    <xdr:to>
      <xdr:col>22</xdr:col>
      <xdr:colOff>365125</xdr:colOff>
      <xdr:row>78</xdr:row>
      <xdr:rowOff>41813</xdr:rowOff>
    </xdr:to>
    <xdr:cxnSp macro="">
      <xdr:nvCxnSpPr>
        <xdr:cNvPr id="614" name="直線コネクタ 613"/>
        <xdr:cNvCxnSpPr/>
      </xdr:nvCxnSpPr>
      <xdr:spPr>
        <a:xfrm>
          <a:off x="14592300" y="13381259"/>
          <a:ext cx="8890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67419</xdr:rowOff>
    </xdr:from>
    <xdr:to>
      <xdr:col>22</xdr:col>
      <xdr:colOff>415925</xdr:colOff>
      <xdr:row>77</xdr:row>
      <xdr:rowOff>169019</xdr:rowOff>
    </xdr:to>
    <xdr:sp macro="" textlink="">
      <xdr:nvSpPr>
        <xdr:cNvPr id="615" name="フローチャート : 判断 614"/>
        <xdr:cNvSpPr/>
      </xdr:nvSpPr>
      <xdr:spPr>
        <a:xfrm>
          <a:off x="15430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14096</xdr:rowOff>
    </xdr:from>
    <xdr:ext cx="534377" cy="259045"/>
    <xdr:sp macro="" textlink="">
      <xdr:nvSpPr>
        <xdr:cNvPr id="616" name="テキスト ボックス 615"/>
        <xdr:cNvSpPr txBox="1"/>
      </xdr:nvSpPr>
      <xdr:spPr>
        <a:xfrm>
          <a:off x="15214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70,638</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8159</xdr:rowOff>
    </xdr:from>
    <xdr:to>
      <xdr:col>21</xdr:col>
      <xdr:colOff>161925</xdr:colOff>
      <xdr:row>78</xdr:row>
      <xdr:rowOff>25133</xdr:rowOff>
    </xdr:to>
    <xdr:cxnSp macro="">
      <xdr:nvCxnSpPr>
        <xdr:cNvPr id="617" name="直線コネクタ 616"/>
        <xdr:cNvCxnSpPr/>
      </xdr:nvCxnSpPr>
      <xdr:spPr>
        <a:xfrm flipV="1">
          <a:off x="13703300" y="13381259"/>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78301</xdr:rowOff>
    </xdr:from>
    <xdr:to>
      <xdr:col>21</xdr:col>
      <xdr:colOff>212725</xdr:colOff>
      <xdr:row>78</xdr:row>
      <xdr:rowOff>8451</xdr:rowOff>
    </xdr:to>
    <xdr:sp macro="" textlink="">
      <xdr:nvSpPr>
        <xdr:cNvPr id="618" name="フローチャート : 判断 617"/>
        <xdr:cNvSpPr/>
      </xdr:nvSpPr>
      <xdr:spPr>
        <a:xfrm>
          <a:off x="14541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24978</xdr:rowOff>
    </xdr:from>
    <xdr:ext cx="534377" cy="259045"/>
    <xdr:sp macro="" textlink="">
      <xdr:nvSpPr>
        <xdr:cNvPr id="619" name="テキスト ボックス 618"/>
        <xdr:cNvSpPr txBox="1"/>
      </xdr:nvSpPr>
      <xdr:spPr>
        <a:xfrm>
          <a:off x="14325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67,782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25133</xdr:rowOff>
    </xdr:from>
    <xdr:to>
      <xdr:col>19</xdr:col>
      <xdr:colOff>644525</xdr:colOff>
      <xdr:row>78</xdr:row>
      <xdr:rowOff>27251</xdr:rowOff>
    </xdr:to>
    <xdr:cxnSp macro="">
      <xdr:nvCxnSpPr>
        <xdr:cNvPr id="620" name="直線コネクタ 619"/>
        <xdr:cNvCxnSpPr/>
      </xdr:nvCxnSpPr>
      <xdr:spPr>
        <a:xfrm flipV="1">
          <a:off x="12814300" y="13398233"/>
          <a:ext cx="8890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76251</xdr:rowOff>
    </xdr:from>
    <xdr:to>
      <xdr:col>20</xdr:col>
      <xdr:colOff>9525</xdr:colOff>
      <xdr:row>78</xdr:row>
      <xdr:rowOff>6401</xdr:rowOff>
    </xdr:to>
    <xdr:sp macro="" textlink="">
      <xdr:nvSpPr>
        <xdr:cNvPr id="621" name="フローチャート : 判断 620"/>
        <xdr:cNvSpPr/>
      </xdr:nvSpPr>
      <xdr:spPr>
        <a:xfrm>
          <a:off x="13652500" y="13277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22928</xdr:rowOff>
    </xdr:from>
    <xdr:ext cx="534377" cy="259045"/>
    <xdr:sp macro="" textlink="">
      <xdr:nvSpPr>
        <xdr:cNvPr id="622" name="テキスト ボックス 621"/>
        <xdr:cNvSpPr txBox="1"/>
      </xdr:nvSpPr>
      <xdr:spPr>
        <a:xfrm>
          <a:off x="13436111" y="13053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68,320</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75439</xdr:rowOff>
    </xdr:from>
    <xdr:to>
      <xdr:col>18</xdr:col>
      <xdr:colOff>492125</xdr:colOff>
      <xdr:row>78</xdr:row>
      <xdr:rowOff>5589</xdr:rowOff>
    </xdr:to>
    <xdr:sp macro="" textlink="">
      <xdr:nvSpPr>
        <xdr:cNvPr id="623" name="フローチャート : 判断 622"/>
        <xdr:cNvSpPr/>
      </xdr:nvSpPr>
      <xdr:spPr>
        <a:xfrm>
          <a:off x="12763500" y="132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22116</xdr:rowOff>
    </xdr:from>
    <xdr:ext cx="534377" cy="259045"/>
    <xdr:sp macro="" textlink="">
      <xdr:nvSpPr>
        <xdr:cNvPr id="624" name="テキスト ボックス 623"/>
        <xdr:cNvSpPr txBox="1"/>
      </xdr:nvSpPr>
      <xdr:spPr>
        <a:xfrm>
          <a:off x="12547111" y="1305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68,533</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25" name="テキスト ボックス 62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26" name="テキスト ボックス 62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27" name="テキスト ボックス 62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28" name="テキスト ボックス 62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29" name="テキスト ボックス 62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77</xdr:row>
      <xdr:rowOff>117739</xdr:rowOff>
    </xdr:from>
    <xdr:to>
      <xdr:col>23</xdr:col>
      <xdr:colOff>568325</xdr:colOff>
      <xdr:row>78</xdr:row>
      <xdr:rowOff>47889</xdr:rowOff>
    </xdr:to>
    <xdr:sp macro="" textlink="">
      <xdr:nvSpPr>
        <xdr:cNvPr id="630" name="円/楕円 629"/>
        <xdr:cNvSpPr/>
      </xdr:nvSpPr>
      <xdr:spPr>
        <a:xfrm>
          <a:off x="16268700" y="1331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96166</xdr:rowOff>
    </xdr:from>
    <xdr:ext cx="534377" cy="259045"/>
    <xdr:sp macro="" textlink="">
      <xdr:nvSpPr>
        <xdr:cNvPr id="631" name="公債費該当値テキスト"/>
        <xdr:cNvSpPr txBox="1"/>
      </xdr:nvSpPr>
      <xdr:spPr>
        <a:xfrm>
          <a:off x="16370300" y="1329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57,431</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162463</xdr:rowOff>
    </xdr:from>
    <xdr:to>
      <xdr:col>22</xdr:col>
      <xdr:colOff>415925</xdr:colOff>
      <xdr:row>78</xdr:row>
      <xdr:rowOff>92613</xdr:rowOff>
    </xdr:to>
    <xdr:sp macro="" textlink="">
      <xdr:nvSpPr>
        <xdr:cNvPr id="632" name="円/楕円 631"/>
        <xdr:cNvSpPr/>
      </xdr:nvSpPr>
      <xdr:spPr>
        <a:xfrm>
          <a:off x="15430500" y="1336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83740</xdr:rowOff>
    </xdr:from>
    <xdr:ext cx="534377" cy="259045"/>
    <xdr:sp macro="" textlink="">
      <xdr:nvSpPr>
        <xdr:cNvPr id="633" name="テキスト ボックス 632"/>
        <xdr:cNvSpPr txBox="1"/>
      </xdr:nvSpPr>
      <xdr:spPr>
        <a:xfrm>
          <a:off x="15214111" y="1345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45,692</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128809</xdr:rowOff>
    </xdr:from>
    <xdr:to>
      <xdr:col>21</xdr:col>
      <xdr:colOff>212725</xdr:colOff>
      <xdr:row>78</xdr:row>
      <xdr:rowOff>58959</xdr:rowOff>
    </xdr:to>
    <xdr:sp macro="" textlink="">
      <xdr:nvSpPr>
        <xdr:cNvPr id="634" name="円/楕円 633"/>
        <xdr:cNvSpPr/>
      </xdr:nvSpPr>
      <xdr:spPr>
        <a:xfrm>
          <a:off x="14541500" y="1333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78</xdr:row>
      <xdr:rowOff>50086</xdr:rowOff>
    </xdr:from>
    <xdr:ext cx="534377" cy="259045"/>
    <xdr:sp macro="" textlink="">
      <xdr:nvSpPr>
        <xdr:cNvPr id="635" name="テキスト ボックス 634"/>
        <xdr:cNvSpPr txBox="1"/>
      </xdr:nvSpPr>
      <xdr:spPr>
        <a:xfrm>
          <a:off x="14325111" y="1342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54,525</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145783</xdr:rowOff>
    </xdr:from>
    <xdr:to>
      <xdr:col>20</xdr:col>
      <xdr:colOff>9525</xdr:colOff>
      <xdr:row>78</xdr:row>
      <xdr:rowOff>75933</xdr:rowOff>
    </xdr:to>
    <xdr:sp macro="" textlink="">
      <xdr:nvSpPr>
        <xdr:cNvPr id="636" name="円/楕円 635"/>
        <xdr:cNvSpPr/>
      </xdr:nvSpPr>
      <xdr:spPr>
        <a:xfrm>
          <a:off x="13652500" y="1334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78</xdr:row>
      <xdr:rowOff>67060</xdr:rowOff>
    </xdr:from>
    <xdr:ext cx="534377" cy="259045"/>
    <xdr:sp macro="" textlink="">
      <xdr:nvSpPr>
        <xdr:cNvPr id="637" name="テキスト ボックス 636"/>
        <xdr:cNvSpPr txBox="1"/>
      </xdr:nvSpPr>
      <xdr:spPr>
        <a:xfrm>
          <a:off x="13436111" y="13440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50,070</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147901</xdr:rowOff>
    </xdr:from>
    <xdr:to>
      <xdr:col>18</xdr:col>
      <xdr:colOff>492125</xdr:colOff>
      <xdr:row>78</xdr:row>
      <xdr:rowOff>78051</xdr:rowOff>
    </xdr:to>
    <xdr:sp macro="" textlink="">
      <xdr:nvSpPr>
        <xdr:cNvPr id="638" name="円/楕円 637"/>
        <xdr:cNvSpPr/>
      </xdr:nvSpPr>
      <xdr:spPr>
        <a:xfrm>
          <a:off x="12763500" y="1334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78</xdr:row>
      <xdr:rowOff>69178</xdr:rowOff>
    </xdr:from>
    <xdr:ext cx="534377" cy="259045"/>
    <xdr:sp macro="" textlink="">
      <xdr:nvSpPr>
        <xdr:cNvPr id="639" name="テキスト ボックス 638"/>
        <xdr:cNvSpPr txBox="1"/>
      </xdr:nvSpPr>
      <xdr:spPr>
        <a:xfrm>
          <a:off x="12547111" y="1344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49,514</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0" name="正方形/長方形 63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1" name="正方形/長方形 64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42" name="正方形/長方形 64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43" name="正方形/長方形 64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44" name="正方形/長方形 64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45" name="正方形/長方形 64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46" name="正方形/長方形 64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22,248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47" name="正方形/長方形 64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48" name="テキスト ボックス 64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49" name="直線コネクタ 64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50" name="直線コネクタ 64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51" name="テキスト ボックス 65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52" name="直線コネクタ 65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53" name="テキスト ボックス 65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54" name="直線コネクタ 65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55" name="テキスト ボックス 65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56" name="直線コネクタ 65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57" name="テキスト ボックス 65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58" name="直線コネクタ 65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59" name="テキスト ボックス 65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0" name="直線コネクタ 65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1" name="テキスト ボックス 66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4956</xdr:rowOff>
    </xdr:from>
    <xdr:to>
      <xdr:col>23</xdr:col>
      <xdr:colOff>516889</xdr:colOff>
      <xdr:row>99</xdr:row>
      <xdr:rowOff>44306</xdr:rowOff>
    </xdr:to>
    <xdr:cxnSp macro="">
      <xdr:nvCxnSpPr>
        <xdr:cNvPr id="663" name="直線コネクタ 662"/>
        <xdr:cNvCxnSpPr/>
      </xdr:nvCxnSpPr>
      <xdr:spPr>
        <a:xfrm flipV="1">
          <a:off x="16317595" y="15606906"/>
          <a:ext cx="1269" cy="141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48133</xdr:rowOff>
    </xdr:from>
    <xdr:ext cx="313932" cy="259045"/>
    <xdr:sp macro="" textlink="">
      <xdr:nvSpPr>
        <xdr:cNvPr id="664" name="積立金最小値テキスト"/>
        <xdr:cNvSpPr txBox="1"/>
      </xdr:nvSpPr>
      <xdr:spPr>
        <a:xfrm>
          <a:off x="16370300" y="170216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23</xdr:col>
      <xdr:colOff>428625</xdr:colOff>
      <xdr:row>99</xdr:row>
      <xdr:rowOff>44306</xdr:rowOff>
    </xdr:from>
    <xdr:to>
      <xdr:col>23</xdr:col>
      <xdr:colOff>606425</xdr:colOff>
      <xdr:row>99</xdr:row>
      <xdr:rowOff>44306</xdr:rowOff>
    </xdr:to>
    <xdr:cxnSp macro="">
      <xdr:nvCxnSpPr>
        <xdr:cNvPr id="665" name="直線コネクタ 664"/>
        <xdr:cNvCxnSpPr/>
      </xdr:nvCxnSpPr>
      <xdr:spPr>
        <a:xfrm>
          <a:off x="16230600" y="17017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123083</xdr:rowOff>
    </xdr:from>
    <xdr:ext cx="599010" cy="259045"/>
    <xdr:sp macro="" textlink="">
      <xdr:nvSpPr>
        <xdr:cNvPr id="666" name="積立金最大値テキスト"/>
        <xdr:cNvSpPr txBox="1"/>
      </xdr:nvSpPr>
      <xdr:spPr>
        <a:xfrm>
          <a:off x="16370300" y="1538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185,183</a:t>
          </a:r>
          <a:endParaRPr kumimoji="1" lang="ja-JP" altLang="en-US" sz="1000" b="1">
            <a:latin typeface="ＭＳ Ｐゴシック"/>
          </a:endParaRPr>
        </a:p>
      </xdr:txBody>
    </xdr:sp>
    <xdr:clientData/>
  </xdr:oneCellAnchor>
  <xdr:twoCellAnchor>
    <xdr:from>
      <xdr:col>23</xdr:col>
      <xdr:colOff>428625</xdr:colOff>
      <xdr:row>91</xdr:row>
      <xdr:rowOff>4956</xdr:rowOff>
    </xdr:from>
    <xdr:to>
      <xdr:col>23</xdr:col>
      <xdr:colOff>606425</xdr:colOff>
      <xdr:row>91</xdr:row>
      <xdr:rowOff>4956</xdr:rowOff>
    </xdr:to>
    <xdr:cxnSp macro="">
      <xdr:nvCxnSpPr>
        <xdr:cNvPr id="667" name="直線コネクタ 666"/>
        <xdr:cNvCxnSpPr/>
      </xdr:nvCxnSpPr>
      <xdr:spPr>
        <a:xfrm>
          <a:off x="16230600" y="15606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156502</xdr:rowOff>
    </xdr:from>
    <xdr:to>
      <xdr:col>23</xdr:col>
      <xdr:colOff>517525</xdr:colOff>
      <xdr:row>99</xdr:row>
      <xdr:rowOff>10344</xdr:rowOff>
    </xdr:to>
    <xdr:cxnSp macro="">
      <xdr:nvCxnSpPr>
        <xdr:cNvPr id="668" name="直線コネクタ 667"/>
        <xdr:cNvCxnSpPr/>
      </xdr:nvCxnSpPr>
      <xdr:spPr>
        <a:xfrm flipV="1">
          <a:off x="15481300" y="16958602"/>
          <a:ext cx="838200" cy="25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27119</xdr:rowOff>
    </xdr:from>
    <xdr:ext cx="534377" cy="259045"/>
    <xdr:sp macro="" textlink="">
      <xdr:nvSpPr>
        <xdr:cNvPr id="669" name="積立金平均値テキスト"/>
        <xdr:cNvSpPr txBox="1"/>
      </xdr:nvSpPr>
      <xdr:spPr>
        <a:xfrm>
          <a:off x="16370300" y="166577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21,110</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4242</xdr:rowOff>
    </xdr:from>
    <xdr:to>
      <xdr:col>23</xdr:col>
      <xdr:colOff>568325</xdr:colOff>
      <xdr:row>98</xdr:row>
      <xdr:rowOff>105842</xdr:rowOff>
    </xdr:to>
    <xdr:sp macro="" textlink="">
      <xdr:nvSpPr>
        <xdr:cNvPr id="670" name="フローチャート : 判断 669"/>
        <xdr:cNvSpPr/>
      </xdr:nvSpPr>
      <xdr:spPr>
        <a:xfrm>
          <a:off x="16268700" y="16806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10344</xdr:rowOff>
    </xdr:from>
    <xdr:to>
      <xdr:col>22</xdr:col>
      <xdr:colOff>365125</xdr:colOff>
      <xdr:row>99</xdr:row>
      <xdr:rowOff>29470</xdr:rowOff>
    </xdr:to>
    <xdr:cxnSp macro="">
      <xdr:nvCxnSpPr>
        <xdr:cNvPr id="671" name="直線コネクタ 670"/>
        <xdr:cNvCxnSpPr/>
      </xdr:nvCxnSpPr>
      <xdr:spPr>
        <a:xfrm flipV="1">
          <a:off x="14592300" y="16983894"/>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11419</xdr:rowOff>
    </xdr:from>
    <xdr:to>
      <xdr:col>22</xdr:col>
      <xdr:colOff>415925</xdr:colOff>
      <xdr:row>98</xdr:row>
      <xdr:rowOff>113019</xdr:rowOff>
    </xdr:to>
    <xdr:sp macro="" textlink="">
      <xdr:nvSpPr>
        <xdr:cNvPr id="672" name="フローチャート : 判断 671"/>
        <xdr:cNvSpPr/>
      </xdr:nvSpPr>
      <xdr:spPr>
        <a:xfrm>
          <a:off x="15430500" y="168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129546</xdr:rowOff>
    </xdr:from>
    <xdr:ext cx="534377" cy="259045"/>
    <xdr:sp macro="" textlink="">
      <xdr:nvSpPr>
        <xdr:cNvPr id="673" name="テキスト ボックス 672"/>
        <xdr:cNvSpPr txBox="1"/>
      </xdr:nvSpPr>
      <xdr:spPr>
        <a:xfrm>
          <a:off x="15214111" y="1658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20,168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163947</xdr:rowOff>
    </xdr:from>
    <xdr:to>
      <xdr:col>21</xdr:col>
      <xdr:colOff>161925</xdr:colOff>
      <xdr:row>99</xdr:row>
      <xdr:rowOff>29470</xdr:rowOff>
    </xdr:to>
    <xdr:cxnSp macro="">
      <xdr:nvCxnSpPr>
        <xdr:cNvPr id="674" name="直線コネクタ 673"/>
        <xdr:cNvCxnSpPr/>
      </xdr:nvCxnSpPr>
      <xdr:spPr>
        <a:xfrm>
          <a:off x="13703300" y="16966047"/>
          <a:ext cx="889000" cy="36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102060</xdr:rowOff>
    </xdr:from>
    <xdr:to>
      <xdr:col>21</xdr:col>
      <xdr:colOff>212725</xdr:colOff>
      <xdr:row>98</xdr:row>
      <xdr:rowOff>32210</xdr:rowOff>
    </xdr:to>
    <xdr:sp macro="" textlink="">
      <xdr:nvSpPr>
        <xdr:cNvPr id="675" name="フローチャート : 判断 674"/>
        <xdr:cNvSpPr/>
      </xdr:nvSpPr>
      <xdr:spPr>
        <a:xfrm>
          <a:off x="14541500" y="16732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48737</xdr:rowOff>
    </xdr:from>
    <xdr:ext cx="534377" cy="259045"/>
    <xdr:sp macro="" textlink="">
      <xdr:nvSpPr>
        <xdr:cNvPr id="676" name="テキスト ボックス 675"/>
        <xdr:cNvSpPr txBox="1"/>
      </xdr:nvSpPr>
      <xdr:spPr>
        <a:xfrm>
          <a:off x="14325111" y="1650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30,773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163947</xdr:rowOff>
    </xdr:from>
    <xdr:to>
      <xdr:col>19</xdr:col>
      <xdr:colOff>644525</xdr:colOff>
      <xdr:row>99</xdr:row>
      <xdr:rowOff>32052</xdr:rowOff>
    </xdr:to>
    <xdr:cxnSp macro="">
      <xdr:nvCxnSpPr>
        <xdr:cNvPr id="677" name="直線コネクタ 676"/>
        <xdr:cNvCxnSpPr/>
      </xdr:nvCxnSpPr>
      <xdr:spPr>
        <a:xfrm flipV="1">
          <a:off x="12814300" y="16966047"/>
          <a:ext cx="889000" cy="3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119906</xdr:rowOff>
    </xdr:from>
    <xdr:to>
      <xdr:col>20</xdr:col>
      <xdr:colOff>9525</xdr:colOff>
      <xdr:row>98</xdr:row>
      <xdr:rowOff>50056</xdr:rowOff>
    </xdr:to>
    <xdr:sp macro="" textlink="">
      <xdr:nvSpPr>
        <xdr:cNvPr id="678" name="フローチャート : 判断 677"/>
        <xdr:cNvSpPr/>
      </xdr:nvSpPr>
      <xdr:spPr>
        <a:xfrm>
          <a:off x="13652500" y="1675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66583</xdr:rowOff>
    </xdr:from>
    <xdr:ext cx="534377" cy="259045"/>
    <xdr:sp macro="" textlink="">
      <xdr:nvSpPr>
        <xdr:cNvPr id="679" name="テキスト ボックス 678"/>
        <xdr:cNvSpPr txBox="1"/>
      </xdr:nvSpPr>
      <xdr:spPr>
        <a:xfrm>
          <a:off x="13436111" y="1652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28,431</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84038</xdr:rowOff>
    </xdr:from>
    <xdr:to>
      <xdr:col>18</xdr:col>
      <xdr:colOff>492125</xdr:colOff>
      <xdr:row>97</xdr:row>
      <xdr:rowOff>14188</xdr:rowOff>
    </xdr:to>
    <xdr:sp macro="" textlink="">
      <xdr:nvSpPr>
        <xdr:cNvPr id="680" name="フローチャート : 判断 679"/>
        <xdr:cNvSpPr/>
      </xdr:nvSpPr>
      <xdr:spPr>
        <a:xfrm>
          <a:off x="12763500" y="16543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30715</xdr:rowOff>
    </xdr:from>
    <xdr:ext cx="534377" cy="259045"/>
    <xdr:sp macro="" textlink="">
      <xdr:nvSpPr>
        <xdr:cNvPr id="681" name="テキスト ボックス 680"/>
        <xdr:cNvSpPr txBox="1"/>
      </xdr:nvSpPr>
      <xdr:spPr>
        <a:xfrm>
          <a:off x="12547111" y="1631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55,638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2" name="テキスト ボックス 68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3" name="テキスト ボックス 68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84" name="テキスト ボックス 68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85" name="テキスト ボックス 68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86" name="テキスト ボックス 68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98</xdr:row>
      <xdr:rowOff>105702</xdr:rowOff>
    </xdr:from>
    <xdr:to>
      <xdr:col>23</xdr:col>
      <xdr:colOff>568325</xdr:colOff>
      <xdr:row>99</xdr:row>
      <xdr:rowOff>35852</xdr:rowOff>
    </xdr:to>
    <xdr:sp macro="" textlink="">
      <xdr:nvSpPr>
        <xdr:cNvPr id="687" name="円/楕円 686"/>
        <xdr:cNvSpPr/>
      </xdr:nvSpPr>
      <xdr:spPr>
        <a:xfrm>
          <a:off x="16268700" y="169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20629</xdr:rowOff>
    </xdr:from>
    <xdr:ext cx="469744" cy="259045"/>
    <xdr:sp macro="" textlink="">
      <xdr:nvSpPr>
        <xdr:cNvPr id="688" name="積立金該当値テキスト"/>
        <xdr:cNvSpPr txBox="1"/>
      </xdr:nvSpPr>
      <xdr:spPr>
        <a:xfrm>
          <a:off x="16370300" y="1682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7,795</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130994</xdr:rowOff>
    </xdr:from>
    <xdr:to>
      <xdr:col>22</xdr:col>
      <xdr:colOff>415925</xdr:colOff>
      <xdr:row>99</xdr:row>
      <xdr:rowOff>61144</xdr:rowOff>
    </xdr:to>
    <xdr:sp macro="" textlink="">
      <xdr:nvSpPr>
        <xdr:cNvPr id="689" name="円/楕円 688"/>
        <xdr:cNvSpPr/>
      </xdr:nvSpPr>
      <xdr:spPr>
        <a:xfrm>
          <a:off x="15430500" y="1693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99</xdr:row>
      <xdr:rowOff>52271</xdr:rowOff>
    </xdr:from>
    <xdr:ext cx="469744" cy="259045"/>
    <xdr:sp macro="" textlink="">
      <xdr:nvSpPr>
        <xdr:cNvPr id="690" name="テキスト ボックス 689"/>
        <xdr:cNvSpPr txBox="1"/>
      </xdr:nvSpPr>
      <xdr:spPr>
        <a:xfrm>
          <a:off x="15246427" y="1702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4,476</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150120</xdr:rowOff>
    </xdr:from>
    <xdr:to>
      <xdr:col>21</xdr:col>
      <xdr:colOff>212725</xdr:colOff>
      <xdr:row>99</xdr:row>
      <xdr:rowOff>80270</xdr:rowOff>
    </xdr:to>
    <xdr:sp macro="" textlink="">
      <xdr:nvSpPr>
        <xdr:cNvPr id="691" name="円/楕円 690"/>
        <xdr:cNvSpPr/>
      </xdr:nvSpPr>
      <xdr:spPr>
        <a:xfrm>
          <a:off x="14541500" y="169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99</xdr:row>
      <xdr:rowOff>71397</xdr:rowOff>
    </xdr:from>
    <xdr:ext cx="469744" cy="259045"/>
    <xdr:sp macro="" textlink="">
      <xdr:nvSpPr>
        <xdr:cNvPr id="692" name="テキスト ボックス 691"/>
        <xdr:cNvSpPr txBox="1"/>
      </xdr:nvSpPr>
      <xdr:spPr>
        <a:xfrm>
          <a:off x="14357427" y="1704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1,966</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113147</xdr:rowOff>
    </xdr:from>
    <xdr:to>
      <xdr:col>20</xdr:col>
      <xdr:colOff>9525</xdr:colOff>
      <xdr:row>99</xdr:row>
      <xdr:rowOff>43297</xdr:rowOff>
    </xdr:to>
    <xdr:sp macro="" textlink="">
      <xdr:nvSpPr>
        <xdr:cNvPr id="693" name="円/楕円 692"/>
        <xdr:cNvSpPr/>
      </xdr:nvSpPr>
      <xdr:spPr>
        <a:xfrm>
          <a:off x="13652500" y="1691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99</xdr:row>
      <xdr:rowOff>34424</xdr:rowOff>
    </xdr:from>
    <xdr:ext cx="469744" cy="259045"/>
    <xdr:sp macro="" textlink="">
      <xdr:nvSpPr>
        <xdr:cNvPr id="694" name="テキスト ボックス 693"/>
        <xdr:cNvSpPr txBox="1"/>
      </xdr:nvSpPr>
      <xdr:spPr>
        <a:xfrm>
          <a:off x="13468427" y="1700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6,818</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152702</xdr:rowOff>
    </xdr:from>
    <xdr:to>
      <xdr:col>18</xdr:col>
      <xdr:colOff>492125</xdr:colOff>
      <xdr:row>99</xdr:row>
      <xdr:rowOff>82852</xdr:rowOff>
    </xdr:to>
    <xdr:sp macro="" textlink="">
      <xdr:nvSpPr>
        <xdr:cNvPr id="695" name="円/楕円 694"/>
        <xdr:cNvSpPr/>
      </xdr:nvSpPr>
      <xdr:spPr>
        <a:xfrm>
          <a:off x="12763500" y="1695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99</xdr:row>
      <xdr:rowOff>73979</xdr:rowOff>
    </xdr:from>
    <xdr:ext cx="469744" cy="259045"/>
    <xdr:sp macro="" textlink="">
      <xdr:nvSpPr>
        <xdr:cNvPr id="696" name="テキスト ボックス 695"/>
        <xdr:cNvSpPr txBox="1"/>
      </xdr:nvSpPr>
      <xdr:spPr>
        <a:xfrm>
          <a:off x="12579427" y="17047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1,627</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97" name="正方形/長方形 69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98" name="正方形/長方形 69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99" name="正方形/長方形 69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0" name="正方形/長方形 69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1" name="正方形/長方形 70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2" name="正方形/長方形 70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3" name="正方形/長方形 70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04" name="正方形/長方形 70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05" name="テキスト ボックス 70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06" name="直線コネクタ 70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07" name="直線コネクタ 70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08" name="テキスト ボックス 70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09" name="直線コネクタ 70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10" name="テキスト ボックス 70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11" name="直線コネクタ 71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12" name="テキスト ボックス 71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13" name="直線コネクタ 71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14" name="テキスト ボックス 71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15" name="直線コネクタ 71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16" name="テキスト ボックス 71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17" name="直線コネクタ 71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718" name="テキスト ボックス 717"/>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1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19933</xdr:rowOff>
    </xdr:from>
    <xdr:to>
      <xdr:col>32</xdr:col>
      <xdr:colOff>186689</xdr:colOff>
      <xdr:row>39</xdr:row>
      <xdr:rowOff>44450</xdr:rowOff>
    </xdr:to>
    <xdr:cxnSp macro="">
      <xdr:nvCxnSpPr>
        <xdr:cNvPr id="720" name="直線コネクタ 719"/>
        <xdr:cNvCxnSpPr/>
      </xdr:nvCxnSpPr>
      <xdr:spPr>
        <a:xfrm flipV="1">
          <a:off x="22159595" y="5334883"/>
          <a:ext cx="1269" cy="1396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61968</xdr:rowOff>
    </xdr:from>
    <xdr:ext cx="249299" cy="259045"/>
    <xdr:sp macro="" textlink="">
      <xdr:nvSpPr>
        <xdr:cNvPr id="721" name="投資及び出資金最小値テキスト"/>
        <xdr:cNvSpPr txBox="1"/>
      </xdr:nvSpPr>
      <xdr:spPr>
        <a:xfrm>
          <a:off x="22212300" y="674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22" name="直線コネクタ 72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138060</xdr:rowOff>
    </xdr:from>
    <xdr:ext cx="534377" cy="259045"/>
    <xdr:sp macro="" textlink="">
      <xdr:nvSpPr>
        <xdr:cNvPr id="723" name="投資及び出資金最大値テキスト"/>
        <xdr:cNvSpPr txBox="1"/>
      </xdr:nvSpPr>
      <xdr:spPr>
        <a:xfrm>
          <a:off x="22212300" y="511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73,287</a:t>
          </a:r>
          <a:endParaRPr kumimoji="1" lang="ja-JP" altLang="en-US" sz="1000" b="1">
            <a:latin typeface="ＭＳ Ｐゴシック"/>
          </a:endParaRPr>
        </a:p>
      </xdr:txBody>
    </xdr:sp>
    <xdr:clientData/>
  </xdr:oneCellAnchor>
  <xdr:twoCellAnchor>
    <xdr:from>
      <xdr:col>32</xdr:col>
      <xdr:colOff>98425</xdr:colOff>
      <xdr:row>31</xdr:row>
      <xdr:rowOff>19933</xdr:rowOff>
    </xdr:from>
    <xdr:to>
      <xdr:col>32</xdr:col>
      <xdr:colOff>276225</xdr:colOff>
      <xdr:row>31</xdr:row>
      <xdr:rowOff>19933</xdr:rowOff>
    </xdr:to>
    <xdr:cxnSp macro="">
      <xdr:nvCxnSpPr>
        <xdr:cNvPr id="724" name="直線コネクタ 723"/>
        <xdr:cNvCxnSpPr/>
      </xdr:nvCxnSpPr>
      <xdr:spPr>
        <a:xfrm>
          <a:off x="22072600" y="5334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36678</xdr:rowOff>
    </xdr:from>
    <xdr:to>
      <xdr:col>32</xdr:col>
      <xdr:colOff>187325</xdr:colOff>
      <xdr:row>39</xdr:row>
      <xdr:rowOff>44450</xdr:rowOff>
    </xdr:to>
    <xdr:cxnSp macro="">
      <xdr:nvCxnSpPr>
        <xdr:cNvPr id="725" name="直線コネクタ 724"/>
        <xdr:cNvCxnSpPr/>
      </xdr:nvCxnSpPr>
      <xdr:spPr>
        <a:xfrm>
          <a:off x="21323300" y="6723228"/>
          <a:ext cx="8382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150868</xdr:rowOff>
    </xdr:from>
    <xdr:ext cx="469744" cy="259045"/>
    <xdr:sp macro="" textlink="">
      <xdr:nvSpPr>
        <xdr:cNvPr id="726" name="投資及び出資金平均値テキスト"/>
        <xdr:cNvSpPr txBox="1"/>
      </xdr:nvSpPr>
      <xdr:spPr>
        <a:xfrm>
          <a:off x="22212300" y="64945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1,948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127991</xdr:rowOff>
    </xdr:from>
    <xdr:to>
      <xdr:col>32</xdr:col>
      <xdr:colOff>238125</xdr:colOff>
      <xdr:row>39</xdr:row>
      <xdr:rowOff>58141</xdr:rowOff>
    </xdr:to>
    <xdr:sp macro="" textlink="">
      <xdr:nvSpPr>
        <xdr:cNvPr id="727" name="フローチャート : 判断 726"/>
        <xdr:cNvSpPr/>
      </xdr:nvSpPr>
      <xdr:spPr>
        <a:xfrm>
          <a:off x="22110700" y="664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35592</xdr:rowOff>
    </xdr:from>
    <xdr:to>
      <xdr:col>31</xdr:col>
      <xdr:colOff>34925</xdr:colOff>
      <xdr:row>39</xdr:row>
      <xdr:rowOff>36678</xdr:rowOff>
    </xdr:to>
    <xdr:cxnSp macro="">
      <xdr:nvCxnSpPr>
        <xdr:cNvPr id="728" name="直線コネクタ 727"/>
        <xdr:cNvCxnSpPr/>
      </xdr:nvCxnSpPr>
      <xdr:spPr>
        <a:xfrm>
          <a:off x="20434300" y="6722142"/>
          <a:ext cx="889000" cy="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132638</xdr:rowOff>
    </xdr:from>
    <xdr:to>
      <xdr:col>31</xdr:col>
      <xdr:colOff>85725</xdr:colOff>
      <xdr:row>39</xdr:row>
      <xdr:rowOff>62788</xdr:rowOff>
    </xdr:to>
    <xdr:sp macro="" textlink="">
      <xdr:nvSpPr>
        <xdr:cNvPr id="729" name="フローチャート : 判断 728"/>
        <xdr:cNvSpPr/>
      </xdr:nvSpPr>
      <xdr:spPr>
        <a:xfrm>
          <a:off x="21272500" y="664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79316</xdr:rowOff>
    </xdr:from>
    <xdr:ext cx="469744" cy="259045"/>
    <xdr:sp macro="" textlink="">
      <xdr:nvSpPr>
        <xdr:cNvPr id="730" name="テキスト ボックス 729"/>
        <xdr:cNvSpPr txBox="1"/>
      </xdr:nvSpPr>
      <xdr:spPr>
        <a:xfrm>
          <a:off x="21088427" y="6422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1,704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35592</xdr:rowOff>
    </xdr:from>
    <xdr:to>
      <xdr:col>29</xdr:col>
      <xdr:colOff>517525</xdr:colOff>
      <xdr:row>39</xdr:row>
      <xdr:rowOff>35725</xdr:rowOff>
    </xdr:to>
    <xdr:cxnSp macro="">
      <xdr:nvCxnSpPr>
        <xdr:cNvPr id="731" name="直線コネクタ 730"/>
        <xdr:cNvCxnSpPr/>
      </xdr:nvCxnSpPr>
      <xdr:spPr>
        <a:xfrm flipV="1">
          <a:off x="19545300" y="6722142"/>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131649</xdr:rowOff>
    </xdr:from>
    <xdr:to>
      <xdr:col>29</xdr:col>
      <xdr:colOff>568325</xdr:colOff>
      <xdr:row>39</xdr:row>
      <xdr:rowOff>61799</xdr:rowOff>
    </xdr:to>
    <xdr:sp macro="" textlink="">
      <xdr:nvSpPr>
        <xdr:cNvPr id="732" name="フローチャート : 判断 731"/>
        <xdr:cNvSpPr/>
      </xdr:nvSpPr>
      <xdr:spPr>
        <a:xfrm>
          <a:off x="20383500" y="664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78325</xdr:rowOff>
    </xdr:from>
    <xdr:ext cx="469744" cy="259045"/>
    <xdr:sp macro="" textlink="">
      <xdr:nvSpPr>
        <xdr:cNvPr id="733" name="テキスト ボックス 732"/>
        <xdr:cNvSpPr txBox="1"/>
      </xdr:nvSpPr>
      <xdr:spPr>
        <a:xfrm>
          <a:off x="20199427" y="6421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1,756</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35725</xdr:rowOff>
    </xdr:from>
    <xdr:to>
      <xdr:col>28</xdr:col>
      <xdr:colOff>314325</xdr:colOff>
      <xdr:row>39</xdr:row>
      <xdr:rowOff>35801</xdr:rowOff>
    </xdr:to>
    <xdr:cxnSp macro="">
      <xdr:nvCxnSpPr>
        <xdr:cNvPr id="734" name="直線コネクタ 733"/>
        <xdr:cNvCxnSpPr/>
      </xdr:nvCxnSpPr>
      <xdr:spPr>
        <a:xfrm flipV="1">
          <a:off x="18656300" y="6722275"/>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135287</xdr:rowOff>
    </xdr:from>
    <xdr:to>
      <xdr:col>28</xdr:col>
      <xdr:colOff>365125</xdr:colOff>
      <xdr:row>39</xdr:row>
      <xdr:rowOff>65437</xdr:rowOff>
    </xdr:to>
    <xdr:sp macro="" textlink="">
      <xdr:nvSpPr>
        <xdr:cNvPr id="735" name="フローチャート : 判断 734"/>
        <xdr:cNvSpPr/>
      </xdr:nvSpPr>
      <xdr:spPr>
        <a:xfrm>
          <a:off x="19494500" y="665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81964</xdr:rowOff>
    </xdr:from>
    <xdr:ext cx="469744" cy="259045"/>
    <xdr:sp macro="" textlink="">
      <xdr:nvSpPr>
        <xdr:cNvPr id="736" name="テキスト ボックス 735"/>
        <xdr:cNvSpPr txBox="1"/>
      </xdr:nvSpPr>
      <xdr:spPr>
        <a:xfrm>
          <a:off x="19310427" y="6425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1,565</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135896</xdr:rowOff>
    </xdr:from>
    <xdr:to>
      <xdr:col>27</xdr:col>
      <xdr:colOff>161925</xdr:colOff>
      <xdr:row>39</xdr:row>
      <xdr:rowOff>66046</xdr:rowOff>
    </xdr:to>
    <xdr:sp macro="" textlink="">
      <xdr:nvSpPr>
        <xdr:cNvPr id="737" name="フローチャート : 判断 736"/>
        <xdr:cNvSpPr/>
      </xdr:nvSpPr>
      <xdr:spPr>
        <a:xfrm>
          <a:off x="18605500" y="66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82573</xdr:rowOff>
    </xdr:from>
    <xdr:ext cx="469744" cy="259045"/>
    <xdr:sp macro="" textlink="">
      <xdr:nvSpPr>
        <xdr:cNvPr id="738" name="テキスト ボックス 737"/>
        <xdr:cNvSpPr txBox="1"/>
      </xdr:nvSpPr>
      <xdr:spPr>
        <a:xfrm>
          <a:off x="18421427" y="642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39" name="テキスト ボックス 73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0" name="テキスト ボックス 73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1" name="テキスト ボックス 74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2" name="テキスト ボックス 74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3" name="テキスト ボックス 74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44" name="円/楕円 74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106418</xdr:rowOff>
    </xdr:from>
    <xdr:ext cx="249299" cy="259045"/>
    <xdr:sp macro="" textlink="">
      <xdr:nvSpPr>
        <xdr:cNvPr id="745" name="投資及び出資金該当値テキスト"/>
        <xdr:cNvSpPr txBox="1"/>
      </xdr:nvSpPr>
      <xdr:spPr>
        <a:xfrm>
          <a:off x="22212300" y="662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157328</xdr:rowOff>
    </xdr:from>
    <xdr:to>
      <xdr:col>31</xdr:col>
      <xdr:colOff>85725</xdr:colOff>
      <xdr:row>39</xdr:row>
      <xdr:rowOff>87478</xdr:rowOff>
    </xdr:to>
    <xdr:sp macro="" textlink="">
      <xdr:nvSpPr>
        <xdr:cNvPr id="746" name="円/楕円 745"/>
        <xdr:cNvSpPr/>
      </xdr:nvSpPr>
      <xdr:spPr>
        <a:xfrm>
          <a:off x="21272500" y="66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78605</xdr:rowOff>
    </xdr:from>
    <xdr:ext cx="378565" cy="259045"/>
    <xdr:sp macro="" textlink="">
      <xdr:nvSpPr>
        <xdr:cNvPr id="747" name="テキスト ボックス 746"/>
        <xdr:cNvSpPr txBox="1"/>
      </xdr:nvSpPr>
      <xdr:spPr>
        <a:xfrm>
          <a:off x="21134017" y="67651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408</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156242</xdr:rowOff>
    </xdr:from>
    <xdr:to>
      <xdr:col>29</xdr:col>
      <xdr:colOff>568325</xdr:colOff>
      <xdr:row>39</xdr:row>
      <xdr:rowOff>86392</xdr:rowOff>
    </xdr:to>
    <xdr:sp macro="" textlink="">
      <xdr:nvSpPr>
        <xdr:cNvPr id="748" name="円/楕円 747"/>
        <xdr:cNvSpPr/>
      </xdr:nvSpPr>
      <xdr:spPr>
        <a:xfrm>
          <a:off x="20383500" y="667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77519</xdr:rowOff>
    </xdr:from>
    <xdr:ext cx="378565" cy="259045"/>
    <xdr:sp macro="" textlink="">
      <xdr:nvSpPr>
        <xdr:cNvPr id="749" name="テキスト ボックス 748"/>
        <xdr:cNvSpPr txBox="1"/>
      </xdr:nvSpPr>
      <xdr:spPr>
        <a:xfrm>
          <a:off x="20245017" y="6764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156375</xdr:rowOff>
    </xdr:from>
    <xdr:to>
      <xdr:col>28</xdr:col>
      <xdr:colOff>365125</xdr:colOff>
      <xdr:row>39</xdr:row>
      <xdr:rowOff>86525</xdr:rowOff>
    </xdr:to>
    <xdr:sp macro="" textlink="">
      <xdr:nvSpPr>
        <xdr:cNvPr id="750" name="円/楕円 749"/>
        <xdr:cNvSpPr/>
      </xdr:nvSpPr>
      <xdr:spPr>
        <a:xfrm>
          <a:off x="19494500" y="667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77652</xdr:rowOff>
    </xdr:from>
    <xdr:ext cx="378565" cy="259045"/>
    <xdr:sp macro="" textlink="">
      <xdr:nvSpPr>
        <xdr:cNvPr id="751" name="テキスト ボックス 750"/>
        <xdr:cNvSpPr txBox="1"/>
      </xdr:nvSpPr>
      <xdr:spPr>
        <a:xfrm>
          <a:off x="19356017" y="6764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458</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156451</xdr:rowOff>
    </xdr:from>
    <xdr:to>
      <xdr:col>27</xdr:col>
      <xdr:colOff>161925</xdr:colOff>
      <xdr:row>39</xdr:row>
      <xdr:rowOff>86601</xdr:rowOff>
    </xdr:to>
    <xdr:sp macro="" textlink="">
      <xdr:nvSpPr>
        <xdr:cNvPr id="752" name="円/楕円 751"/>
        <xdr:cNvSpPr/>
      </xdr:nvSpPr>
      <xdr:spPr>
        <a:xfrm>
          <a:off x="18605500" y="6671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77728</xdr:rowOff>
    </xdr:from>
    <xdr:ext cx="378565" cy="259045"/>
    <xdr:sp macro="" textlink="">
      <xdr:nvSpPr>
        <xdr:cNvPr id="753" name="テキスト ボックス 752"/>
        <xdr:cNvSpPr txBox="1"/>
      </xdr:nvSpPr>
      <xdr:spPr>
        <a:xfrm>
          <a:off x="18467017" y="67642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454</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4" name="正方形/長方形 75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5" name="正方形/長方形 75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56" name="正方形/長方形 75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57" name="正方形/長方形 75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58" name="正方形/長方形 75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59" name="正方形/長方形 75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0" name="正方形/長方形 75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14,259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1" name="正方形/長方形 76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2" name="テキスト ボックス 76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3" name="直線コネクタ 76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64" name="直線コネクタ 76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65" name="テキスト ボックス 76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66" name="直線コネクタ 76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67" name="テキスト ボックス 766"/>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68" name="直線コネクタ 76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69" name="テキスト ボックス 768"/>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70" name="直線コネクタ 76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71" name="テキスト ボックス 770"/>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72" name="直線コネクタ 77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73" name="テキスト ボックス 77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74" name="直線コネクタ 77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75" name="テキスト ボックス 77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77" name="テキスト ボックス 77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126474</xdr:rowOff>
    </xdr:from>
    <xdr:to>
      <xdr:col>32</xdr:col>
      <xdr:colOff>186689</xdr:colOff>
      <xdr:row>59</xdr:row>
      <xdr:rowOff>98878</xdr:rowOff>
    </xdr:to>
    <xdr:cxnSp macro="">
      <xdr:nvCxnSpPr>
        <xdr:cNvPr id="779" name="直線コネクタ 778"/>
        <xdr:cNvCxnSpPr/>
      </xdr:nvCxnSpPr>
      <xdr:spPr>
        <a:xfrm flipV="1">
          <a:off x="22159595" y="8698974"/>
          <a:ext cx="1269" cy="15154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8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81" name="直線コネクタ 78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73151</xdr:rowOff>
    </xdr:from>
    <xdr:ext cx="534377" cy="259045"/>
    <xdr:sp macro="" textlink="">
      <xdr:nvSpPr>
        <xdr:cNvPr id="782" name="貸付金最大値テキスト"/>
        <xdr:cNvSpPr txBox="1"/>
      </xdr:nvSpPr>
      <xdr:spPr>
        <a:xfrm>
          <a:off x="22212300" y="847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46,405</a:t>
          </a:r>
          <a:endParaRPr kumimoji="1" lang="ja-JP" altLang="en-US" sz="1000" b="1">
            <a:latin typeface="ＭＳ Ｐゴシック"/>
          </a:endParaRPr>
        </a:p>
      </xdr:txBody>
    </xdr:sp>
    <xdr:clientData/>
  </xdr:oneCellAnchor>
  <xdr:twoCellAnchor>
    <xdr:from>
      <xdr:col>32</xdr:col>
      <xdr:colOff>98425</xdr:colOff>
      <xdr:row>50</xdr:row>
      <xdr:rowOff>126474</xdr:rowOff>
    </xdr:from>
    <xdr:to>
      <xdr:col>32</xdr:col>
      <xdr:colOff>276225</xdr:colOff>
      <xdr:row>50</xdr:row>
      <xdr:rowOff>126474</xdr:rowOff>
    </xdr:to>
    <xdr:cxnSp macro="">
      <xdr:nvCxnSpPr>
        <xdr:cNvPr id="783" name="直線コネクタ 782"/>
        <xdr:cNvCxnSpPr/>
      </xdr:nvCxnSpPr>
      <xdr:spPr>
        <a:xfrm>
          <a:off x="22072600" y="869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33107</xdr:rowOff>
    </xdr:from>
    <xdr:to>
      <xdr:col>32</xdr:col>
      <xdr:colOff>187325</xdr:colOff>
      <xdr:row>55</xdr:row>
      <xdr:rowOff>149236</xdr:rowOff>
    </xdr:to>
    <xdr:cxnSp macro="">
      <xdr:nvCxnSpPr>
        <xdr:cNvPr id="784" name="直線コネクタ 783"/>
        <xdr:cNvCxnSpPr/>
      </xdr:nvCxnSpPr>
      <xdr:spPr>
        <a:xfrm flipV="1">
          <a:off x="21323300" y="9291407"/>
          <a:ext cx="838200" cy="28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9001</xdr:rowOff>
    </xdr:from>
    <xdr:ext cx="469744" cy="259045"/>
    <xdr:sp macro="" textlink="">
      <xdr:nvSpPr>
        <xdr:cNvPr id="785" name="貸付金平均値テキスト"/>
        <xdr:cNvSpPr txBox="1"/>
      </xdr:nvSpPr>
      <xdr:spPr>
        <a:xfrm>
          <a:off x="22212300" y="99531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5,786</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30574</xdr:rowOff>
    </xdr:from>
    <xdr:to>
      <xdr:col>32</xdr:col>
      <xdr:colOff>238125</xdr:colOff>
      <xdr:row>58</xdr:row>
      <xdr:rowOff>132174</xdr:rowOff>
    </xdr:to>
    <xdr:sp macro="" textlink="">
      <xdr:nvSpPr>
        <xdr:cNvPr id="786" name="フローチャート : 判断 785"/>
        <xdr:cNvSpPr/>
      </xdr:nvSpPr>
      <xdr:spPr>
        <a:xfrm>
          <a:off x="22110700" y="99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55</xdr:row>
      <xdr:rowOff>149236</xdr:rowOff>
    </xdr:from>
    <xdr:to>
      <xdr:col>31</xdr:col>
      <xdr:colOff>34925</xdr:colOff>
      <xdr:row>56</xdr:row>
      <xdr:rowOff>74157</xdr:rowOff>
    </xdr:to>
    <xdr:cxnSp macro="">
      <xdr:nvCxnSpPr>
        <xdr:cNvPr id="787" name="直線コネクタ 786"/>
        <xdr:cNvCxnSpPr/>
      </xdr:nvCxnSpPr>
      <xdr:spPr>
        <a:xfrm flipV="1">
          <a:off x="20434300" y="9578986"/>
          <a:ext cx="889000" cy="9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4155</xdr:rowOff>
    </xdr:from>
    <xdr:to>
      <xdr:col>31</xdr:col>
      <xdr:colOff>85725</xdr:colOff>
      <xdr:row>58</xdr:row>
      <xdr:rowOff>105755</xdr:rowOff>
    </xdr:to>
    <xdr:sp macro="" textlink="">
      <xdr:nvSpPr>
        <xdr:cNvPr id="788" name="フローチャート : 判断 787"/>
        <xdr:cNvSpPr/>
      </xdr:nvSpPr>
      <xdr:spPr>
        <a:xfrm>
          <a:off x="21272500" y="9948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96882</xdr:rowOff>
    </xdr:from>
    <xdr:ext cx="469744" cy="259045"/>
    <xdr:sp macro="" textlink="">
      <xdr:nvSpPr>
        <xdr:cNvPr id="789" name="テキスト ボックス 788"/>
        <xdr:cNvSpPr txBox="1"/>
      </xdr:nvSpPr>
      <xdr:spPr>
        <a:xfrm>
          <a:off x="21088427" y="1004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twoCellAnchor>
    <xdr:from>
      <xdr:col>28</xdr:col>
      <xdr:colOff>314325</xdr:colOff>
      <xdr:row>56</xdr:row>
      <xdr:rowOff>74157</xdr:rowOff>
    </xdr:from>
    <xdr:to>
      <xdr:col>29</xdr:col>
      <xdr:colOff>517525</xdr:colOff>
      <xdr:row>56</xdr:row>
      <xdr:rowOff>129903</xdr:rowOff>
    </xdr:to>
    <xdr:cxnSp macro="">
      <xdr:nvCxnSpPr>
        <xdr:cNvPr id="790" name="直線コネクタ 789"/>
        <xdr:cNvCxnSpPr/>
      </xdr:nvCxnSpPr>
      <xdr:spPr>
        <a:xfrm flipV="1">
          <a:off x="19545300" y="9675357"/>
          <a:ext cx="889000" cy="5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165840</xdr:rowOff>
    </xdr:from>
    <xdr:to>
      <xdr:col>29</xdr:col>
      <xdr:colOff>568325</xdr:colOff>
      <xdr:row>58</xdr:row>
      <xdr:rowOff>95990</xdr:rowOff>
    </xdr:to>
    <xdr:sp macro="" textlink="">
      <xdr:nvSpPr>
        <xdr:cNvPr id="791" name="フローチャート : 判断 790"/>
        <xdr:cNvSpPr/>
      </xdr:nvSpPr>
      <xdr:spPr>
        <a:xfrm>
          <a:off x="20383500" y="9938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87117</xdr:rowOff>
    </xdr:from>
    <xdr:ext cx="469744" cy="259045"/>
    <xdr:sp macro="" textlink="">
      <xdr:nvSpPr>
        <xdr:cNvPr id="792" name="テキスト ボックス 791"/>
        <xdr:cNvSpPr txBox="1"/>
      </xdr:nvSpPr>
      <xdr:spPr>
        <a:xfrm>
          <a:off x="20199427" y="10031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6,894</a:t>
          </a:r>
          <a:endParaRPr kumimoji="1" lang="ja-JP" altLang="en-US" sz="1000" b="1">
            <a:solidFill>
              <a:srgbClr val="000080"/>
            </a:solidFill>
            <a:latin typeface="ＭＳ Ｐゴシック"/>
          </a:endParaRPr>
        </a:p>
      </xdr:txBody>
    </xdr:sp>
    <xdr:clientData/>
  </xdr:oneCellAnchor>
  <xdr:twoCellAnchor>
    <xdr:from>
      <xdr:col>27</xdr:col>
      <xdr:colOff>111125</xdr:colOff>
      <xdr:row>56</xdr:row>
      <xdr:rowOff>129903</xdr:rowOff>
    </xdr:from>
    <xdr:to>
      <xdr:col>28</xdr:col>
      <xdr:colOff>314325</xdr:colOff>
      <xdr:row>57</xdr:row>
      <xdr:rowOff>78272</xdr:rowOff>
    </xdr:to>
    <xdr:cxnSp macro="">
      <xdr:nvCxnSpPr>
        <xdr:cNvPr id="793" name="直線コネクタ 792"/>
        <xdr:cNvCxnSpPr/>
      </xdr:nvCxnSpPr>
      <xdr:spPr>
        <a:xfrm flipV="1">
          <a:off x="18656300" y="9731103"/>
          <a:ext cx="889000" cy="11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155292</xdr:rowOff>
    </xdr:from>
    <xdr:to>
      <xdr:col>28</xdr:col>
      <xdr:colOff>365125</xdr:colOff>
      <xdr:row>58</xdr:row>
      <xdr:rowOff>85442</xdr:rowOff>
    </xdr:to>
    <xdr:sp macro="" textlink="">
      <xdr:nvSpPr>
        <xdr:cNvPr id="794" name="フローチャート : 判断 793"/>
        <xdr:cNvSpPr/>
      </xdr:nvSpPr>
      <xdr:spPr>
        <a:xfrm>
          <a:off x="19494500" y="992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58</xdr:row>
      <xdr:rowOff>76569</xdr:rowOff>
    </xdr:from>
    <xdr:ext cx="469744" cy="259045"/>
    <xdr:sp macro="" textlink="">
      <xdr:nvSpPr>
        <xdr:cNvPr id="795" name="テキスト ボックス 794"/>
        <xdr:cNvSpPr txBox="1"/>
      </xdr:nvSpPr>
      <xdr:spPr>
        <a:xfrm>
          <a:off x="19310427" y="1002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7,217</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151895</xdr:rowOff>
    </xdr:from>
    <xdr:to>
      <xdr:col>27</xdr:col>
      <xdr:colOff>161925</xdr:colOff>
      <xdr:row>58</xdr:row>
      <xdr:rowOff>82045</xdr:rowOff>
    </xdr:to>
    <xdr:sp macro="" textlink="">
      <xdr:nvSpPr>
        <xdr:cNvPr id="796" name="フローチャート : 判断 795"/>
        <xdr:cNvSpPr/>
      </xdr:nvSpPr>
      <xdr:spPr>
        <a:xfrm>
          <a:off x="18605500" y="992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73172</xdr:rowOff>
    </xdr:from>
    <xdr:ext cx="469744" cy="259045"/>
    <xdr:sp macro="" textlink="">
      <xdr:nvSpPr>
        <xdr:cNvPr id="797" name="テキスト ボックス 796"/>
        <xdr:cNvSpPr txBox="1"/>
      </xdr:nvSpPr>
      <xdr:spPr>
        <a:xfrm>
          <a:off x="18421427" y="1001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7,321</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53</xdr:row>
      <xdr:rowOff>153757</xdr:rowOff>
    </xdr:from>
    <xdr:to>
      <xdr:col>32</xdr:col>
      <xdr:colOff>238125</xdr:colOff>
      <xdr:row>54</xdr:row>
      <xdr:rowOff>83907</xdr:rowOff>
    </xdr:to>
    <xdr:sp macro="" textlink="">
      <xdr:nvSpPr>
        <xdr:cNvPr id="803" name="円/楕円 802"/>
        <xdr:cNvSpPr/>
      </xdr:nvSpPr>
      <xdr:spPr>
        <a:xfrm>
          <a:off x="22110700" y="924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5184</xdr:rowOff>
    </xdr:from>
    <xdr:ext cx="534377" cy="259045"/>
    <xdr:sp macro="" textlink="">
      <xdr:nvSpPr>
        <xdr:cNvPr id="804" name="貸付金該当値テキスト"/>
        <xdr:cNvSpPr txBox="1"/>
      </xdr:nvSpPr>
      <xdr:spPr>
        <a:xfrm>
          <a:off x="22212300" y="909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28,264</a:t>
          </a:r>
          <a:endParaRPr kumimoji="1" lang="ja-JP" altLang="en-US" sz="1000" b="1">
            <a:solidFill>
              <a:srgbClr val="FF0000"/>
            </a:solidFill>
            <a:latin typeface="ＭＳ Ｐゴシック"/>
          </a:endParaRPr>
        </a:p>
      </xdr:txBody>
    </xdr:sp>
    <xdr:clientData/>
  </xdr:oneCellAnchor>
  <xdr:twoCellAnchor>
    <xdr:from>
      <xdr:col>30</xdr:col>
      <xdr:colOff>669925</xdr:colOff>
      <xdr:row>55</xdr:row>
      <xdr:rowOff>98436</xdr:rowOff>
    </xdr:from>
    <xdr:to>
      <xdr:col>31</xdr:col>
      <xdr:colOff>85725</xdr:colOff>
      <xdr:row>56</xdr:row>
      <xdr:rowOff>28586</xdr:rowOff>
    </xdr:to>
    <xdr:sp macro="" textlink="">
      <xdr:nvSpPr>
        <xdr:cNvPr id="805" name="円/楕円 804"/>
        <xdr:cNvSpPr/>
      </xdr:nvSpPr>
      <xdr:spPr>
        <a:xfrm>
          <a:off x="21272500" y="952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54</xdr:row>
      <xdr:rowOff>45113</xdr:rowOff>
    </xdr:from>
    <xdr:ext cx="534377" cy="259045"/>
    <xdr:sp macro="" textlink="">
      <xdr:nvSpPr>
        <xdr:cNvPr id="806" name="テキスト ボックス 805"/>
        <xdr:cNvSpPr txBox="1"/>
      </xdr:nvSpPr>
      <xdr:spPr>
        <a:xfrm>
          <a:off x="21056111" y="9303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19,458</a:t>
          </a:r>
          <a:endParaRPr kumimoji="1" lang="ja-JP" altLang="en-US" sz="1000" b="1">
            <a:solidFill>
              <a:srgbClr val="FF0000"/>
            </a:solidFill>
            <a:latin typeface="ＭＳ Ｐゴシック"/>
          </a:endParaRPr>
        </a:p>
      </xdr:txBody>
    </xdr:sp>
    <xdr:clientData/>
  </xdr:oneCellAnchor>
  <xdr:twoCellAnchor>
    <xdr:from>
      <xdr:col>29</xdr:col>
      <xdr:colOff>466725</xdr:colOff>
      <xdr:row>56</xdr:row>
      <xdr:rowOff>23357</xdr:rowOff>
    </xdr:from>
    <xdr:to>
      <xdr:col>29</xdr:col>
      <xdr:colOff>568325</xdr:colOff>
      <xdr:row>56</xdr:row>
      <xdr:rowOff>124957</xdr:rowOff>
    </xdr:to>
    <xdr:sp macro="" textlink="">
      <xdr:nvSpPr>
        <xdr:cNvPr id="807" name="円/楕円 806"/>
        <xdr:cNvSpPr/>
      </xdr:nvSpPr>
      <xdr:spPr>
        <a:xfrm>
          <a:off x="20383500" y="962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54</xdr:row>
      <xdr:rowOff>141484</xdr:rowOff>
    </xdr:from>
    <xdr:ext cx="534377" cy="259045"/>
    <xdr:sp macro="" textlink="">
      <xdr:nvSpPr>
        <xdr:cNvPr id="808" name="テキスト ボックス 807"/>
        <xdr:cNvSpPr txBox="1"/>
      </xdr:nvSpPr>
      <xdr:spPr>
        <a:xfrm>
          <a:off x="20167111" y="9399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16,507</a:t>
          </a:r>
          <a:endParaRPr kumimoji="1" lang="ja-JP" altLang="en-US" sz="1000" b="1">
            <a:solidFill>
              <a:srgbClr val="FF0000"/>
            </a:solidFill>
            <a:latin typeface="ＭＳ Ｐゴシック"/>
          </a:endParaRPr>
        </a:p>
      </xdr:txBody>
    </xdr:sp>
    <xdr:clientData/>
  </xdr:oneCellAnchor>
  <xdr:twoCellAnchor>
    <xdr:from>
      <xdr:col>28</xdr:col>
      <xdr:colOff>263525</xdr:colOff>
      <xdr:row>56</xdr:row>
      <xdr:rowOff>79103</xdr:rowOff>
    </xdr:from>
    <xdr:to>
      <xdr:col>28</xdr:col>
      <xdr:colOff>365125</xdr:colOff>
      <xdr:row>57</xdr:row>
      <xdr:rowOff>9253</xdr:rowOff>
    </xdr:to>
    <xdr:sp macro="" textlink="">
      <xdr:nvSpPr>
        <xdr:cNvPr id="809" name="円/楕円 808"/>
        <xdr:cNvSpPr/>
      </xdr:nvSpPr>
      <xdr:spPr>
        <a:xfrm>
          <a:off x="19494500" y="968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55</xdr:row>
      <xdr:rowOff>25780</xdr:rowOff>
    </xdr:from>
    <xdr:ext cx="534377" cy="259045"/>
    <xdr:sp macro="" textlink="">
      <xdr:nvSpPr>
        <xdr:cNvPr id="810" name="テキスト ボックス 809"/>
        <xdr:cNvSpPr txBox="1"/>
      </xdr:nvSpPr>
      <xdr:spPr>
        <a:xfrm>
          <a:off x="19278111" y="945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14,800</a:t>
          </a:r>
          <a:endParaRPr kumimoji="1" lang="ja-JP" altLang="en-US" sz="1000" b="1">
            <a:solidFill>
              <a:srgbClr val="FF0000"/>
            </a:solidFill>
            <a:latin typeface="ＭＳ Ｐゴシック"/>
          </a:endParaRPr>
        </a:p>
      </xdr:txBody>
    </xdr:sp>
    <xdr:clientData/>
  </xdr:oneCellAnchor>
  <xdr:twoCellAnchor>
    <xdr:from>
      <xdr:col>27</xdr:col>
      <xdr:colOff>60325</xdr:colOff>
      <xdr:row>57</xdr:row>
      <xdr:rowOff>27472</xdr:rowOff>
    </xdr:from>
    <xdr:to>
      <xdr:col>27</xdr:col>
      <xdr:colOff>161925</xdr:colOff>
      <xdr:row>57</xdr:row>
      <xdr:rowOff>129072</xdr:rowOff>
    </xdr:to>
    <xdr:sp macro="" textlink="">
      <xdr:nvSpPr>
        <xdr:cNvPr id="811" name="円/楕円 810"/>
        <xdr:cNvSpPr/>
      </xdr:nvSpPr>
      <xdr:spPr>
        <a:xfrm>
          <a:off x="18605500" y="9800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55</xdr:row>
      <xdr:rowOff>145599</xdr:rowOff>
    </xdr:from>
    <xdr:ext cx="534377" cy="259045"/>
    <xdr:sp macro="" textlink="">
      <xdr:nvSpPr>
        <xdr:cNvPr id="812" name="テキスト ボックス 811"/>
        <xdr:cNvSpPr txBox="1"/>
      </xdr:nvSpPr>
      <xdr:spPr>
        <a:xfrm>
          <a:off x="18389111" y="9575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11,131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13" name="正方形/長方形 81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14" name="正方形/長方形 81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15" name="正方形/長方形 81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97/128</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16" name="正方形/長方形 81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17" name="正方形/長方形 81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18" name="正方形/長方形 81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19" name="正方形/長方形 81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20" name="正方形/長方形 81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21" name="テキスト ボックス 82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22" name="直線コネクタ 82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23" name="テキスト ボックス 82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98879</xdr:rowOff>
    </xdr:from>
    <xdr:to>
      <xdr:col>33</xdr:col>
      <xdr:colOff>314325</xdr:colOff>
      <xdr:row>79</xdr:row>
      <xdr:rowOff>98879</xdr:rowOff>
    </xdr:to>
    <xdr:cxnSp macro="">
      <xdr:nvCxnSpPr>
        <xdr:cNvPr id="824" name="直線コネクタ 82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128106</xdr:rowOff>
    </xdr:from>
    <xdr:ext cx="531299" cy="259045"/>
    <xdr:sp macro="" textlink="">
      <xdr:nvSpPr>
        <xdr:cNvPr id="825" name="テキスト ボックス 824"/>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26" name="直線コネクタ 82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27" name="テキスト ボックス 82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28" name="直線コネクタ 82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29" name="テキスト ボックス 82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30" name="直線コネクタ 82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31" name="テキスト ボックス 830"/>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32" name="直線コネクタ 83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33" name="テキスト ボックス 832"/>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34" name="直線コネクタ 83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35" name="テキスト ボックス 834"/>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36" name="直線コネクタ 83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37" name="テキスト ボックス 83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3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118832</xdr:rowOff>
    </xdr:from>
    <xdr:to>
      <xdr:col>32</xdr:col>
      <xdr:colOff>186689</xdr:colOff>
      <xdr:row>78</xdr:row>
      <xdr:rowOff>65993</xdr:rowOff>
    </xdr:to>
    <xdr:cxnSp macro="">
      <xdr:nvCxnSpPr>
        <xdr:cNvPr id="839" name="直線コネクタ 838"/>
        <xdr:cNvCxnSpPr/>
      </xdr:nvCxnSpPr>
      <xdr:spPr>
        <a:xfrm flipV="1">
          <a:off x="22159595" y="12120332"/>
          <a:ext cx="1269" cy="131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69820</xdr:rowOff>
    </xdr:from>
    <xdr:ext cx="534377" cy="259045"/>
    <xdr:sp macro="" textlink="">
      <xdr:nvSpPr>
        <xdr:cNvPr id="840" name="繰出金最小値テキスト"/>
        <xdr:cNvSpPr txBox="1"/>
      </xdr:nvSpPr>
      <xdr:spPr>
        <a:xfrm>
          <a:off x="22212300" y="13442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32,514</a:t>
          </a:r>
          <a:endParaRPr kumimoji="1" lang="ja-JP" altLang="en-US" sz="1000" b="1">
            <a:latin typeface="ＭＳ Ｐゴシック"/>
          </a:endParaRPr>
        </a:p>
      </xdr:txBody>
    </xdr:sp>
    <xdr:clientData/>
  </xdr:oneCellAnchor>
  <xdr:twoCellAnchor>
    <xdr:from>
      <xdr:col>32</xdr:col>
      <xdr:colOff>98425</xdr:colOff>
      <xdr:row>78</xdr:row>
      <xdr:rowOff>65993</xdr:rowOff>
    </xdr:from>
    <xdr:to>
      <xdr:col>32</xdr:col>
      <xdr:colOff>276225</xdr:colOff>
      <xdr:row>78</xdr:row>
      <xdr:rowOff>65993</xdr:rowOff>
    </xdr:to>
    <xdr:cxnSp macro="">
      <xdr:nvCxnSpPr>
        <xdr:cNvPr id="841" name="直線コネクタ 840"/>
        <xdr:cNvCxnSpPr/>
      </xdr:nvCxnSpPr>
      <xdr:spPr>
        <a:xfrm>
          <a:off x="22072600" y="13439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65509</xdr:rowOff>
    </xdr:from>
    <xdr:ext cx="599010" cy="259045"/>
    <xdr:sp macro="" textlink="">
      <xdr:nvSpPr>
        <xdr:cNvPr id="842" name="繰出金最大値テキスト"/>
        <xdr:cNvSpPr txBox="1"/>
      </xdr:nvSpPr>
      <xdr:spPr>
        <a:xfrm>
          <a:off x="22212300" y="1189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113,278</a:t>
          </a:r>
          <a:endParaRPr kumimoji="1" lang="ja-JP" altLang="en-US" sz="1000" b="1">
            <a:latin typeface="ＭＳ Ｐゴシック"/>
          </a:endParaRPr>
        </a:p>
      </xdr:txBody>
    </xdr:sp>
    <xdr:clientData/>
  </xdr:oneCellAnchor>
  <xdr:twoCellAnchor>
    <xdr:from>
      <xdr:col>32</xdr:col>
      <xdr:colOff>98425</xdr:colOff>
      <xdr:row>70</xdr:row>
      <xdr:rowOff>118832</xdr:rowOff>
    </xdr:from>
    <xdr:to>
      <xdr:col>32</xdr:col>
      <xdr:colOff>276225</xdr:colOff>
      <xdr:row>70</xdr:row>
      <xdr:rowOff>118832</xdr:rowOff>
    </xdr:to>
    <xdr:cxnSp macro="">
      <xdr:nvCxnSpPr>
        <xdr:cNvPr id="843" name="直線コネクタ 842"/>
        <xdr:cNvCxnSpPr/>
      </xdr:nvCxnSpPr>
      <xdr:spPr>
        <a:xfrm>
          <a:off x="22072600" y="12120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71397</xdr:rowOff>
    </xdr:from>
    <xdr:to>
      <xdr:col>32</xdr:col>
      <xdr:colOff>187325</xdr:colOff>
      <xdr:row>76</xdr:row>
      <xdr:rowOff>83938</xdr:rowOff>
    </xdr:to>
    <xdr:cxnSp macro="">
      <xdr:nvCxnSpPr>
        <xdr:cNvPr id="844" name="直線コネクタ 843"/>
        <xdr:cNvCxnSpPr/>
      </xdr:nvCxnSpPr>
      <xdr:spPr>
        <a:xfrm flipV="1">
          <a:off x="21323300" y="13101597"/>
          <a:ext cx="8382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74</xdr:row>
      <xdr:rowOff>37074</xdr:rowOff>
    </xdr:from>
    <xdr:ext cx="534377" cy="259045"/>
    <xdr:sp macro="" textlink="">
      <xdr:nvSpPr>
        <xdr:cNvPr id="845" name="繰出金平均値テキスト"/>
        <xdr:cNvSpPr txBox="1"/>
      </xdr:nvSpPr>
      <xdr:spPr>
        <a:xfrm>
          <a:off x="22212300" y="12724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64,075</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14197</xdr:rowOff>
    </xdr:from>
    <xdr:to>
      <xdr:col>32</xdr:col>
      <xdr:colOff>238125</xdr:colOff>
      <xdr:row>75</xdr:row>
      <xdr:rowOff>115797</xdr:rowOff>
    </xdr:to>
    <xdr:sp macro="" textlink="">
      <xdr:nvSpPr>
        <xdr:cNvPr id="846" name="フローチャート : 判断 845"/>
        <xdr:cNvSpPr/>
      </xdr:nvSpPr>
      <xdr:spPr>
        <a:xfrm>
          <a:off x="221107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83938</xdr:rowOff>
    </xdr:from>
    <xdr:to>
      <xdr:col>31</xdr:col>
      <xdr:colOff>34925</xdr:colOff>
      <xdr:row>76</xdr:row>
      <xdr:rowOff>135520</xdr:rowOff>
    </xdr:to>
    <xdr:cxnSp macro="">
      <xdr:nvCxnSpPr>
        <xdr:cNvPr id="847" name="直線コネクタ 846"/>
        <xdr:cNvCxnSpPr/>
      </xdr:nvCxnSpPr>
      <xdr:spPr>
        <a:xfrm flipV="1">
          <a:off x="20434300" y="13114138"/>
          <a:ext cx="889000" cy="5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35620</xdr:rowOff>
    </xdr:from>
    <xdr:to>
      <xdr:col>31</xdr:col>
      <xdr:colOff>85725</xdr:colOff>
      <xdr:row>75</xdr:row>
      <xdr:rowOff>137220</xdr:rowOff>
    </xdr:to>
    <xdr:sp macro="" textlink="">
      <xdr:nvSpPr>
        <xdr:cNvPr id="848" name="フローチャート : 判断 847"/>
        <xdr:cNvSpPr/>
      </xdr:nvSpPr>
      <xdr:spPr>
        <a:xfrm>
          <a:off x="21272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153747</xdr:rowOff>
    </xdr:from>
    <xdr:ext cx="534377" cy="259045"/>
    <xdr:sp macro="" textlink="">
      <xdr:nvSpPr>
        <xdr:cNvPr id="849" name="テキスト ボックス 848"/>
        <xdr:cNvSpPr txBox="1"/>
      </xdr:nvSpPr>
      <xdr:spPr>
        <a:xfrm>
          <a:off x="21056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62,763</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73144</xdr:rowOff>
    </xdr:from>
    <xdr:to>
      <xdr:col>29</xdr:col>
      <xdr:colOff>517525</xdr:colOff>
      <xdr:row>76</xdr:row>
      <xdr:rowOff>135520</xdr:rowOff>
    </xdr:to>
    <xdr:cxnSp macro="">
      <xdr:nvCxnSpPr>
        <xdr:cNvPr id="850" name="直線コネクタ 849"/>
        <xdr:cNvCxnSpPr/>
      </xdr:nvCxnSpPr>
      <xdr:spPr>
        <a:xfrm>
          <a:off x="19545300" y="13103344"/>
          <a:ext cx="889000" cy="6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101065</xdr:rowOff>
    </xdr:from>
    <xdr:to>
      <xdr:col>29</xdr:col>
      <xdr:colOff>568325</xdr:colOff>
      <xdr:row>76</xdr:row>
      <xdr:rowOff>31215</xdr:rowOff>
    </xdr:to>
    <xdr:sp macro="" textlink="">
      <xdr:nvSpPr>
        <xdr:cNvPr id="851" name="フローチャート : 判断 850"/>
        <xdr:cNvSpPr/>
      </xdr:nvSpPr>
      <xdr:spPr>
        <a:xfrm>
          <a:off x="20383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47742</xdr:rowOff>
    </xdr:from>
    <xdr:ext cx="534377" cy="259045"/>
    <xdr:sp macro="" textlink="">
      <xdr:nvSpPr>
        <xdr:cNvPr id="852" name="テキスト ボックス 851"/>
        <xdr:cNvSpPr txBox="1"/>
      </xdr:nvSpPr>
      <xdr:spPr>
        <a:xfrm>
          <a:off x="20167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58,755</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73144</xdr:rowOff>
    </xdr:from>
    <xdr:to>
      <xdr:col>28</xdr:col>
      <xdr:colOff>314325</xdr:colOff>
      <xdr:row>76</xdr:row>
      <xdr:rowOff>123698</xdr:rowOff>
    </xdr:to>
    <xdr:cxnSp macro="">
      <xdr:nvCxnSpPr>
        <xdr:cNvPr id="853" name="直線コネクタ 852"/>
        <xdr:cNvCxnSpPr/>
      </xdr:nvCxnSpPr>
      <xdr:spPr>
        <a:xfrm flipV="1">
          <a:off x="18656300" y="13103344"/>
          <a:ext cx="889000" cy="50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113474</xdr:rowOff>
    </xdr:from>
    <xdr:to>
      <xdr:col>28</xdr:col>
      <xdr:colOff>365125</xdr:colOff>
      <xdr:row>76</xdr:row>
      <xdr:rowOff>43625</xdr:rowOff>
    </xdr:to>
    <xdr:sp macro="" textlink="">
      <xdr:nvSpPr>
        <xdr:cNvPr id="854" name="フローチャート : 判断 853"/>
        <xdr:cNvSpPr/>
      </xdr:nvSpPr>
      <xdr:spPr>
        <a:xfrm>
          <a:off x="19494500" y="129722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60151</xdr:rowOff>
    </xdr:from>
    <xdr:ext cx="534377" cy="259045"/>
    <xdr:sp macro="" textlink="">
      <xdr:nvSpPr>
        <xdr:cNvPr id="855" name="テキスト ボックス 854"/>
        <xdr:cNvSpPr txBox="1"/>
      </xdr:nvSpPr>
      <xdr:spPr>
        <a:xfrm>
          <a:off x="19278111" y="127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57,995</a:t>
          </a:r>
          <a:endParaRPr kumimoji="1" lang="ja-JP" altLang="en-US" sz="1000" b="1">
            <a:solidFill>
              <a:srgbClr val="000080"/>
            </a:solidFill>
            <a:latin typeface="ＭＳ Ｐゴシック"/>
          </a:endParaRPr>
        </a:p>
      </xdr:txBody>
    </xdr:sp>
    <xdr:clientData/>
  </xdr:oneCellAnchor>
  <xdr:twoCellAnchor>
    <xdr:from>
      <xdr:col>27</xdr:col>
      <xdr:colOff>60325</xdr:colOff>
      <xdr:row>75</xdr:row>
      <xdr:rowOff>140025</xdr:rowOff>
    </xdr:from>
    <xdr:to>
      <xdr:col>27</xdr:col>
      <xdr:colOff>161925</xdr:colOff>
      <xdr:row>76</xdr:row>
      <xdr:rowOff>70176</xdr:rowOff>
    </xdr:to>
    <xdr:sp macro="" textlink="">
      <xdr:nvSpPr>
        <xdr:cNvPr id="856" name="フローチャート : 判断 855"/>
        <xdr:cNvSpPr/>
      </xdr:nvSpPr>
      <xdr:spPr>
        <a:xfrm>
          <a:off x="18605500" y="1299877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86702</xdr:rowOff>
    </xdr:from>
    <xdr:ext cx="534377" cy="259045"/>
    <xdr:sp macro="" textlink="">
      <xdr:nvSpPr>
        <xdr:cNvPr id="857" name="テキスト ボックス 856"/>
        <xdr:cNvSpPr txBox="1"/>
      </xdr:nvSpPr>
      <xdr:spPr>
        <a:xfrm>
          <a:off x="18389111" y="1277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56,369</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58" name="テキスト ボックス 85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59" name="テキスト ボックス 85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60" name="テキスト ボックス 85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61" name="テキスト ボックス 86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62" name="テキスト ボックス 86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76</xdr:row>
      <xdr:rowOff>20597</xdr:rowOff>
    </xdr:from>
    <xdr:to>
      <xdr:col>32</xdr:col>
      <xdr:colOff>238125</xdr:colOff>
      <xdr:row>76</xdr:row>
      <xdr:rowOff>122197</xdr:rowOff>
    </xdr:to>
    <xdr:sp macro="" textlink="">
      <xdr:nvSpPr>
        <xdr:cNvPr id="863" name="円/楕円 862"/>
        <xdr:cNvSpPr/>
      </xdr:nvSpPr>
      <xdr:spPr>
        <a:xfrm>
          <a:off x="22110700" y="1305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170474</xdr:rowOff>
    </xdr:from>
    <xdr:ext cx="534377" cy="259045"/>
    <xdr:sp macro="" textlink="">
      <xdr:nvSpPr>
        <xdr:cNvPr id="864" name="繰出金該当値テキスト"/>
        <xdr:cNvSpPr txBox="1"/>
      </xdr:nvSpPr>
      <xdr:spPr>
        <a:xfrm>
          <a:off x="22212300" y="13029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53,183</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33138</xdr:rowOff>
    </xdr:from>
    <xdr:to>
      <xdr:col>31</xdr:col>
      <xdr:colOff>85725</xdr:colOff>
      <xdr:row>76</xdr:row>
      <xdr:rowOff>134738</xdr:rowOff>
    </xdr:to>
    <xdr:sp macro="" textlink="">
      <xdr:nvSpPr>
        <xdr:cNvPr id="865" name="円/楕円 864"/>
        <xdr:cNvSpPr/>
      </xdr:nvSpPr>
      <xdr:spPr>
        <a:xfrm>
          <a:off x="21272500" y="130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125865</xdr:rowOff>
    </xdr:from>
    <xdr:ext cx="534377" cy="259045"/>
    <xdr:sp macro="" textlink="">
      <xdr:nvSpPr>
        <xdr:cNvPr id="866" name="テキスト ボックス 865"/>
        <xdr:cNvSpPr txBox="1"/>
      </xdr:nvSpPr>
      <xdr:spPr>
        <a:xfrm>
          <a:off x="21056111" y="131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52,415</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84720</xdr:rowOff>
    </xdr:from>
    <xdr:to>
      <xdr:col>29</xdr:col>
      <xdr:colOff>568325</xdr:colOff>
      <xdr:row>77</xdr:row>
      <xdr:rowOff>14870</xdr:rowOff>
    </xdr:to>
    <xdr:sp macro="" textlink="">
      <xdr:nvSpPr>
        <xdr:cNvPr id="867" name="円/楕円 866"/>
        <xdr:cNvSpPr/>
      </xdr:nvSpPr>
      <xdr:spPr>
        <a:xfrm>
          <a:off x="20383500" y="1311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5997</xdr:rowOff>
    </xdr:from>
    <xdr:ext cx="534377" cy="259045"/>
    <xdr:sp macro="" textlink="">
      <xdr:nvSpPr>
        <xdr:cNvPr id="868" name="テキスト ボックス 867"/>
        <xdr:cNvSpPr txBox="1"/>
      </xdr:nvSpPr>
      <xdr:spPr>
        <a:xfrm>
          <a:off x="20167111" y="1320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49,256</a:t>
          </a:r>
          <a:endParaRPr kumimoji="1" lang="ja-JP" altLang="en-US" sz="1000" b="1">
            <a:solidFill>
              <a:srgbClr val="FF0000"/>
            </a:solidFill>
            <a:latin typeface="ＭＳ Ｐゴシック"/>
          </a:endParaRPr>
        </a:p>
      </xdr:txBody>
    </xdr:sp>
    <xdr:clientData/>
  </xdr:oneCellAnchor>
  <xdr:twoCellAnchor>
    <xdr:from>
      <xdr:col>28</xdr:col>
      <xdr:colOff>263525</xdr:colOff>
      <xdr:row>76</xdr:row>
      <xdr:rowOff>22344</xdr:rowOff>
    </xdr:from>
    <xdr:to>
      <xdr:col>28</xdr:col>
      <xdr:colOff>365125</xdr:colOff>
      <xdr:row>76</xdr:row>
      <xdr:rowOff>123944</xdr:rowOff>
    </xdr:to>
    <xdr:sp macro="" textlink="">
      <xdr:nvSpPr>
        <xdr:cNvPr id="869" name="円/楕円 868"/>
        <xdr:cNvSpPr/>
      </xdr:nvSpPr>
      <xdr:spPr>
        <a:xfrm>
          <a:off x="19494500" y="1305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115071</xdr:rowOff>
    </xdr:from>
    <xdr:ext cx="534377" cy="259045"/>
    <xdr:sp macro="" textlink="">
      <xdr:nvSpPr>
        <xdr:cNvPr id="870" name="テキスト ボックス 869"/>
        <xdr:cNvSpPr txBox="1"/>
      </xdr:nvSpPr>
      <xdr:spPr>
        <a:xfrm>
          <a:off x="19278111" y="1314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53,076</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72898</xdr:rowOff>
    </xdr:from>
    <xdr:to>
      <xdr:col>27</xdr:col>
      <xdr:colOff>161925</xdr:colOff>
      <xdr:row>77</xdr:row>
      <xdr:rowOff>3048</xdr:rowOff>
    </xdr:to>
    <xdr:sp macro="" textlink="">
      <xdr:nvSpPr>
        <xdr:cNvPr id="871" name="円/楕円 870"/>
        <xdr:cNvSpPr/>
      </xdr:nvSpPr>
      <xdr:spPr>
        <a:xfrm>
          <a:off x="18605500" y="1310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165625</xdr:rowOff>
    </xdr:from>
    <xdr:ext cx="534377" cy="259045"/>
    <xdr:sp macro="" textlink="">
      <xdr:nvSpPr>
        <xdr:cNvPr id="872" name="テキスト ボックス 871"/>
        <xdr:cNvSpPr txBox="1"/>
      </xdr:nvSpPr>
      <xdr:spPr>
        <a:xfrm>
          <a:off x="18389111" y="1319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49,980</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73" name="正方形/長方形 87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74" name="正方形/長方形 87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75" name="正方形/長方形 87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76" name="正方形/長方形 87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77" name="正方形/長方形 87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78" name="正方形/長方形 87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79" name="正方形/長方形 87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80" name="正方形/長方形 87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81" name="テキスト ボックス 88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82" name="直線コネクタ 88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83" name="直線コネクタ 882"/>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84" name="テキスト ボックス 883"/>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85" name="直線コネクタ 884"/>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35577</xdr:rowOff>
    </xdr:from>
    <xdr:ext cx="467179" cy="259045"/>
    <xdr:sp macro="" textlink="">
      <xdr:nvSpPr>
        <xdr:cNvPr id="886" name="テキスト ボックス 885"/>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93</xdr:row>
      <xdr:rowOff>168927</xdr:rowOff>
    </xdr:from>
    <xdr:ext cx="467179" cy="259045"/>
    <xdr:sp macro="" textlink="">
      <xdr:nvSpPr>
        <xdr:cNvPr id="888" name="テキスト ボックス 887"/>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89" name="直線コネクタ 888"/>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91</xdr:row>
      <xdr:rowOff>130827</xdr:rowOff>
    </xdr:from>
    <xdr:ext cx="467179" cy="259045"/>
    <xdr:sp macro="" textlink="">
      <xdr:nvSpPr>
        <xdr:cNvPr id="890" name="テキスト ボックス 889"/>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91" name="直線コネクタ 890"/>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89</xdr:row>
      <xdr:rowOff>92727</xdr:rowOff>
    </xdr:from>
    <xdr:ext cx="531299" cy="259045"/>
    <xdr:sp macro="" textlink="">
      <xdr:nvSpPr>
        <xdr:cNvPr id="892" name="テキスト ボックス 891"/>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87</xdr:row>
      <xdr:rowOff>54627</xdr:rowOff>
    </xdr:from>
    <xdr:ext cx="531299" cy="259045"/>
    <xdr:sp macro="" textlink="">
      <xdr:nvSpPr>
        <xdr:cNvPr id="894" name="テキスト ボックス 893"/>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91</xdr:row>
      <xdr:rowOff>111252</xdr:rowOff>
    </xdr:from>
    <xdr:to>
      <xdr:col>32</xdr:col>
      <xdr:colOff>186689</xdr:colOff>
      <xdr:row>99</xdr:row>
      <xdr:rowOff>44450</xdr:rowOff>
    </xdr:to>
    <xdr:cxnSp macro="">
      <xdr:nvCxnSpPr>
        <xdr:cNvPr id="896" name="直線コネクタ 895"/>
        <xdr:cNvCxnSpPr/>
      </xdr:nvCxnSpPr>
      <xdr:spPr>
        <a:xfrm flipV="1">
          <a:off x="22159595" y="15713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92092</xdr:rowOff>
    </xdr:from>
    <xdr:ext cx="249299" cy="259045"/>
    <xdr:sp macro="" textlink="">
      <xdr:nvSpPr>
        <xdr:cNvPr id="897" name="前年度繰上充用金最小値テキスト"/>
        <xdr:cNvSpPr txBox="1"/>
      </xdr:nvSpPr>
      <xdr:spPr>
        <a:xfrm>
          <a:off x="22212300" y="17065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98" name="直線コネクタ 89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90</xdr:row>
      <xdr:rowOff>57929</xdr:rowOff>
    </xdr:from>
    <xdr:ext cx="534377" cy="259045"/>
    <xdr:sp macro="" textlink="">
      <xdr:nvSpPr>
        <xdr:cNvPr id="899" name="前年度繰上充用金最大値テキスト"/>
        <xdr:cNvSpPr txBox="1"/>
      </xdr:nvSpPr>
      <xdr:spPr>
        <a:xfrm>
          <a:off x="22212300" y="1548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91</xdr:row>
      <xdr:rowOff>111252</xdr:rowOff>
    </xdr:from>
    <xdr:to>
      <xdr:col>32</xdr:col>
      <xdr:colOff>276225</xdr:colOff>
      <xdr:row>91</xdr:row>
      <xdr:rowOff>111252</xdr:rowOff>
    </xdr:to>
    <xdr:cxnSp macro="">
      <xdr:nvCxnSpPr>
        <xdr:cNvPr id="900" name="直線コネクタ 899"/>
        <xdr:cNvCxnSpPr/>
      </xdr:nvCxnSpPr>
      <xdr:spPr>
        <a:xfrm>
          <a:off x="22072600" y="15713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901" name="直線コネクタ 900"/>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9541</xdr:rowOff>
    </xdr:from>
    <xdr:ext cx="313932" cy="259045"/>
    <xdr:sp macro="" textlink="">
      <xdr:nvSpPr>
        <xdr:cNvPr id="902" name="前年度繰上充用金平均値テキスト"/>
        <xdr:cNvSpPr txBox="1"/>
      </xdr:nvSpPr>
      <xdr:spPr>
        <a:xfrm>
          <a:off x="22212300" y="1681164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158114</xdr:rowOff>
    </xdr:from>
    <xdr:to>
      <xdr:col>32</xdr:col>
      <xdr:colOff>238125</xdr:colOff>
      <xdr:row>99</xdr:row>
      <xdr:rowOff>88264</xdr:rowOff>
    </xdr:to>
    <xdr:sp macro="" textlink="">
      <xdr:nvSpPr>
        <xdr:cNvPr id="903" name="フローチャート : 判断 902"/>
        <xdr:cNvSpPr/>
      </xdr:nvSpPr>
      <xdr:spPr>
        <a:xfrm>
          <a:off x="221107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904" name="直線コネクタ 903"/>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157862</xdr:rowOff>
    </xdr:from>
    <xdr:to>
      <xdr:col>31</xdr:col>
      <xdr:colOff>85725</xdr:colOff>
      <xdr:row>99</xdr:row>
      <xdr:rowOff>88012</xdr:rowOff>
    </xdr:to>
    <xdr:sp macro="" textlink="">
      <xdr:nvSpPr>
        <xdr:cNvPr id="905" name="フローチャート : 判断 904"/>
        <xdr:cNvSpPr/>
      </xdr:nvSpPr>
      <xdr:spPr>
        <a:xfrm>
          <a:off x="21272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97</xdr:row>
      <xdr:rowOff>104539</xdr:rowOff>
    </xdr:from>
    <xdr:ext cx="313932" cy="259045"/>
    <xdr:sp macro="" textlink="">
      <xdr:nvSpPr>
        <xdr:cNvPr id="906" name="テキスト ボックス 905"/>
        <xdr:cNvSpPr txBox="1"/>
      </xdr:nvSpPr>
      <xdr:spPr>
        <a:xfrm>
          <a:off x="21166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907" name="直線コネクタ 906"/>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98</xdr:row>
      <xdr:rowOff>160910</xdr:rowOff>
    </xdr:from>
    <xdr:to>
      <xdr:col>29</xdr:col>
      <xdr:colOff>568325</xdr:colOff>
      <xdr:row>99</xdr:row>
      <xdr:rowOff>91060</xdr:rowOff>
    </xdr:to>
    <xdr:sp macro="" textlink="">
      <xdr:nvSpPr>
        <xdr:cNvPr id="908" name="フローチャート : 判断 907"/>
        <xdr:cNvSpPr/>
      </xdr:nvSpPr>
      <xdr:spPr>
        <a:xfrm>
          <a:off x="20383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97</xdr:row>
      <xdr:rowOff>107587</xdr:rowOff>
    </xdr:from>
    <xdr:ext cx="313932" cy="259045"/>
    <xdr:sp macro="" textlink="">
      <xdr:nvSpPr>
        <xdr:cNvPr id="909" name="テキスト ボックス 908"/>
        <xdr:cNvSpPr txBox="1"/>
      </xdr:nvSpPr>
      <xdr:spPr>
        <a:xfrm>
          <a:off x="20277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910" name="直線コネクタ 909"/>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161798</xdr:rowOff>
    </xdr:from>
    <xdr:to>
      <xdr:col>28</xdr:col>
      <xdr:colOff>365125</xdr:colOff>
      <xdr:row>99</xdr:row>
      <xdr:rowOff>91948</xdr:rowOff>
    </xdr:to>
    <xdr:sp macro="" textlink="">
      <xdr:nvSpPr>
        <xdr:cNvPr id="911" name="フローチャート : 判断 910"/>
        <xdr:cNvSpPr/>
      </xdr:nvSpPr>
      <xdr:spPr>
        <a:xfrm>
          <a:off x="19494500" y="1696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97</xdr:row>
      <xdr:rowOff>108475</xdr:rowOff>
    </xdr:from>
    <xdr:ext cx="313932" cy="259045"/>
    <xdr:sp macro="" textlink="">
      <xdr:nvSpPr>
        <xdr:cNvPr id="912" name="テキスト ボックス 911"/>
        <xdr:cNvSpPr txBox="1"/>
      </xdr:nvSpPr>
      <xdr:spPr>
        <a:xfrm>
          <a:off x="19388333" y="16739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163068</xdr:rowOff>
    </xdr:from>
    <xdr:to>
      <xdr:col>27</xdr:col>
      <xdr:colOff>161925</xdr:colOff>
      <xdr:row>99</xdr:row>
      <xdr:rowOff>93218</xdr:rowOff>
    </xdr:to>
    <xdr:sp macro="" textlink="">
      <xdr:nvSpPr>
        <xdr:cNvPr id="913" name="フローチャート : 判断 912"/>
        <xdr:cNvSpPr/>
      </xdr:nvSpPr>
      <xdr:spPr>
        <a:xfrm>
          <a:off x="18605500" y="16965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97</xdr:row>
      <xdr:rowOff>109745</xdr:rowOff>
    </xdr:from>
    <xdr:ext cx="313932" cy="259045"/>
    <xdr:sp macro="" textlink="">
      <xdr:nvSpPr>
        <xdr:cNvPr id="914" name="テキスト ボックス 913"/>
        <xdr:cNvSpPr txBox="1"/>
      </xdr:nvSpPr>
      <xdr:spPr>
        <a:xfrm>
          <a:off x="18499333" y="16740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20" name="円/楕円 919"/>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136542</xdr:rowOff>
    </xdr:from>
    <xdr:ext cx="249299" cy="259045"/>
    <xdr:sp macro="" textlink="">
      <xdr:nvSpPr>
        <xdr:cNvPr id="921" name="前年度繰上充用金該当値テキスト"/>
        <xdr:cNvSpPr txBox="1"/>
      </xdr:nvSpPr>
      <xdr:spPr>
        <a:xfrm>
          <a:off x="22212300" y="16938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22" name="円/楕円 921"/>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923" name="テキスト ボックス 922"/>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24" name="円/楕円 923"/>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25" name="テキスト ボックス 924"/>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26" name="円/楕円 925"/>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27" name="テキスト ボックス 926"/>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28" name="円/楕円 927"/>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29" name="テキスト ボックス 928"/>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solidFill>
                <a:schemeClr val="dk1"/>
              </a:solidFill>
              <a:effectLst/>
              <a:latin typeface="+mn-lt"/>
              <a:ea typeface="+mn-ea"/>
              <a:cs typeface="+mn-cs"/>
            </a:rPr>
            <a:t>　物件</a:t>
          </a:r>
          <a:r>
            <a:rPr kumimoji="1" lang="ja-JP" altLang="ja-JP" sz="1100" baseline="0">
              <a:solidFill>
                <a:schemeClr val="dk1"/>
              </a:solidFill>
              <a:effectLst/>
              <a:latin typeface="+mn-lt"/>
              <a:ea typeface="+mn-ea"/>
              <a:cs typeface="+mn-cs"/>
            </a:rPr>
            <a:t>費は、住民一人当たり</a:t>
          </a:r>
          <a:r>
            <a:rPr kumimoji="1" lang="en-US" altLang="ja-JP" sz="1100" baseline="0">
              <a:solidFill>
                <a:schemeClr val="dk1"/>
              </a:solidFill>
              <a:effectLst/>
              <a:latin typeface="+mn-lt"/>
              <a:ea typeface="+mn-ea"/>
              <a:cs typeface="+mn-cs"/>
            </a:rPr>
            <a:t>86,713</a:t>
          </a:r>
          <a:r>
            <a:rPr kumimoji="1" lang="ja-JP" altLang="ja-JP" sz="1100" baseline="0">
              <a:solidFill>
                <a:schemeClr val="dk1"/>
              </a:solidFill>
              <a:effectLst/>
              <a:latin typeface="+mn-lt"/>
              <a:ea typeface="+mn-ea"/>
              <a:cs typeface="+mn-cs"/>
            </a:rPr>
            <a:t>円となっており、</a:t>
          </a:r>
          <a:r>
            <a:rPr kumimoji="1" lang="ja-JP" altLang="en-US" sz="1100" baseline="0">
              <a:solidFill>
                <a:schemeClr val="dk1"/>
              </a:solidFill>
              <a:effectLst/>
              <a:latin typeface="+mn-lt"/>
              <a:ea typeface="+mn-ea"/>
              <a:cs typeface="+mn-cs"/>
            </a:rPr>
            <a:t>前年度と比較して</a:t>
          </a:r>
          <a:r>
            <a:rPr kumimoji="1" lang="en-US" altLang="ja-JP" sz="1100" baseline="0">
              <a:solidFill>
                <a:schemeClr val="dk1"/>
              </a:solidFill>
              <a:effectLst/>
              <a:latin typeface="+mn-lt"/>
              <a:ea typeface="+mn-ea"/>
              <a:cs typeface="+mn-cs"/>
            </a:rPr>
            <a:t>17,932</a:t>
          </a:r>
          <a:r>
            <a:rPr kumimoji="1" lang="ja-JP" altLang="en-US" sz="1100" baseline="0">
              <a:solidFill>
                <a:schemeClr val="dk1"/>
              </a:solidFill>
              <a:effectLst/>
              <a:latin typeface="+mn-lt"/>
              <a:ea typeface="+mn-ea"/>
              <a:cs typeface="+mn-cs"/>
            </a:rPr>
            <a:t>円増加し、</a:t>
          </a:r>
          <a:r>
            <a:rPr kumimoji="1" lang="ja-JP" altLang="ja-JP" sz="1100" baseline="0">
              <a:solidFill>
                <a:schemeClr val="dk1"/>
              </a:solidFill>
              <a:effectLst/>
              <a:latin typeface="+mn-lt"/>
              <a:ea typeface="+mn-ea"/>
              <a:cs typeface="+mn-cs"/>
            </a:rPr>
            <a:t>類似団体平均と</a:t>
          </a:r>
          <a:r>
            <a:rPr kumimoji="1" lang="ja-JP" altLang="en-US" sz="1100" baseline="0">
              <a:solidFill>
                <a:schemeClr val="dk1"/>
              </a:solidFill>
              <a:effectLst/>
              <a:latin typeface="+mn-lt"/>
              <a:ea typeface="+mn-ea"/>
              <a:cs typeface="+mn-cs"/>
            </a:rPr>
            <a:t>の比較では</a:t>
          </a:r>
          <a:r>
            <a:rPr kumimoji="1" lang="en-US" altLang="ja-JP" sz="1100" baseline="0">
              <a:solidFill>
                <a:schemeClr val="dk1"/>
              </a:solidFill>
              <a:effectLst/>
              <a:latin typeface="+mn-lt"/>
              <a:ea typeface="+mn-ea"/>
              <a:cs typeface="+mn-cs"/>
            </a:rPr>
            <a:t>11,131</a:t>
          </a:r>
          <a:r>
            <a:rPr kumimoji="1" lang="ja-JP" altLang="en-US" sz="1100" baseline="0">
              <a:solidFill>
                <a:schemeClr val="dk1"/>
              </a:solidFill>
              <a:effectLst/>
              <a:latin typeface="+mn-lt"/>
              <a:ea typeface="+mn-ea"/>
              <a:cs typeface="+mn-cs"/>
            </a:rPr>
            <a:t>円上回っている</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ふるさと納税に係る返礼品等の経費が増加したことが主な要因である。</a:t>
          </a:r>
          <a:endParaRPr lang="ja-JP" altLang="ja-JP" sz="1400">
            <a:effectLst/>
          </a:endParaRPr>
        </a:p>
        <a:p>
          <a:r>
            <a:rPr kumimoji="1" lang="ja-JP" altLang="ja-JP" sz="1100" baseline="0">
              <a:solidFill>
                <a:schemeClr val="dk1"/>
              </a:solidFill>
              <a:effectLst/>
              <a:latin typeface="+mn-lt"/>
              <a:ea typeface="+mn-ea"/>
              <a:cs typeface="+mn-cs"/>
            </a:rPr>
            <a:t>　扶助費は、住民一人当たり</a:t>
          </a:r>
          <a:r>
            <a:rPr kumimoji="1" lang="en-US" altLang="ja-JP" sz="1100" baseline="0">
              <a:solidFill>
                <a:schemeClr val="dk1"/>
              </a:solidFill>
              <a:effectLst/>
              <a:latin typeface="+mn-lt"/>
              <a:ea typeface="+mn-ea"/>
              <a:cs typeface="+mn-cs"/>
            </a:rPr>
            <a:t>72,728</a:t>
          </a:r>
          <a:r>
            <a:rPr kumimoji="1" lang="ja-JP" altLang="ja-JP" sz="1100" baseline="0">
              <a:solidFill>
                <a:schemeClr val="dk1"/>
              </a:solidFill>
              <a:effectLst/>
              <a:latin typeface="+mn-lt"/>
              <a:ea typeface="+mn-ea"/>
              <a:cs typeface="+mn-cs"/>
            </a:rPr>
            <a:t>円と</a:t>
          </a:r>
          <a:r>
            <a:rPr kumimoji="1" lang="ja-JP" altLang="en-US" sz="1100" baseline="0">
              <a:solidFill>
                <a:schemeClr val="dk1"/>
              </a:solidFill>
              <a:effectLst/>
              <a:latin typeface="+mn-lt"/>
              <a:ea typeface="+mn-ea"/>
              <a:cs typeface="+mn-cs"/>
            </a:rPr>
            <a:t>な</a:t>
          </a:r>
          <a:r>
            <a:rPr kumimoji="1" lang="ja-JP" altLang="ja-JP" sz="1100" baseline="0">
              <a:solidFill>
                <a:schemeClr val="dk1"/>
              </a:solidFill>
              <a:effectLst/>
              <a:latin typeface="+mn-lt"/>
              <a:ea typeface="+mn-ea"/>
              <a:cs typeface="+mn-cs"/>
            </a:rPr>
            <a:t>っており、前年度と比較して</a:t>
          </a:r>
          <a:r>
            <a:rPr kumimoji="1" lang="en-US" altLang="ja-JP" sz="1100" baseline="0">
              <a:solidFill>
                <a:schemeClr val="dk1"/>
              </a:solidFill>
              <a:effectLst/>
              <a:latin typeface="+mn-lt"/>
              <a:ea typeface="+mn-ea"/>
              <a:cs typeface="+mn-cs"/>
            </a:rPr>
            <a:t>9,611</a:t>
          </a:r>
          <a:r>
            <a:rPr kumimoji="1" lang="ja-JP" altLang="ja-JP" sz="1100" baseline="0">
              <a:solidFill>
                <a:schemeClr val="dk1"/>
              </a:solidFill>
              <a:effectLst/>
              <a:latin typeface="+mn-lt"/>
              <a:ea typeface="+mn-ea"/>
              <a:cs typeface="+mn-cs"/>
            </a:rPr>
            <a:t>円増加し、類似団体平均との比較では児童福祉費、生活保護費が少ないため</a:t>
          </a:r>
          <a:r>
            <a:rPr kumimoji="1" lang="en-US" altLang="ja-JP" sz="1100" baseline="0">
              <a:solidFill>
                <a:schemeClr val="dk1"/>
              </a:solidFill>
              <a:effectLst/>
              <a:latin typeface="+mn-lt"/>
              <a:ea typeface="+mn-ea"/>
              <a:cs typeface="+mn-cs"/>
            </a:rPr>
            <a:t>24,672</a:t>
          </a:r>
          <a:r>
            <a:rPr kumimoji="1" lang="ja-JP" altLang="ja-JP" sz="1100" baseline="0">
              <a:solidFill>
                <a:schemeClr val="dk1"/>
              </a:solidFill>
              <a:effectLst/>
              <a:latin typeface="+mn-lt"/>
              <a:ea typeface="+mn-ea"/>
              <a:cs typeface="+mn-cs"/>
            </a:rPr>
            <a:t>円</a:t>
          </a:r>
          <a:r>
            <a:rPr kumimoji="1" lang="ja-JP" altLang="en-US" sz="1100" baseline="0">
              <a:solidFill>
                <a:schemeClr val="dk1"/>
              </a:solidFill>
              <a:effectLst/>
              <a:latin typeface="+mn-lt"/>
              <a:ea typeface="+mn-ea"/>
              <a:cs typeface="+mn-cs"/>
            </a:rPr>
            <a:t>下</a:t>
          </a:r>
          <a:r>
            <a:rPr kumimoji="1" lang="ja-JP" altLang="ja-JP" sz="1100" baseline="0">
              <a:solidFill>
                <a:schemeClr val="dk1"/>
              </a:solidFill>
              <a:effectLst/>
              <a:latin typeface="+mn-lt"/>
              <a:ea typeface="+mn-ea"/>
              <a:cs typeface="+mn-cs"/>
            </a:rPr>
            <a:t>回って</a:t>
          </a:r>
          <a:r>
            <a:rPr kumimoji="1" lang="ja-JP" altLang="en-US" sz="1100" baseline="0">
              <a:solidFill>
                <a:schemeClr val="dk1"/>
              </a:solidFill>
              <a:effectLst/>
              <a:latin typeface="+mn-lt"/>
              <a:ea typeface="+mn-ea"/>
              <a:cs typeface="+mn-cs"/>
            </a:rPr>
            <a:t>いる。</a:t>
          </a:r>
          <a:endParaRPr kumimoji="1" lang="en-US" altLang="ja-JP" sz="1100" baseline="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補助費は、住民一人当たり</a:t>
          </a:r>
          <a:r>
            <a:rPr kumimoji="1" lang="en-US" altLang="ja-JP" sz="1100">
              <a:solidFill>
                <a:schemeClr val="dk1"/>
              </a:solidFill>
              <a:effectLst/>
              <a:latin typeface="+mn-lt"/>
              <a:ea typeface="+mn-ea"/>
              <a:cs typeface="+mn-cs"/>
            </a:rPr>
            <a:t>35,517</a:t>
          </a:r>
          <a:r>
            <a:rPr kumimoji="1" lang="ja-JP" altLang="ja-JP" sz="1100">
              <a:solidFill>
                <a:schemeClr val="dk1"/>
              </a:solidFill>
              <a:effectLst/>
              <a:latin typeface="+mn-lt"/>
              <a:ea typeface="+mn-ea"/>
              <a:cs typeface="+mn-cs"/>
            </a:rPr>
            <a:t>円となっており、</a:t>
          </a:r>
          <a:r>
            <a:rPr kumimoji="1" lang="ja-JP" altLang="ja-JP" sz="1100" baseline="0">
              <a:solidFill>
                <a:schemeClr val="dk1"/>
              </a:solidFill>
              <a:effectLst/>
              <a:latin typeface="+mn-lt"/>
              <a:ea typeface="+mn-ea"/>
              <a:cs typeface="+mn-cs"/>
            </a:rPr>
            <a:t>類似団体平均との比較では</a:t>
          </a:r>
          <a:r>
            <a:rPr kumimoji="1" lang="en-US" altLang="ja-JP" sz="1100" baseline="0">
              <a:solidFill>
                <a:schemeClr val="dk1"/>
              </a:solidFill>
              <a:effectLst/>
              <a:latin typeface="+mn-lt"/>
              <a:ea typeface="+mn-ea"/>
              <a:cs typeface="+mn-cs"/>
            </a:rPr>
            <a:t>29,019</a:t>
          </a:r>
          <a:r>
            <a:rPr kumimoji="1" lang="ja-JP" altLang="ja-JP" sz="1100" baseline="0">
              <a:solidFill>
                <a:schemeClr val="dk1"/>
              </a:solidFill>
              <a:effectLst/>
              <a:latin typeface="+mn-lt"/>
              <a:ea typeface="+mn-ea"/>
              <a:cs typeface="+mn-cs"/>
            </a:rPr>
            <a:t>円</a:t>
          </a:r>
          <a:r>
            <a:rPr kumimoji="1" lang="ja-JP" altLang="en-US" sz="1100" baseline="0">
              <a:solidFill>
                <a:schemeClr val="dk1"/>
              </a:solidFill>
              <a:effectLst/>
              <a:latin typeface="+mn-lt"/>
              <a:ea typeface="+mn-ea"/>
              <a:cs typeface="+mn-cs"/>
            </a:rPr>
            <a:t>下</a:t>
          </a:r>
          <a:r>
            <a:rPr kumimoji="1" lang="ja-JP" altLang="ja-JP" sz="1100" baseline="0">
              <a:solidFill>
                <a:schemeClr val="dk1"/>
              </a:solidFill>
              <a:effectLst/>
              <a:latin typeface="+mn-lt"/>
              <a:ea typeface="+mn-ea"/>
              <a:cs typeface="+mn-cs"/>
            </a:rPr>
            <a:t>回っている。</a:t>
          </a:r>
          <a:r>
            <a:rPr kumimoji="1" lang="ja-JP" altLang="ja-JP" sz="1100">
              <a:solidFill>
                <a:schemeClr val="dk1"/>
              </a:solidFill>
              <a:effectLst/>
              <a:latin typeface="+mn-lt"/>
              <a:ea typeface="+mn-ea"/>
              <a:cs typeface="+mn-cs"/>
            </a:rPr>
            <a:t>単独で消防組織を有することや病院事業を実施していないことなどから、一部事務組合への負担金が他団体に比較して少ないことが比率の低い要因である。</a:t>
          </a:r>
          <a:endParaRPr kumimoji="1" lang="en-US" altLang="ja-JP" sz="1100">
            <a:solidFill>
              <a:schemeClr val="dk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31,382
31,253
240.93
16,626,750
16,087,710
426,541
7,975,493
17,494,310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76/128</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4,668</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7303</xdr:rowOff>
    </xdr:from>
    <xdr:to>
      <xdr:col>6</xdr:col>
      <xdr:colOff>510540</xdr:colOff>
      <xdr:row>38</xdr:row>
      <xdr:rowOff>1588</xdr:rowOff>
    </xdr:to>
    <xdr:cxnSp macro="">
      <xdr:nvCxnSpPr>
        <xdr:cNvPr id="56" name="直線コネクタ 55"/>
        <xdr:cNvCxnSpPr/>
      </xdr:nvCxnSpPr>
      <xdr:spPr>
        <a:xfrm flipV="1">
          <a:off x="4633595" y="5322253"/>
          <a:ext cx="127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5415</xdr:rowOff>
    </xdr:from>
    <xdr:ext cx="469744" cy="259045"/>
    <xdr:sp macro="" textlink="">
      <xdr:nvSpPr>
        <xdr:cNvPr id="57" name="議会費最小値テキスト"/>
        <xdr:cNvSpPr txBox="1"/>
      </xdr:nvSpPr>
      <xdr:spPr>
        <a:xfrm>
          <a:off x="4686300" y="6520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3,125</a:t>
          </a:r>
          <a:endParaRPr kumimoji="1" lang="ja-JP" altLang="en-US" sz="1000" b="1">
            <a:latin typeface="ＭＳ Ｐゴシック"/>
          </a:endParaRPr>
        </a:p>
      </xdr:txBody>
    </xdr:sp>
    <xdr:clientData/>
  </xdr:oneCellAnchor>
  <xdr:twoCellAnchor>
    <xdr:from>
      <xdr:col>6</xdr:col>
      <xdr:colOff>422275</xdr:colOff>
      <xdr:row>38</xdr:row>
      <xdr:rowOff>1588</xdr:rowOff>
    </xdr:from>
    <xdr:to>
      <xdr:col>6</xdr:col>
      <xdr:colOff>600075</xdr:colOff>
      <xdr:row>38</xdr:row>
      <xdr:rowOff>1588</xdr:rowOff>
    </xdr:to>
    <xdr:cxnSp macro="">
      <xdr:nvCxnSpPr>
        <xdr:cNvPr id="58" name="直線コネクタ 57"/>
        <xdr:cNvCxnSpPr/>
      </xdr:nvCxnSpPr>
      <xdr:spPr>
        <a:xfrm>
          <a:off x="4546600" y="6516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125430</xdr:rowOff>
    </xdr:from>
    <xdr:ext cx="469744" cy="259045"/>
    <xdr:sp macro="" textlink="">
      <xdr:nvSpPr>
        <xdr:cNvPr id="59" name="議会費最大値テキスト"/>
        <xdr:cNvSpPr txBox="1"/>
      </xdr:nvSpPr>
      <xdr:spPr>
        <a:xfrm>
          <a:off x="4686300" y="509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9,395</a:t>
          </a:r>
          <a:endParaRPr kumimoji="1" lang="ja-JP" altLang="en-US" sz="1000" b="1">
            <a:latin typeface="ＭＳ Ｐゴシック"/>
          </a:endParaRPr>
        </a:p>
      </xdr:txBody>
    </xdr:sp>
    <xdr:clientData/>
  </xdr:oneCellAnchor>
  <xdr:twoCellAnchor>
    <xdr:from>
      <xdr:col>6</xdr:col>
      <xdr:colOff>422275</xdr:colOff>
      <xdr:row>31</xdr:row>
      <xdr:rowOff>7303</xdr:rowOff>
    </xdr:from>
    <xdr:to>
      <xdr:col>6</xdr:col>
      <xdr:colOff>600075</xdr:colOff>
      <xdr:row>31</xdr:row>
      <xdr:rowOff>7303</xdr:rowOff>
    </xdr:to>
    <xdr:cxnSp macro="">
      <xdr:nvCxnSpPr>
        <xdr:cNvPr id="60" name="直線コネクタ 59"/>
        <xdr:cNvCxnSpPr/>
      </xdr:nvCxnSpPr>
      <xdr:spPr>
        <a:xfrm>
          <a:off x="4546600" y="532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104267</xdr:rowOff>
    </xdr:from>
    <xdr:to>
      <xdr:col>6</xdr:col>
      <xdr:colOff>511175</xdr:colOff>
      <xdr:row>36</xdr:row>
      <xdr:rowOff>445</xdr:rowOff>
    </xdr:to>
    <xdr:cxnSp macro="">
      <xdr:nvCxnSpPr>
        <xdr:cNvPr id="61" name="直線コネクタ 60"/>
        <xdr:cNvCxnSpPr/>
      </xdr:nvCxnSpPr>
      <xdr:spPr>
        <a:xfrm>
          <a:off x="3797300" y="6105017"/>
          <a:ext cx="838200" cy="6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115397</xdr:rowOff>
    </xdr:from>
    <xdr:ext cx="469744" cy="259045"/>
    <xdr:sp macro="" textlink="">
      <xdr:nvSpPr>
        <xdr:cNvPr id="62" name="議会費平均値テキスト"/>
        <xdr:cNvSpPr txBox="1"/>
      </xdr:nvSpPr>
      <xdr:spPr>
        <a:xfrm>
          <a:off x="4686300" y="5944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5,081</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92520</xdr:rowOff>
    </xdr:from>
    <xdr:to>
      <xdr:col>6</xdr:col>
      <xdr:colOff>561975</xdr:colOff>
      <xdr:row>36</xdr:row>
      <xdr:rowOff>22670</xdr:rowOff>
    </xdr:to>
    <xdr:sp macro="" textlink="">
      <xdr:nvSpPr>
        <xdr:cNvPr id="63" name="フローチャート : 判断 62"/>
        <xdr:cNvSpPr/>
      </xdr:nvSpPr>
      <xdr:spPr>
        <a:xfrm>
          <a:off x="45847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104267</xdr:rowOff>
    </xdr:from>
    <xdr:to>
      <xdr:col>5</xdr:col>
      <xdr:colOff>358775</xdr:colOff>
      <xdr:row>35</xdr:row>
      <xdr:rowOff>158750</xdr:rowOff>
    </xdr:to>
    <xdr:cxnSp macro="">
      <xdr:nvCxnSpPr>
        <xdr:cNvPr id="64" name="直線コネクタ 63"/>
        <xdr:cNvCxnSpPr/>
      </xdr:nvCxnSpPr>
      <xdr:spPr>
        <a:xfrm flipV="1">
          <a:off x="2908300" y="6105017"/>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6985</xdr:rowOff>
    </xdr:from>
    <xdr:to>
      <xdr:col>5</xdr:col>
      <xdr:colOff>409575</xdr:colOff>
      <xdr:row>35</xdr:row>
      <xdr:rowOff>108585</xdr:rowOff>
    </xdr:to>
    <xdr:sp macro="" textlink="">
      <xdr:nvSpPr>
        <xdr:cNvPr id="65" name="フローチャート : 判断 64"/>
        <xdr:cNvSpPr/>
      </xdr:nvSpPr>
      <xdr:spPr>
        <a:xfrm>
          <a:off x="3746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33</xdr:row>
      <xdr:rowOff>125112</xdr:rowOff>
    </xdr:from>
    <xdr:ext cx="469744" cy="259045"/>
    <xdr:sp macro="" textlink="">
      <xdr:nvSpPr>
        <xdr:cNvPr id="66" name="テキスト ボックス 65"/>
        <xdr:cNvSpPr txBox="1"/>
      </xdr:nvSpPr>
      <xdr:spPr>
        <a:xfrm>
          <a:off x="3562427"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5,530</a:t>
          </a:r>
          <a:endParaRPr kumimoji="1" lang="ja-JP" altLang="en-US" sz="1000" b="1">
            <a:solidFill>
              <a:srgbClr val="000080"/>
            </a:solidFill>
            <a:latin typeface="ＭＳ Ｐゴシック"/>
          </a:endParaRPr>
        </a:p>
      </xdr:txBody>
    </xdr:sp>
    <xdr:clientData/>
  </xdr:oneCellAnchor>
  <xdr:twoCellAnchor>
    <xdr:from>
      <xdr:col>2</xdr:col>
      <xdr:colOff>638175</xdr:colOff>
      <xdr:row>35</xdr:row>
      <xdr:rowOff>158750</xdr:rowOff>
    </xdr:from>
    <xdr:to>
      <xdr:col>4</xdr:col>
      <xdr:colOff>155575</xdr:colOff>
      <xdr:row>36</xdr:row>
      <xdr:rowOff>13589</xdr:rowOff>
    </xdr:to>
    <xdr:cxnSp macro="">
      <xdr:nvCxnSpPr>
        <xdr:cNvPr id="67" name="直線コネクタ 66"/>
        <xdr:cNvCxnSpPr/>
      </xdr:nvCxnSpPr>
      <xdr:spPr>
        <a:xfrm flipV="1">
          <a:off x="2019300" y="6159500"/>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51943</xdr:rowOff>
    </xdr:from>
    <xdr:to>
      <xdr:col>4</xdr:col>
      <xdr:colOff>206375</xdr:colOff>
      <xdr:row>35</xdr:row>
      <xdr:rowOff>153543</xdr:rowOff>
    </xdr:to>
    <xdr:sp macro="" textlink="">
      <xdr:nvSpPr>
        <xdr:cNvPr id="68" name="フローチャート : 判断 67"/>
        <xdr:cNvSpPr/>
      </xdr:nvSpPr>
      <xdr:spPr>
        <a:xfrm>
          <a:off x="2857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33</xdr:row>
      <xdr:rowOff>170070</xdr:rowOff>
    </xdr:from>
    <xdr:ext cx="469744" cy="259045"/>
    <xdr:sp macro="" textlink="">
      <xdr:nvSpPr>
        <xdr:cNvPr id="69" name="テキスト ボックス 68"/>
        <xdr:cNvSpPr txBox="1"/>
      </xdr:nvSpPr>
      <xdr:spPr>
        <a:xfrm>
          <a:off x="2673427" y="582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5,294</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122555</xdr:rowOff>
    </xdr:from>
    <xdr:to>
      <xdr:col>2</xdr:col>
      <xdr:colOff>638175</xdr:colOff>
      <xdr:row>36</xdr:row>
      <xdr:rowOff>13589</xdr:rowOff>
    </xdr:to>
    <xdr:cxnSp macro="">
      <xdr:nvCxnSpPr>
        <xdr:cNvPr id="70" name="直線コネクタ 69"/>
        <xdr:cNvCxnSpPr/>
      </xdr:nvCxnSpPr>
      <xdr:spPr>
        <a:xfrm>
          <a:off x="1130300" y="6123305"/>
          <a:ext cx="889000" cy="6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65659</xdr:rowOff>
    </xdr:from>
    <xdr:to>
      <xdr:col>3</xdr:col>
      <xdr:colOff>3175</xdr:colOff>
      <xdr:row>35</xdr:row>
      <xdr:rowOff>167259</xdr:rowOff>
    </xdr:to>
    <xdr:sp macro="" textlink="">
      <xdr:nvSpPr>
        <xdr:cNvPr id="71" name="フローチャート : 判断 70"/>
        <xdr:cNvSpPr/>
      </xdr:nvSpPr>
      <xdr:spPr>
        <a:xfrm>
          <a:off x="1968500" y="6066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12336</xdr:rowOff>
    </xdr:from>
    <xdr:ext cx="469744" cy="259045"/>
    <xdr:sp macro="" textlink="">
      <xdr:nvSpPr>
        <xdr:cNvPr id="72" name="テキスト ボックス 71"/>
        <xdr:cNvSpPr txBox="1"/>
      </xdr:nvSpPr>
      <xdr:spPr>
        <a:xfrm>
          <a:off x="1784427" y="5841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5,222</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28702</xdr:rowOff>
    </xdr:from>
    <xdr:to>
      <xdr:col>1</xdr:col>
      <xdr:colOff>485775</xdr:colOff>
      <xdr:row>35</xdr:row>
      <xdr:rowOff>130302</xdr:rowOff>
    </xdr:to>
    <xdr:sp macro="" textlink="">
      <xdr:nvSpPr>
        <xdr:cNvPr id="73" name="フローチャート : 判断 72"/>
        <xdr:cNvSpPr/>
      </xdr:nvSpPr>
      <xdr:spPr>
        <a:xfrm>
          <a:off x="1079500" y="60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33</xdr:row>
      <xdr:rowOff>146829</xdr:rowOff>
    </xdr:from>
    <xdr:ext cx="469744" cy="259045"/>
    <xdr:sp macro="" textlink="">
      <xdr:nvSpPr>
        <xdr:cNvPr id="74" name="テキスト ボックス 73"/>
        <xdr:cNvSpPr txBox="1"/>
      </xdr:nvSpPr>
      <xdr:spPr>
        <a:xfrm>
          <a:off x="895427" y="5804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5,416</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35</xdr:row>
      <xdr:rowOff>121095</xdr:rowOff>
    </xdr:from>
    <xdr:to>
      <xdr:col>6</xdr:col>
      <xdr:colOff>561975</xdr:colOff>
      <xdr:row>36</xdr:row>
      <xdr:rowOff>51245</xdr:rowOff>
    </xdr:to>
    <xdr:sp macro="" textlink="">
      <xdr:nvSpPr>
        <xdr:cNvPr id="80" name="円/楕円 79"/>
        <xdr:cNvSpPr/>
      </xdr:nvSpPr>
      <xdr:spPr>
        <a:xfrm>
          <a:off x="4584700" y="612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35</xdr:row>
      <xdr:rowOff>99522</xdr:rowOff>
    </xdr:from>
    <xdr:ext cx="469744" cy="259045"/>
    <xdr:sp macro="" textlink="">
      <xdr:nvSpPr>
        <xdr:cNvPr id="81" name="議会費該当値テキスト"/>
        <xdr:cNvSpPr txBox="1"/>
      </xdr:nvSpPr>
      <xdr:spPr>
        <a:xfrm>
          <a:off x="4686300" y="610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4,931</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53467</xdr:rowOff>
    </xdr:from>
    <xdr:to>
      <xdr:col>5</xdr:col>
      <xdr:colOff>409575</xdr:colOff>
      <xdr:row>35</xdr:row>
      <xdr:rowOff>155067</xdr:rowOff>
    </xdr:to>
    <xdr:sp macro="" textlink="">
      <xdr:nvSpPr>
        <xdr:cNvPr id="82" name="円/楕円 81"/>
        <xdr:cNvSpPr/>
      </xdr:nvSpPr>
      <xdr:spPr>
        <a:xfrm>
          <a:off x="3746500" y="60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146194</xdr:rowOff>
    </xdr:from>
    <xdr:ext cx="469744" cy="259045"/>
    <xdr:sp macro="" textlink="">
      <xdr:nvSpPr>
        <xdr:cNvPr id="83" name="テキスト ボックス 82"/>
        <xdr:cNvSpPr txBox="1"/>
      </xdr:nvSpPr>
      <xdr:spPr>
        <a:xfrm>
          <a:off x="3562427"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5,286</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107950</xdr:rowOff>
    </xdr:from>
    <xdr:to>
      <xdr:col>4</xdr:col>
      <xdr:colOff>206375</xdr:colOff>
      <xdr:row>36</xdr:row>
      <xdr:rowOff>38100</xdr:rowOff>
    </xdr:to>
    <xdr:sp macro="" textlink="">
      <xdr:nvSpPr>
        <xdr:cNvPr id="84" name="円/楕円 83"/>
        <xdr:cNvSpPr/>
      </xdr:nvSpPr>
      <xdr:spPr>
        <a:xfrm>
          <a:off x="2857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29227</xdr:rowOff>
    </xdr:from>
    <xdr:ext cx="469744" cy="259045"/>
    <xdr:sp macro="" textlink="">
      <xdr:nvSpPr>
        <xdr:cNvPr id="85" name="テキスト ボックス 84"/>
        <xdr:cNvSpPr txBox="1"/>
      </xdr:nvSpPr>
      <xdr:spPr>
        <a:xfrm>
          <a:off x="2673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5,000</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134239</xdr:rowOff>
    </xdr:from>
    <xdr:to>
      <xdr:col>3</xdr:col>
      <xdr:colOff>3175</xdr:colOff>
      <xdr:row>36</xdr:row>
      <xdr:rowOff>64389</xdr:rowOff>
    </xdr:to>
    <xdr:sp macro="" textlink="">
      <xdr:nvSpPr>
        <xdr:cNvPr id="86" name="円/楕円 85"/>
        <xdr:cNvSpPr/>
      </xdr:nvSpPr>
      <xdr:spPr>
        <a:xfrm>
          <a:off x="1968500" y="61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36</xdr:row>
      <xdr:rowOff>55516</xdr:rowOff>
    </xdr:from>
    <xdr:ext cx="469744" cy="259045"/>
    <xdr:sp macro="" textlink="">
      <xdr:nvSpPr>
        <xdr:cNvPr id="87" name="テキスト ボックス 86"/>
        <xdr:cNvSpPr txBox="1"/>
      </xdr:nvSpPr>
      <xdr:spPr>
        <a:xfrm>
          <a:off x="1784427" y="62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4,862</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71755</xdr:rowOff>
    </xdr:from>
    <xdr:to>
      <xdr:col>1</xdr:col>
      <xdr:colOff>485775</xdr:colOff>
      <xdr:row>36</xdr:row>
      <xdr:rowOff>1905</xdr:rowOff>
    </xdr:to>
    <xdr:sp macro="" textlink="">
      <xdr:nvSpPr>
        <xdr:cNvPr id="88" name="円/楕円 87"/>
        <xdr:cNvSpPr/>
      </xdr:nvSpPr>
      <xdr:spPr>
        <a:xfrm>
          <a:off x="1079500" y="607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164482</xdr:rowOff>
    </xdr:from>
    <xdr:ext cx="469744" cy="259045"/>
    <xdr:sp macro="" textlink="">
      <xdr:nvSpPr>
        <xdr:cNvPr id="89" name="テキスト ボックス 88"/>
        <xdr:cNvSpPr txBox="1"/>
      </xdr:nvSpPr>
      <xdr:spPr>
        <a:xfrm>
          <a:off x="895427" y="616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5,190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32/128</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83,059</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48301</xdr:rowOff>
    </xdr:from>
    <xdr:to>
      <xdr:col>6</xdr:col>
      <xdr:colOff>510540</xdr:colOff>
      <xdr:row>57</xdr:row>
      <xdr:rowOff>149484</xdr:rowOff>
    </xdr:to>
    <xdr:cxnSp macro="">
      <xdr:nvCxnSpPr>
        <xdr:cNvPr id="111" name="直線コネクタ 110"/>
        <xdr:cNvCxnSpPr/>
      </xdr:nvCxnSpPr>
      <xdr:spPr>
        <a:xfrm flipV="1">
          <a:off x="4633595" y="8792251"/>
          <a:ext cx="1270" cy="112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153311</xdr:rowOff>
    </xdr:from>
    <xdr:ext cx="534377" cy="259045"/>
    <xdr:sp macro="" textlink="">
      <xdr:nvSpPr>
        <xdr:cNvPr id="112" name="総務費最小値テキスト"/>
        <xdr:cNvSpPr txBox="1"/>
      </xdr:nvSpPr>
      <xdr:spPr>
        <a:xfrm>
          <a:off x="4686300" y="9925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35,360</a:t>
          </a:r>
          <a:endParaRPr kumimoji="1" lang="ja-JP" altLang="en-US" sz="1000" b="1">
            <a:latin typeface="ＭＳ Ｐゴシック"/>
          </a:endParaRPr>
        </a:p>
      </xdr:txBody>
    </xdr:sp>
    <xdr:clientData/>
  </xdr:oneCellAnchor>
  <xdr:twoCellAnchor>
    <xdr:from>
      <xdr:col>6</xdr:col>
      <xdr:colOff>422275</xdr:colOff>
      <xdr:row>57</xdr:row>
      <xdr:rowOff>149484</xdr:rowOff>
    </xdr:from>
    <xdr:to>
      <xdr:col>6</xdr:col>
      <xdr:colOff>600075</xdr:colOff>
      <xdr:row>57</xdr:row>
      <xdr:rowOff>149484</xdr:rowOff>
    </xdr:to>
    <xdr:cxnSp macro="">
      <xdr:nvCxnSpPr>
        <xdr:cNvPr id="113" name="直線コネクタ 112"/>
        <xdr:cNvCxnSpPr/>
      </xdr:nvCxnSpPr>
      <xdr:spPr>
        <a:xfrm>
          <a:off x="4546600" y="9922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166428</xdr:rowOff>
    </xdr:from>
    <xdr:ext cx="599010" cy="259045"/>
    <xdr:sp macro="" textlink="">
      <xdr:nvSpPr>
        <xdr:cNvPr id="114" name="総務費最大値テキスト"/>
        <xdr:cNvSpPr txBox="1"/>
      </xdr:nvSpPr>
      <xdr:spPr>
        <a:xfrm>
          <a:off x="4686300" y="856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282,491</a:t>
          </a:r>
          <a:endParaRPr kumimoji="1" lang="ja-JP" altLang="en-US" sz="1000" b="1">
            <a:latin typeface="ＭＳ Ｐゴシック"/>
          </a:endParaRPr>
        </a:p>
      </xdr:txBody>
    </xdr:sp>
    <xdr:clientData/>
  </xdr:oneCellAnchor>
  <xdr:twoCellAnchor>
    <xdr:from>
      <xdr:col>6</xdr:col>
      <xdr:colOff>422275</xdr:colOff>
      <xdr:row>51</xdr:row>
      <xdr:rowOff>48301</xdr:rowOff>
    </xdr:from>
    <xdr:to>
      <xdr:col>6</xdr:col>
      <xdr:colOff>600075</xdr:colOff>
      <xdr:row>51</xdr:row>
      <xdr:rowOff>48301</xdr:rowOff>
    </xdr:to>
    <xdr:cxnSp macro="">
      <xdr:nvCxnSpPr>
        <xdr:cNvPr id="115" name="直線コネクタ 114"/>
        <xdr:cNvCxnSpPr/>
      </xdr:nvCxnSpPr>
      <xdr:spPr>
        <a:xfrm>
          <a:off x="4546600" y="8792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55</xdr:row>
      <xdr:rowOff>161796</xdr:rowOff>
    </xdr:from>
    <xdr:to>
      <xdr:col>6</xdr:col>
      <xdr:colOff>511175</xdr:colOff>
      <xdr:row>56</xdr:row>
      <xdr:rowOff>167027</xdr:rowOff>
    </xdr:to>
    <xdr:cxnSp macro="">
      <xdr:nvCxnSpPr>
        <xdr:cNvPr id="116" name="直線コネクタ 115"/>
        <xdr:cNvCxnSpPr/>
      </xdr:nvCxnSpPr>
      <xdr:spPr>
        <a:xfrm flipV="1">
          <a:off x="3797300" y="9591546"/>
          <a:ext cx="838200" cy="17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19513</xdr:rowOff>
    </xdr:from>
    <xdr:ext cx="534377" cy="259045"/>
    <xdr:sp macro="" textlink="">
      <xdr:nvSpPr>
        <xdr:cNvPr id="117" name="総務費平均値テキスト"/>
        <xdr:cNvSpPr txBox="1"/>
      </xdr:nvSpPr>
      <xdr:spPr>
        <a:xfrm>
          <a:off x="4686300" y="9620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85,458</a:t>
          </a:r>
          <a:endParaRPr kumimoji="1" lang="ja-JP" altLang="en-US" sz="1000" b="1">
            <a:solidFill>
              <a:srgbClr val="000080"/>
            </a:solidFill>
            <a:latin typeface="ＭＳ Ｐゴシック"/>
          </a:endParaRPr>
        </a:p>
      </xdr:txBody>
    </xdr:sp>
    <xdr:clientData/>
  </xdr:oneCellAnchor>
  <xdr:twoCellAnchor>
    <xdr:from>
      <xdr:col>6</xdr:col>
      <xdr:colOff>460375</xdr:colOff>
      <xdr:row>56</xdr:row>
      <xdr:rowOff>41086</xdr:rowOff>
    </xdr:from>
    <xdr:to>
      <xdr:col>6</xdr:col>
      <xdr:colOff>561975</xdr:colOff>
      <xdr:row>56</xdr:row>
      <xdr:rowOff>142686</xdr:rowOff>
    </xdr:to>
    <xdr:sp macro="" textlink="">
      <xdr:nvSpPr>
        <xdr:cNvPr id="118" name="フローチャート : 判断 117"/>
        <xdr:cNvSpPr/>
      </xdr:nvSpPr>
      <xdr:spPr>
        <a:xfrm>
          <a:off x="4584700" y="964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56</xdr:row>
      <xdr:rowOff>167027</xdr:rowOff>
    </xdr:from>
    <xdr:to>
      <xdr:col>5</xdr:col>
      <xdr:colOff>358775</xdr:colOff>
      <xdr:row>57</xdr:row>
      <xdr:rowOff>118870</xdr:rowOff>
    </xdr:to>
    <xdr:cxnSp macro="">
      <xdr:nvCxnSpPr>
        <xdr:cNvPr id="119" name="直線コネクタ 118"/>
        <xdr:cNvCxnSpPr/>
      </xdr:nvCxnSpPr>
      <xdr:spPr>
        <a:xfrm flipV="1">
          <a:off x="2908300" y="9768227"/>
          <a:ext cx="889000" cy="12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56</xdr:row>
      <xdr:rowOff>54487</xdr:rowOff>
    </xdr:from>
    <xdr:to>
      <xdr:col>5</xdr:col>
      <xdr:colOff>409575</xdr:colOff>
      <xdr:row>56</xdr:row>
      <xdr:rowOff>156087</xdr:rowOff>
    </xdr:to>
    <xdr:sp macro="" textlink="">
      <xdr:nvSpPr>
        <xdr:cNvPr id="120" name="フローチャート : 判断 119"/>
        <xdr:cNvSpPr/>
      </xdr:nvSpPr>
      <xdr:spPr>
        <a:xfrm>
          <a:off x="3746500" y="9655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1164</xdr:rowOff>
    </xdr:from>
    <xdr:ext cx="534377" cy="259045"/>
    <xdr:sp macro="" textlink="">
      <xdr:nvSpPr>
        <xdr:cNvPr id="121" name="テキスト ボックス 120"/>
        <xdr:cNvSpPr txBox="1"/>
      </xdr:nvSpPr>
      <xdr:spPr>
        <a:xfrm>
          <a:off x="3530111" y="943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82,527</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98959</xdr:rowOff>
    </xdr:from>
    <xdr:to>
      <xdr:col>4</xdr:col>
      <xdr:colOff>155575</xdr:colOff>
      <xdr:row>57</xdr:row>
      <xdr:rowOff>118870</xdr:rowOff>
    </xdr:to>
    <xdr:cxnSp macro="">
      <xdr:nvCxnSpPr>
        <xdr:cNvPr id="122" name="直線コネクタ 121"/>
        <xdr:cNvCxnSpPr/>
      </xdr:nvCxnSpPr>
      <xdr:spPr>
        <a:xfrm>
          <a:off x="2019300" y="9871609"/>
          <a:ext cx="889000" cy="19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56</xdr:row>
      <xdr:rowOff>21646</xdr:rowOff>
    </xdr:from>
    <xdr:to>
      <xdr:col>4</xdr:col>
      <xdr:colOff>206375</xdr:colOff>
      <xdr:row>56</xdr:row>
      <xdr:rowOff>123246</xdr:rowOff>
    </xdr:to>
    <xdr:sp macro="" textlink="">
      <xdr:nvSpPr>
        <xdr:cNvPr id="123" name="フローチャート : 判断 122"/>
        <xdr:cNvSpPr/>
      </xdr:nvSpPr>
      <xdr:spPr>
        <a:xfrm>
          <a:off x="2857500" y="96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54</xdr:row>
      <xdr:rowOff>139773</xdr:rowOff>
    </xdr:from>
    <xdr:ext cx="534377" cy="259045"/>
    <xdr:sp macro="" textlink="">
      <xdr:nvSpPr>
        <xdr:cNvPr id="124" name="テキスト ボックス 123"/>
        <xdr:cNvSpPr txBox="1"/>
      </xdr:nvSpPr>
      <xdr:spPr>
        <a:xfrm>
          <a:off x="2641111" y="9398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89,710</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98959</xdr:rowOff>
    </xdr:from>
    <xdr:to>
      <xdr:col>2</xdr:col>
      <xdr:colOff>638175</xdr:colOff>
      <xdr:row>57</xdr:row>
      <xdr:rowOff>129033</xdr:rowOff>
    </xdr:to>
    <xdr:cxnSp macro="">
      <xdr:nvCxnSpPr>
        <xdr:cNvPr id="125" name="直線コネクタ 124"/>
        <xdr:cNvCxnSpPr/>
      </xdr:nvCxnSpPr>
      <xdr:spPr>
        <a:xfrm flipV="1">
          <a:off x="1130300" y="9871609"/>
          <a:ext cx="889000" cy="3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56</xdr:row>
      <xdr:rowOff>51579</xdr:rowOff>
    </xdr:from>
    <xdr:to>
      <xdr:col>3</xdr:col>
      <xdr:colOff>3175</xdr:colOff>
      <xdr:row>56</xdr:row>
      <xdr:rowOff>153179</xdr:rowOff>
    </xdr:to>
    <xdr:sp macro="" textlink="">
      <xdr:nvSpPr>
        <xdr:cNvPr id="126" name="フローチャート : 判断 125"/>
        <xdr:cNvSpPr/>
      </xdr:nvSpPr>
      <xdr:spPr>
        <a:xfrm>
          <a:off x="1968500" y="965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54</xdr:row>
      <xdr:rowOff>169706</xdr:rowOff>
    </xdr:from>
    <xdr:ext cx="534377" cy="259045"/>
    <xdr:sp macro="" textlink="">
      <xdr:nvSpPr>
        <xdr:cNvPr id="127" name="テキスト ボックス 126"/>
        <xdr:cNvSpPr txBox="1"/>
      </xdr:nvSpPr>
      <xdr:spPr>
        <a:xfrm>
          <a:off x="1752111" y="9428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83,163</a:t>
          </a:r>
          <a:endParaRPr kumimoji="1" lang="ja-JP" altLang="en-US" sz="1000" b="1">
            <a:solidFill>
              <a:srgbClr val="000080"/>
            </a:solidFill>
            <a:latin typeface="ＭＳ Ｐゴシック"/>
          </a:endParaRPr>
        </a:p>
      </xdr:txBody>
    </xdr:sp>
    <xdr:clientData/>
  </xdr:oneCellAnchor>
  <xdr:twoCellAnchor>
    <xdr:from>
      <xdr:col>1</xdr:col>
      <xdr:colOff>384175</xdr:colOff>
      <xdr:row>55</xdr:row>
      <xdr:rowOff>98789</xdr:rowOff>
    </xdr:from>
    <xdr:to>
      <xdr:col>1</xdr:col>
      <xdr:colOff>485775</xdr:colOff>
      <xdr:row>56</xdr:row>
      <xdr:rowOff>28939</xdr:rowOff>
    </xdr:to>
    <xdr:sp macro="" textlink="">
      <xdr:nvSpPr>
        <xdr:cNvPr id="128" name="フローチャート : 判断 127"/>
        <xdr:cNvSpPr/>
      </xdr:nvSpPr>
      <xdr:spPr>
        <a:xfrm>
          <a:off x="1079500" y="952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54</xdr:row>
      <xdr:rowOff>45466</xdr:rowOff>
    </xdr:from>
    <xdr:ext cx="599010" cy="259045"/>
    <xdr:sp macro="" textlink="">
      <xdr:nvSpPr>
        <xdr:cNvPr id="129" name="テキスト ボックス 128"/>
        <xdr:cNvSpPr txBox="1"/>
      </xdr:nvSpPr>
      <xdr:spPr>
        <a:xfrm>
          <a:off x="830794" y="93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110,337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55</xdr:row>
      <xdr:rowOff>110996</xdr:rowOff>
    </xdr:from>
    <xdr:to>
      <xdr:col>6</xdr:col>
      <xdr:colOff>561975</xdr:colOff>
      <xdr:row>56</xdr:row>
      <xdr:rowOff>41146</xdr:rowOff>
    </xdr:to>
    <xdr:sp macro="" textlink="">
      <xdr:nvSpPr>
        <xdr:cNvPr id="135" name="円/楕円 134"/>
        <xdr:cNvSpPr/>
      </xdr:nvSpPr>
      <xdr:spPr>
        <a:xfrm>
          <a:off x="4584700" y="954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54</xdr:row>
      <xdr:rowOff>133873</xdr:rowOff>
    </xdr:from>
    <xdr:ext cx="599010" cy="259045"/>
    <xdr:sp macro="" textlink="">
      <xdr:nvSpPr>
        <xdr:cNvPr id="136" name="総務費該当値テキスト"/>
        <xdr:cNvSpPr txBox="1"/>
      </xdr:nvSpPr>
      <xdr:spPr>
        <a:xfrm>
          <a:off x="4686300" y="9392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107,667</a:t>
          </a:r>
          <a:endParaRPr kumimoji="1" lang="ja-JP" altLang="en-US" sz="1000" b="1">
            <a:solidFill>
              <a:srgbClr val="FF0000"/>
            </a:solidFill>
            <a:latin typeface="ＭＳ Ｐゴシック"/>
          </a:endParaRPr>
        </a:p>
      </xdr:txBody>
    </xdr:sp>
    <xdr:clientData/>
  </xdr:oneCellAnchor>
  <xdr:twoCellAnchor>
    <xdr:from>
      <xdr:col>5</xdr:col>
      <xdr:colOff>307975</xdr:colOff>
      <xdr:row>56</xdr:row>
      <xdr:rowOff>116227</xdr:rowOff>
    </xdr:from>
    <xdr:to>
      <xdr:col>5</xdr:col>
      <xdr:colOff>409575</xdr:colOff>
      <xdr:row>57</xdr:row>
      <xdr:rowOff>46377</xdr:rowOff>
    </xdr:to>
    <xdr:sp macro="" textlink="">
      <xdr:nvSpPr>
        <xdr:cNvPr id="137" name="円/楕円 136"/>
        <xdr:cNvSpPr/>
      </xdr:nvSpPr>
      <xdr:spPr>
        <a:xfrm>
          <a:off x="3746500" y="971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57</xdr:row>
      <xdr:rowOff>37504</xdr:rowOff>
    </xdr:from>
    <xdr:ext cx="534377" cy="259045"/>
    <xdr:sp macro="" textlink="">
      <xdr:nvSpPr>
        <xdr:cNvPr id="138" name="テキスト ボックス 137"/>
        <xdr:cNvSpPr txBox="1"/>
      </xdr:nvSpPr>
      <xdr:spPr>
        <a:xfrm>
          <a:off x="3530111" y="9810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69,023</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68070</xdr:rowOff>
    </xdr:from>
    <xdr:to>
      <xdr:col>4</xdr:col>
      <xdr:colOff>206375</xdr:colOff>
      <xdr:row>57</xdr:row>
      <xdr:rowOff>169670</xdr:rowOff>
    </xdr:to>
    <xdr:sp macro="" textlink="">
      <xdr:nvSpPr>
        <xdr:cNvPr id="139" name="円/楕円 138"/>
        <xdr:cNvSpPr/>
      </xdr:nvSpPr>
      <xdr:spPr>
        <a:xfrm>
          <a:off x="2857500" y="9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160797</xdr:rowOff>
    </xdr:from>
    <xdr:ext cx="534377" cy="259045"/>
    <xdr:sp macro="" textlink="">
      <xdr:nvSpPr>
        <xdr:cNvPr id="140" name="テキスト ボックス 139"/>
        <xdr:cNvSpPr txBox="1"/>
      </xdr:nvSpPr>
      <xdr:spPr>
        <a:xfrm>
          <a:off x="2641111" y="9933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42,056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48159</xdr:rowOff>
    </xdr:from>
    <xdr:to>
      <xdr:col>3</xdr:col>
      <xdr:colOff>3175</xdr:colOff>
      <xdr:row>57</xdr:row>
      <xdr:rowOff>149759</xdr:rowOff>
    </xdr:to>
    <xdr:sp macro="" textlink="">
      <xdr:nvSpPr>
        <xdr:cNvPr id="141" name="円/楕円 140"/>
        <xdr:cNvSpPr/>
      </xdr:nvSpPr>
      <xdr:spPr>
        <a:xfrm>
          <a:off x="1968500" y="9820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140886</xdr:rowOff>
    </xdr:from>
    <xdr:ext cx="534377" cy="259045"/>
    <xdr:sp macro="" textlink="">
      <xdr:nvSpPr>
        <xdr:cNvPr id="142" name="テキスト ボックス 141"/>
        <xdr:cNvSpPr txBox="1"/>
      </xdr:nvSpPr>
      <xdr:spPr>
        <a:xfrm>
          <a:off x="1752111" y="9913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46,411</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78233</xdr:rowOff>
    </xdr:from>
    <xdr:to>
      <xdr:col>1</xdr:col>
      <xdr:colOff>485775</xdr:colOff>
      <xdr:row>58</xdr:row>
      <xdr:rowOff>8383</xdr:rowOff>
    </xdr:to>
    <xdr:sp macro="" textlink="">
      <xdr:nvSpPr>
        <xdr:cNvPr id="143" name="円/楕円 142"/>
        <xdr:cNvSpPr/>
      </xdr:nvSpPr>
      <xdr:spPr>
        <a:xfrm>
          <a:off x="1079500" y="9850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170960</xdr:rowOff>
    </xdr:from>
    <xdr:ext cx="534377" cy="259045"/>
    <xdr:sp macro="" textlink="">
      <xdr:nvSpPr>
        <xdr:cNvPr id="144" name="テキスト ボックス 143"/>
        <xdr:cNvSpPr txBox="1"/>
      </xdr:nvSpPr>
      <xdr:spPr>
        <a:xfrm>
          <a:off x="863111" y="994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39,833</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116/128</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144,698</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139700</xdr:rowOff>
    </xdr:from>
    <xdr:to>
      <xdr:col>7</xdr:col>
      <xdr:colOff>638175</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6"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72</xdr:row>
      <xdr:rowOff>90720</xdr:rowOff>
    </xdr:from>
    <xdr:to>
      <xdr:col>6</xdr:col>
      <xdr:colOff>510540</xdr:colOff>
      <xdr:row>78</xdr:row>
      <xdr:rowOff>81708</xdr:rowOff>
    </xdr:to>
    <xdr:cxnSp macro="">
      <xdr:nvCxnSpPr>
        <xdr:cNvPr id="167" name="直線コネクタ 166"/>
        <xdr:cNvCxnSpPr/>
      </xdr:nvCxnSpPr>
      <xdr:spPr>
        <a:xfrm flipV="1">
          <a:off x="4633595" y="12435120"/>
          <a:ext cx="1270" cy="1019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85535</xdr:rowOff>
    </xdr:from>
    <xdr:ext cx="599010" cy="259045"/>
    <xdr:sp macro="" textlink="">
      <xdr:nvSpPr>
        <xdr:cNvPr id="168" name="民生費最小値テキスト"/>
        <xdr:cNvSpPr txBox="1"/>
      </xdr:nvSpPr>
      <xdr:spPr>
        <a:xfrm>
          <a:off x="4686300" y="13458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112,684</a:t>
          </a:r>
          <a:endParaRPr kumimoji="1" lang="ja-JP" altLang="en-US" sz="1000" b="1">
            <a:latin typeface="ＭＳ Ｐゴシック"/>
          </a:endParaRPr>
        </a:p>
      </xdr:txBody>
    </xdr:sp>
    <xdr:clientData/>
  </xdr:oneCellAnchor>
  <xdr:twoCellAnchor>
    <xdr:from>
      <xdr:col>6</xdr:col>
      <xdr:colOff>422275</xdr:colOff>
      <xdr:row>78</xdr:row>
      <xdr:rowOff>81708</xdr:rowOff>
    </xdr:from>
    <xdr:to>
      <xdr:col>6</xdr:col>
      <xdr:colOff>600075</xdr:colOff>
      <xdr:row>78</xdr:row>
      <xdr:rowOff>81708</xdr:rowOff>
    </xdr:to>
    <xdr:cxnSp macro="">
      <xdr:nvCxnSpPr>
        <xdr:cNvPr id="169" name="直線コネクタ 168"/>
        <xdr:cNvCxnSpPr/>
      </xdr:nvCxnSpPr>
      <xdr:spPr>
        <a:xfrm>
          <a:off x="4546600" y="13454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71</xdr:row>
      <xdr:rowOff>37397</xdr:rowOff>
    </xdr:from>
    <xdr:ext cx="599010" cy="259045"/>
    <xdr:sp macro="" textlink="">
      <xdr:nvSpPr>
        <xdr:cNvPr id="170" name="民生費最大値テキスト"/>
        <xdr:cNvSpPr txBox="1"/>
      </xdr:nvSpPr>
      <xdr:spPr>
        <a:xfrm>
          <a:off x="4686300" y="12210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335,713</a:t>
          </a:r>
          <a:endParaRPr kumimoji="1" lang="ja-JP" altLang="en-US" sz="1000" b="1">
            <a:latin typeface="ＭＳ Ｐゴシック"/>
          </a:endParaRPr>
        </a:p>
      </xdr:txBody>
    </xdr:sp>
    <xdr:clientData/>
  </xdr:oneCellAnchor>
  <xdr:twoCellAnchor>
    <xdr:from>
      <xdr:col>6</xdr:col>
      <xdr:colOff>422275</xdr:colOff>
      <xdr:row>72</xdr:row>
      <xdr:rowOff>90720</xdr:rowOff>
    </xdr:from>
    <xdr:to>
      <xdr:col>6</xdr:col>
      <xdr:colOff>600075</xdr:colOff>
      <xdr:row>72</xdr:row>
      <xdr:rowOff>90720</xdr:rowOff>
    </xdr:to>
    <xdr:cxnSp macro="">
      <xdr:nvCxnSpPr>
        <xdr:cNvPr id="171" name="直線コネクタ 170"/>
        <xdr:cNvCxnSpPr/>
      </xdr:nvCxnSpPr>
      <xdr:spPr>
        <a:xfrm>
          <a:off x="4546600" y="12435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138954</xdr:rowOff>
    </xdr:from>
    <xdr:to>
      <xdr:col>6</xdr:col>
      <xdr:colOff>511175</xdr:colOff>
      <xdr:row>78</xdr:row>
      <xdr:rowOff>259</xdr:rowOff>
    </xdr:to>
    <xdr:cxnSp macro="">
      <xdr:nvCxnSpPr>
        <xdr:cNvPr id="172" name="直線コネクタ 171"/>
        <xdr:cNvCxnSpPr/>
      </xdr:nvCxnSpPr>
      <xdr:spPr>
        <a:xfrm flipV="1">
          <a:off x="3797300" y="13340604"/>
          <a:ext cx="838200" cy="32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102967</xdr:rowOff>
    </xdr:from>
    <xdr:ext cx="599010" cy="259045"/>
    <xdr:sp macro="" textlink="">
      <xdr:nvSpPr>
        <xdr:cNvPr id="173" name="民生費平均値テキスト"/>
        <xdr:cNvSpPr txBox="1"/>
      </xdr:nvSpPr>
      <xdr:spPr>
        <a:xfrm>
          <a:off x="4686300" y="129617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176,927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80090</xdr:rowOff>
    </xdr:from>
    <xdr:to>
      <xdr:col>6</xdr:col>
      <xdr:colOff>561975</xdr:colOff>
      <xdr:row>77</xdr:row>
      <xdr:rowOff>10240</xdr:rowOff>
    </xdr:to>
    <xdr:sp macro="" textlink="">
      <xdr:nvSpPr>
        <xdr:cNvPr id="174" name="フローチャート : 判断 173"/>
        <xdr:cNvSpPr/>
      </xdr:nvSpPr>
      <xdr:spPr>
        <a:xfrm>
          <a:off x="4584700" y="1311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259</xdr:rowOff>
    </xdr:from>
    <xdr:to>
      <xdr:col>5</xdr:col>
      <xdr:colOff>358775</xdr:colOff>
      <xdr:row>78</xdr:row>
      <xdr:rowOff>21752</xdr:rowOff>
    </xdr:to>
    <xdr:cxnSp macro="">
      <xdr:nvCxnSpPr>
        <xdr:cNvPr id="175" name="直線コネクタ 174"/>
        <xdr:cNvCxnSpPr/>
      </xdr:nvCxnSpPr>
      <xdr:spPr>
        <a:xfrm flipV="1">
          <a:off x="2908300" y="13373359"/>
          <a:ext cx="889000" cy="21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118838</xdr:rowOff>
    </xdr:from>
    <xdr:to>
      <xdr:col>5</xdr:col>
      <xdr:colOff>409575</xdr:colOff>
      <xdr:row>77</xdr:row>
      <xdr:rowOff>48988</xdr:rowOff>
    </xdr:to>
    <xdr:sp macro="" textlink="">
      <xdr:nvSpPr>
        <xdr:cNvPr id="176" name="フローチャート : 判断 175"/>
        <xdr:cNvSpPr/>
      </xdr:nvSpPr>
      <xdr:spPr>
        <a:xfrm>
          <a:off x="3746500" y="13149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65515</xdr:rowOff>
    </xdr:from>
    <xdr:ext cx="599010" cy="259045"/>
    <xdr:sp macro="" textlink="">
      <xdr:nvSpPr>
        <xdr:cNvPr id="177" name="テキスト ボックス 176"/>
        <xdr:cNvSpPr txBox="1"/>
      </xdr:nvSpPr>
      <xdr:spPr>
        <a:xfrm>
          <a:off x="3497794" y="12924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168,452</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19141</xdr:rowOff>
    </xdr:from>
    <xdr:to>
      <xdr:col>4</xdr:col>
      <xdr:colOff>155575</xdr:colOff>
      <xdr:row>78</xdr:row>
      <xdr:rowOff>21752</xdr:rowOff>
    </xdr:to>
    <xdr:cxnSp macro="">
      <xdr:nvCxnSpPr>
        <xdr:cNvPr id="178" name="直線コネクタ 177"/>
        <xdr:cNvCxnSpPr/>
      </xdr:nvCxnSpPr>
      <xdr:spPr>
        <a:xfrm>
          <a:off x="2019300" y="13392241"/>
          <a:ext cx="889000" cy="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153064</xdr:rowOff>
    </xdr:from>
    <xdr:to>
      <xdr:col>4</xdr:col>
      <xdr:colOff>206375</xdr:colOff>
      <xdr:row>77</xdr:row>
      <xdr:rowOff>83214</xdr:rowOff>
    </xdr:to>
    <xdr:sp macro="" textlink="">
      <xdr:nvSpPr>
        <xdr:cNvPr id="179" name="フローチャート : 判断 178"/>
        <xdr:cNvSpPr/>
      </xdr:nvSpPr>
      <xdr:spPr>
        <a:xfrm>
          <a:off x="2857500" y="1318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99741</xdr:rowOff>
    </xdr:from>
    <xdr:ext cx="599010" cy="259045"/>
    <xdr:sp macro="" textlink="">
      <xdr:nvSpPr>
        <xdr:cNvPr id="180" name="テキスト ボックス 179"/>
        <xdr:cNvSpPr txBox="1"/>
      </xdr:nvSpPr>
      <xdr:spPr>
        <a:xfrm>
          <a:off x="2608794" y="12958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160,966</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19141</xdr:rowOff>
    </xdr:from>
    <xdr:to>
      <xdr:col>2</xdr:col>
      <xdr:colOff>638175</xdr:colOff>
      <xdr:row>78</xdr:row>
      <xdr:rowOff>59489</xdr:rowOff>
    </xdr:to>
    <xdr:cxnSp macro="">
      <xdr:nvCxnSpPr>
        <xdr:cNvPr id="181" name="直線コネクタ 180"/>
        <xdr:cNvCxnSpPr/>
      </xdr:nvCxnSpPr>
      <xdr:spPr>
        <a:xfrm flipV="1">
          <a:off x="1130300" y="13392241"/>
          <a:ext cx="889000" cy="4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169326</xdr:rowOff>
    </xdr:from>
    <xdr:to>
      <xdr:col>3</xdr:col>
      <xdr:colOff>3175</xdr:colOff>
      <xdr:row>77</xdr:row>
      <xdr:rowOff>99476</xdr:rowOff>
    </xdr:to>
    <xdr:sp macro="" textlink="">
      <xdr:nvSpPr>
        <xdr:cNvPr id="182" name="フローチャート : 判断 181"/>
        <xdr:cNvSpPr/>
      </xdr:nvSpPr>
      <xdr:spPr>
        <a:xfrm>
          <a:off x="1968500" y="1319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116003</xdr:rowOff>
    </xdr:from>
    <xdr:ext cx="599010" cy="259045"/>
    <xdr:sp macro="" textlink="">
      <xdr:nvSpPr>
        <xdr:cNvPr id="183" name="テキスト ボックス 182"/>
        <xdr:cNvSpPr txBox="1"/>
      </xdr:nvSpPr>
      <xdr:spPr>
        <a:xfrm>
          <a:off x="1719794" y="1297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157,409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9968</xdr:rowOff>
    </xdr:from>
    <xdr:to>
      <xdr:col>1</xdr:col>
      <xdr:colOff>485775</xdr:colOff>
      <xdr:row>77</xdr:row>
      <xdr:rowOff>111568</xdr:rowOff>
    </xdr:to>
    <xdr:sp macro="" textlink="">
      <xdr:nvSpPr>
        <xdr:cNvPr id="184" name="フローチャート : 判断 183"/>
        <xdr:cNvSpPr/>
      </xdr:nvSpPr>
      <xdr:spPr>
        <a:xfrm>
          <a:off x="1079500" y="1321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128095</xdr:rowOff>
    </xdr:from>
    <xdr:ext cx="599010" cy="259045"/>
    <xdr:sp macro="" textlink="">
      <xdr:nvSpPr>
        <xdr:cNvPr id="185" name="テキスト ボックス 184"/>
        <xdr:cNvSpPr txBox="1"/>
      </xdr:nvSpPr>
      <xdr:spPr>
        <a:xfrm>
          <a:off x="830794" y="12986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154,764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88154</xdr:rowOff>
    </xdr:from>
    <xdr:to>
      <xdr:col>6</xdr:col>
      <xdr:colOff>561975</xdr:colOff>
      <xdr:row>78</xdr:row>
      <xdr:rowOff>18304</xdr:rowOff>
    </xdr:to>
    <xdr:sp macro="" textlink="">
      <xdr:nvSpPr>
        <xdr:cNvPr id="191" name="円/楕円 190"/>
        <xdr:cNvSpPr/>
      </xdr:nvSpPr>
      <xdr:spPr>
        <a:xfrm>
          <a:off x="4584700" y="1328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3081</xdr:rowOff>
    </xdr:from>
    <xdr:ext cx="599010" cy="259045"/>
    <xdr:sp macro="" textlink="">
      <xdr:nvSpPr>
        <xdr:cNvPr id="192" name="民生費該当値テキスト"/>
        <xdr:cNvSpPr txBox="1"/>
      </xdr:nvSpPr>
      <xdr:spPr>
        <a:xfrm>
          <a:off x="4686300" y="1320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137,663</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120909</xdr:rowOff>
    </xdr:from>
    <xdr:to>
      <xdr:col>5</xdr:col>
      <xdr:colOff>409575</xdr:colOff>
      <xdr:row>78</xdr:row>
      <xdr:rowOff>51059</xdr:rowOff>
    </xdr:to>
    <xdr:sp macro="" textlink="">
      <xdr:nvSpPr>
        <xdr:cNvPr id="193" name="円/楕円 192"/>
        <xdr:cNvSpPr/>
      </xdr:nvSpPr>
      <xdr:spPr>
        <a:xfrm>
          <a:off x="3746500" y="1332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42186</xdr:rowOff>
    </xdr:from>
    <xdr:ext cx="599010" cy="259045"/>
    <xdr:sp macro="" textlink="">
      <xdr:nvSpPr>
        <xdr:cNvPr id="194" name="テキスト ボックス 193"/>
        <xdr:cNvSpPr txBox="1"/>
      </xdr:nvSpPr>
      <xdr:spPr>
        <a:xfrm>
          <a:off x="3497794" y="1341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130,499</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142402</xdr:rowOff>
    </xdr:from>
    <xdr:to>
      <xdr:col>4</xdr:col>
      <xdr:colOff>206375</xdr:colOff>
      <xdr:row>78</xdr:row>
      <xdr:rowOff>72552</xdr:rowOff>
    </xdr:to>
    <xdr:sp macro="" textlink="">
      <xdr:nvSpPr>
        <xdr:cNvPr id="195" name="円/楕円 194"/>
        <xdr:cNvSpPr/>
      </xdr:nvSpPr>
      <xdr:spPr>
        <a:xfrm>
          <a:off x="2857500" y="1334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63679</xdr:rowOff>
    </xdr:from>
    <xdr:ext cx="599010" cy="259045"/>
    <xdr:sp macro="" textlink="">
      <xdr:nvSpPr>
        <xdr:cNvPr id="196" name="テキスト ボックス 195"/>
        <xdr:cNvSpPr txBox="1"/>
      </xdr:nvSpPr>
      <xdr:spPr>
        <a:xfrm>
          <a:off x="2608794" y="1343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125,798</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139791</xdr:rowOff>
    </xdr:from>
    <xdr:to>
      <xdr:col>3</xdr:col>
      <xdr:colOff>3175</xdr:colOff>
      <xdr:row>78</xdr:row>
      <xdr:rowOff>69941</xdr:rowOff>
    </xdr:to>
    <xdr:sp macro="" textlink="">
      <xdr:nvSpPr>
        <xdr:cNvPr id="197" name="円/楕円 196"/>
        <xdr:cNvSpPr/>
      </xdr:nvSpPr>
      <xdr:spPr>
        <a:xfrm>
          <a:off x="1968500" y="1334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61068</xdr:rowOff>
    </xdr:from>
    <xdr:ext cx="599010" cy="259045"/>
    <xdr:sp macro="" textlink="">
      <xdr:nvSpPr>
        <xdr:cNvPr id="198" name="テキスト ボックス 197"/>
        <xdr:cNvSpPr txBox="1"/>
      </xdr:nvSpPr>
      <xdr:spPr>
        <a:xfrm>
          <a:off x="1719794" y="13434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126,369</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8689</xdr:rowOff>
    </xdr:from>
    <xdr:to>
      <xdr:col>1</xdr:col>
      <xdr:colOff>485775</xdr:colOff>
      <xdr:row>78</xdr:row>
      <xdr:rowOff>110289</xdr:rowOff>
    </xdr:to>
    <xdr:sp macro="" textlink="">
      <xdr:nvSpPr>
        <xdr:cNvPr id="199" name="円/楕円 198"/>
        <xdr:cNvSpPr/>
      </xdr:nvSpPr>
      <xdr:spPr>
        <a:xfrm>
          <a:off x="1079500" y="1338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101416</xdr:rowOff>
    </xdr:from>
    <xdr:ext cx="599010" cy="259045"/>
    <xdr:sp macro="" textlink="">
      <xdr:nvSpPr>
        <xdr:cNvPr id="200" name="テキスト ボックス 199"/>
        <xdr:cNvSpPr txBox="1"/>
      </xdr:nvSpPr>
      <xdr:spPr>
        <a:xfrm>
          <a:off x="830794" y="13474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117,544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125/128</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33,795</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1" name="直線コネクタ 210"/>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2" name="テキスト ボックス 211"/>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3" name="直線コネクタ 21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5" name="直線コネクタ 214"/>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6" name="テキスト ボックス 215"/>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17" name="直線コネクタ 21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18" name="テキスト ボックス 21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1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136575</xdr:rowOff>
    </xdr:from>
    <xdr:to>
      <xdr:col>6</xdr:col>
      <xdr:colOff>510540</xdr:colOff>
      <xdr:row>97</xdr:row>
      <xdr:rowOff>91523</xdr:rowOff>
    </xdr:to>
    <xdr:cxnSp macro="">
      <xdr:nvCxnSpPr>
        <xdr:cNvPr id="220" name="直線コネクタ 219"/>
        <xdr:cNvCxnSpPr/>
      </xdr:nvCxnSpPr>
      <xdr:spPr>
        <a:xfrm flipV="1">
          <a:off x="4633595" y="15567075"/>
          <a:ext cx="1270" cy="115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95350</xdr:rowOff>
    </xdr:from>
    <xdr:ext cx="534377" cy="259045"/>
    <xdr:sp macro="" textlink="">
      <xdr:nvSpPr>
        <xdr:cNvPr id="221" name="衛生費最小値テキスト"/>
        <xdr:cNvSpPr txBox="1"/>
      </xdr:nvSpPr>
      <xdr:spPr>
        <a:xfrm>
          <a:off x="4686300" y="16726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18,430</a:t>
          </a:r>
          <a:endParaRPr kumimoji="1" lang="ja-JP" altLang="en-US" sz="1000" b="1">
            <a:latin typeface="ＭＳ Ｐゴシック"/>
          </a:endParaRPr>
        </a:p>
      </xdr:txBody>
    </xdr:sp>
    <xdr:clientData/>
  </xdr:oneCellAnchor>
  <xdr:twoCellAnchor>
    <xdr:from>
      <xdr:col>6</xdr:col>
      <xdr:colOff>422275</xdr:colOff>
      <xdr:row>97</xdr:row>
      <xdr:rowOff>91523</xdr:rowOff>
    </xdr:from>
    <xdr:to>
      <xdr:col>6</xdr:col>
      <xdr:colOff>600075</xdr:colOff>
      <xdr:row>97</xdr:row>
      <xdr:rowOff>91523</xdr:rowOff>
    </xdr:to>
    <xdr:cxnSp macro="">
      <xdr:nvCxnSpPr>
        <xdr:cNvPr id="222" name="直線コネクタ 221"/>
        <xdr:cNvCxnSpPr/>
      </xdr:nvCxnSpPr>
      <xdr:spPr>
        <a:xfrm>
          <a:off x="4546600" y="16722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83252</xdr:rowOff>
    </xdr:from>
    <xdr:ext cx="599010" cy="259045"/>
    <xdr:sp macro="" textlink="">
      <xdr:nvSpPr>
        <xdr:cNvPr id="223" name="衛生費最大値テキスト"/>
        <xdr:cNvSpPr txBox="1"/>
      </xdr:nvSpPr>
      <xdr:spPr>
        <a:xfrm>
          <a:off x="4686300" y="1534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220,547</a:t>
          </a:r>
          <a:endParaRPr kumimoji="1" lang="ja-JP" altLang="en-US" sz="1000" b="1">
            <a:latin typeface="ＭＳ Ｐゴシック"/>
          </a:endParaRPr>
        </a:p>
      </xdr:txBody>
    </xdr:sp>
    <xdr:clientData/>
  </xdr:oneCellAnchor>
  <xdr:twoCellAnchor>
    <xdr:from>
      <xdr:col>6</xdr:col>
      <xdr:colOff>422275</xdr:colOff>
      <xdr:row>90</xdr:row>
      <xdr:rowOff>136575</xdr:rowOff>
    </xdr:from>
    <xdr:to>
      <xdr:col>6</xdr:col>
      <xdr:colOff>600075</xdr:colOff>
      <xdr:row>90</xdr:row>
      <xdr:rowOff>136575</xdr:rowOff>
    </xdr:to>
    <xdr:cxnSp macro="">
      <xdr:nvCxnSpPr>
        <xdr:cNvPr id="224" name="直線コネクタ 223"/>
        <xdr:cNvCxnSpPr/>
      </xdr:nvCxnSpPr>
      <xdr:spPr>
        <a:xfrm>
          <a:off x="4546600" y="1556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52763</xdr:rowOff>
    </xdr:from>
    <xdr:to>
      <xdr:col>6</xdr:col>
      <xdr:colOff>511175</xdr:colOff>
      <xdr:row>97</xdr:row>
      <xdr:rowOff>63222</xdr:rowOff>
    </xdr:to>
    <xdr:cxnSp macro="">
      <xdr:nvCxnSpPr>
        <xdr:cNvPr id="225" name="直線コネクタ 224"/>
        <xdr:cNvCxnSpPr/>
      </xdr:nvCxnSpPr>
      <xdr:spPr>
        <a:xfrm>
          <a:off x="3797300" y="16683413"/>
          <a:ext cx="838200" cy="1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34247</xdr:rowOff>
    </xdr:from>
    <xdr:ext cx="534377" cy="259045"/>
    <xdr:sp macro="" textlink="">
      <xdr:nvSpPr>
        <xdr:cNvPr id="226" name="衛生費平均値テキスト"/>
        <xdr:cNvSpPr txBox="1"/>
      </xdr:nvSpPr>
      <xdr:spPr>
        <a:xfrm>
          <a:off x="4686300" y="163219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11370</xdr:rowOff>
    </xdr:from>
    <xdr:to>
      <xdr:col>6</xdr:col>
      <xdr:colOff>561975</xdr:colOff>
      <xdr:row>96</xdr:row>
      <xdr:rowOff>112970</xdr:rowOff>
    </xdr:to>
    <xdr:sp macro="" textlink="">
      <xdr:nvSpPr>
        <xdr:cNvPr id="227" name="フローチャート : 判断 226"/>
        <xdr:cNvSpPr/>
      </xdr:nvSpPr>
      <xdr:spPr>
        <a:xfrm>
          <a:off x="4584700" y="16470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52763</xdr:rowOff>
    </xdr:from>
    <xdr:to>
      <xdr:col>5</xdr:col>
      <xdr:colOff>358775</xdr:colOff>
      <xdr:row>97</xdr:row>
      <xdr:rowOff>56375</xdr:rowOff>
    </xdr:to>
    <xdr:cxnSp macro="">
      <xdr:nvCxnSpPr>
        <xdr:cNvPr id="228" name="直線コネクタ 227"/>
        <xdr:cNvCxnSpPr/>
      </xdr:nvCxnSpPr>
      <xdr:spPr>
        <a:xfrm flipV="1">
          <a:off x="2908300" y="16683413"/>
          <a:ext cx="889000" cy="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24423</xdr:rowOff>
    </xdr:from>
    <xdr:to>
      <xdr:col>5</xdr:col>
      <xdr:colOff>409575</xdr:colOff>
      <xdr:row>96</xdr:row>
      <xdr:rowOff>126023</xdr:rowOff>
    </xdr:to>
    <xdr:sp macro="" textlink="">
      <xdr:nvSpPr>
        <xdr:cNvPr id="229" name="フローチャート : 判断 228"/>
        <xdr:cNvSpPr/>
      </xdr:nvSpPr>
      <xdr:spPr>
        <a:xfrm>
          <a:off x="3746500" y="164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142550</xdr:rowOff>
    </xdr:from>
    <xdr:ext cx="534377" cy="259045"/>
    <xdr:sp macro="" textlink="">
      <xdr:nvSpPr>
        <xdr:cNvPr id="230" name="テキスト ボックス 229"/>
        <xdr:cNvSpPr txBox="1"/>
      </xdr:nvSpPr>
      <xdr:spPr>
        <a:xfrm>
          <a:off x="3530111" y="1625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51,282</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50197</xdr:rowOff>
    </xdr:from>
    <xdr:to>
      <xdr:col>4</xdr:col>
      <xdr:colOff>155575</xdr:colOff>
      <xdr:row>97</xdr:row>
      <xdr:rowOff>56375</xdr:rowOff>
    </xdr:to>
    <xdr:cxnSp macro="">
      <xdr:nvCxnSpPr>
        <xdr:cNvPr id="231" name="直線コネクタ 230"/>
        <xdr:cNvCxnSpPr/>
      </xdr:nvCxnSpPr>
      <xdr:spPr>
        <a:xfrm>
          <a:off x="2019300" y="16680847"/>
          <a:ext cx="889000" cy="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30921</xdr:rowOff>
    </xdr:from>
    <xdr:to>
      <xdr:col>4</xdr:col>
      <xdr:colOff>206375</xdr:colOff>
      <xdr:row>96</xdr:row>
      <xdr:rowOff>132521</xdr:rowOff>
    </xdr:to>
    <xdr:sp macro="" textlink="">
      <xdr:nvSpPr>
        <xdr:cNvPr id="232" name="フローチャート : 判断 231"/>
        <xdr:cNvSpPr/>
      </xdr:nvSpPr>
      <xdr:spPr>
        <a:xfrm>
          <a:off x="2857500" y="1649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149048</xdr:rowOff>
    </xdr:from>
    <xdr:ext cx="534377" cy="259045"/>
    <xdr:sp macro="" textlink="">
      <xdr:nvSpPr>
        <xdr:cNvPr id="233" name="テキスト ボックス 232"/>
        <xdr:cNvSpPr txBox="1"/>
      </xdr:nvSpPr>
      <xdr:spPr>
        <a:xfrm>
          <a:off x="2641111" y="1626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50,145</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50197</xdr:rowOff>
    </xdr:from>
    <xdr:to>
      <xdr:col>2</xdr:col>
      <xdr:colOff>638175</xdr:colOff>
      <xdr:row>97</xdr:row>
      <xdr:rowOff>65816</xdr:rowOff>
    </xdr:to>
    <xdr:cxnSp macro="">
      <xdr:nvCxnSpPr>
        <xdr:cNvPr id="234" name="直線コネクタ 233"/>
        <xdr:cNvCxnSpPr/>
      </xdr:nvCxnSpPr>
      <xdr:spPr>
        <a:xfrm flipV="1">
          <a:off x="1130300" y="16680847"/>
          <a:ext cx="889000" cy="1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50278</xdr:rowOff>
    </xdr:from>
    <xdr:to>
      <xdr:col>3</xdr:col>
      <xdr:colOff>3175</xdr:colOff>
      <xdr:row>96</xdr:row>
      <xdr:rowOff>151878</xdr:rowOff>
    </xdr:to>
    <xdr:sp macro="" textlink="">
      <xdr:nvSpPr>
        <xdr:cNvPr id="235" name="フローチャート : 判断 234"/>
        <xdr:cNvSpPr/>
      </xdr:nvSpPr>
      <xdr:spPr>
        <a:xfrm>
          <a:off x="1968500" y="16509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168405</xdr:rowOff>
    </xdr:from>
    <xdr:ext cx="534377" cy="259045"/>
    <xdr:sp macro="" textlink="">
      <xdr:nvSpPr>
        <xdr:cNvPr id="236" name="テキスト ボックス 235"/>
        <xdr:cNvSpPr txBox="1"/>
      </xdr:nvSpPr>
      <xdr:spPr>
        <a:xfrm>
          <a:off x="1752111" y="16284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46,758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53226</xdr:rowOff>
    </xdr:from>
    <xdr:to>
      <xdr:col>1</xdr:col>
      <xdr:colOff>485775</xdr:colOff>
      <xdr:row>96</xdr:row>
      <xdr:rowOff>154826</xdr:rowOff>
    </xdr:to>
    <xdr:sp macro="" textlink="">
      <xdr:nvSpPr>
        <xdr:cNvPr id="237" name="フローチャート : 判断 236"/>
        <xdr:cNvSpPr/>
      </xdr:nvSpPr>
      <xdr:spPr>
        <a:xfrm>
          <a:off x="1079500" y="16512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171353</xdr:rowOff>
    </xdr:from>
    <xdr:ext cx="534377" cy="259045"/>
    <xdr:sp macro="" textlink="">
      <xdr:nvSpPr>
        <xdr:cNvPr id="238" name="テキスト ボックス 237"/>
        <xdr:cNvSpPr txBox="1"/>
      </xdr:nvSpPr>
      <xdr:spPr>
        <a:xfrm>
          <a:off x="863111" y="16287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46,242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39" name="テキスト ボックス 23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0" name="テキスト ボックス 23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1" name="テキスト ボックス 24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2" name="テキスト ボックス 24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3" name="テキスト ボックス 24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97</xdr:row>
      <xdr:rowOff>12422</xdr:rowOff>
    </xdr:from>
    <xdr:to>
      <xdr:col>6</xdr:col>
      <xdr:colOff>561975</xdr:colOff>
      <xdr:row>97</xdr:row>
      <xdr:rowOff>114022</xdr:rowOff>
    </xdr:to>
    <xdr:sp macro="" textlink="">
      <xdr:nvSpPr>
        <xdr:cNvPr id="244" name="円/楕円 243"/>
        <xdr:cNvSpPr/>
      </xdr:nvSpPr>
      <xdr:spPr>
        <a:xfrm>
          <a:off x="4584700" y="1664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98799</xdr:rowOff>
    </xdr:from>
    <xdr:ext cx="534377" cy="259045"/>
    <xdr:sp macro="" textlink="">
      <xdr:nvSpPr>
        <xdr:cNvPr id="245" name="衛生費該当値テキスト"/>
        <xdr:cNvSpPr txBox="1"/>
      </xdr:nvSpPr>
      <xdr:spPr>
        <a:xfrm>
          <a:off x="4686300" y="1655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23,382</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1963</xdr:rowOff>
    </xdr:from>
    <xdr:to>
      <xdr:col>5</xdr:col>
      <xdr:colOff>409575</xdr:colOff>
      <xdr:row>97</xdr:row>
      <xdr:rowOff>103563</xdr:rowOff>
    </xdr:to>
    <xdr:sp macro="" textlink="">
      <xdr:nvSpPr>
        <xdr:cNvPr id="246" name="円/楕円 245"/>
        <xdr:cNvSpPr/>
      </xdr:nvSpPr>
      <xdr:spPr>
        <a:xfrm>
          <a:off x="3746500" y="1663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94690</xdr:rowOff>
    </xdr:from>
    <xdr:ext cx="534377" cy="259045"/>
    <xdr:sp macro="" textlink="">
      <xdr:nvSpPr>
        <xdr:cNvPr id="247" name="テキスト ボックス 246"/>
        <xdr:cNvSpPr txBox="1"/>
      </xdr:nvSpPr>
      <xdr:spPr>
        <a:xfrm>
          <a:off x="3530111" y="1672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25,212</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5575</xdr:rowOff>
    </xdr:from>
    <xdr:to>
      <xdr:col>4</xdr:col>
      <xdr:colOff>206375</xdr:colOff>
      <xdr:row>97</xdr:row>
      <xdr:rowOff>107175</xdr:rowOff>
    </xdr:to>
    <xdr:sp macro="" textlink="">
      <xdr:nvSpPr>
        <xdr:cNvPr id="248" name="円/楕円 247"/>
        <xdr:cNvSpPr/>
      </xdr:nvSpPr>
      <xdr:spPr>
        <a:xfrm>
          <a:off x="2857500" y="1663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98302</xdr:rowOff>
    </xdr:from>
    <xdr:ext cx="534377" cy="259045"/>
    <xdr:sp macro="" textlink="">
      <xdr:nvSpPr>
        <xdr:cNvPr id="249" name="テキスト ボックス 248"/>
        <xdr:cNvSpPr txBox="1"/>
      </xdr:nvSpPr>
      <xdr:spPr>
        <a:xfrm>
          <a:off x="2641111" y="1672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24,580</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170847</xdr:rowOff>
    </xdr:from>
    <xdr:to>
      <xdr:col>3</xdr:col>
      <xdr:colOff>3175</xdr:colOff>
      <xdr:row>97</xdr:row>
      <xdr:rowOff>100997</xdr:rowOff>
    </xdr:to>
    <xdr:sp macro="" textlink="">
      <xdr:nvSpPr>
        <xdr:cNvPr id="250" name="円/楕円 249"/>
        <xdr:cNvSpPr/>
      </xdr:nvSpPr>
      <xdr:spPr>
        <a:xfrm>
          <a:off x="1968500" y="16630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92124</xdr:rowOff>
    </xdr:from>
    <xdr:ext cx="534377" cy="259045"/>
    <xdr:sp macro="" textlink="">
      <xdr:nvSpPr>
        <xdr:cNvPr id="251" name="テキスト ボックス 250"/>
        <xdr:cNvSpPr txBox="1"/>
      </xdr:nvSpPr>
      <xdr:spPr>
        <a:xfrm>
          <a:off x="1752111" y="1672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25,661</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15016</xdr:rowOff>
    </xdr:from>
    <xdr:to>
      <xdr:col>1</xdr:col>
      <xdr:colOff>485775</xdr:colOff>
      <xdr:row>97</xdr:row>
      <xdr:rowOff>116616</xdr:rowOff>
    </xdr:to>
    <xdr:sp macro="" textlink="">
      <xdr:nvSpPr>
        <xdr:cNvPr id="252" name="円/楕円 251"/>
        <xdr:cNvSpPr/>
      </xdr:nvSpPr>
      <xdr:spPr>
        <a:xfrm>
          <a:off x="1079500" y="1664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107743</xdr:rowOff>
    </xdr:from>
    <xdr:ext cx="534377" cy="259045"/>
    <xdr:sp macro="" textlink="">
      <xdr:nvSpPr>
        <xdr:cNvPr id="253" name="テキスト ボックス 252"/>
        <xdr:cNvSpPr txBox="1"/>
      </xdr:nvSpPr>
      <xdr:spPr>
        <a:xfrm>
          <a:off x="863111" y="1673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22,928</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4" name="正方形/長方形 25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5" name="正方形/長方形 25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6" name="正方形/長方形 25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6/128</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57" name="正方形/長方形 25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58" name="正方形/長方形 25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59" name="正方形/長方形 25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0" name="正方形/長方形 25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1,527</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1" name="正方形/長方形 26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2" name="テキスト ボックス 26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3" name="直線コネクタ 26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64" name="直線コネクタ 26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65" name="テキスト ボックス 26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66" name="直線コネクタ 26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144434</xdr:rowOff>
    </xdr:from>
    <xdr:ext cx="467179" cy="259045"/>
    <xdr:sp macro="" textlink="">
      <xdr:nvSpPr>
        <xdr:cNvPr id="267" name="テキスト ボックス 266"/>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68" name="直線コネクタ 26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160763</xdr:rowOff>
    </xdr:from>
    <xdr:ext cx="467179" cy="259045"/>
    <xdr:sp macro="" textlink="">
      <xdr:nvSpPr>
        <xdr:cNvPr id="269" name="テキスト ボックス 268"/>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70" name="直線コネクタ 26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5641</xdr:rowOff>
    </xdr:from>
    <xdr:ext cx="467179" cy="259045"/>
    <xdr:sp macro="" textlink="">
      <xdr:nvSpPr>
        <xdr:cNvPr id="271" name="テキスト ボックス 270"/>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72" name="直線コネクタ 27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21970</xdr:rowOff>
    </xdr:from>
    <xdr:ext cx="467179" cy="259045"/>
    <xdr:sp macro="" textlink="">
      <xdr:nvSpPr>
        <xdr:cNvPr id="273" name="テキスト ボックス 272"/>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74" name="直線コネクタ 27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38299</xdr:rowOff>
    </xdr:from>
    <xdr:ext cx="467179" cy="259045"/>
    <xdr:sp macro="" textlink="">
      <xdr:nvSpPr>
        <xdr:cNvPr id="275" name="テキスト ボックス 274"/>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6" name="直線コネクタ 27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27</xdr:row>
      <xdr:rowOff>54627</xdr:rowOff>
    </xdr:from>
    <xdr:ext cx="467179" cy="259045"/>
    <xdr:sp macro="" textlink="">
      <xdr:nvSpPr>
        <xdr:cNvPr id="277" name="テキスト ボックス 276"/>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8"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37810</xdr:rowOff>
    </xdr:from>
    <xdr:to>
      <xdr:col>15</xdr:col>
      <xdr:colOff>180340</xdr:colOff>
      <xdr:row>39</xdr:row>
      <xdr:rowOff>98878</xdr:rowOff>
    </xdr:to>
    <xdr:cxnSp macro="">
      <xdr:nvCxnSpPr>
        <xdr:cNvPr id="279" name="直線コネクタ 278"/>
        <xdr:cNvCxnSpPr/>
      </xdr:nvCxnSpPr>
      <xdr:spPr>
        <a:xfrm flipV="1">
          <a:off x="10475595" y="5352760"/>
          <a:ext cx="1270" cy="1432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102705</xdr:rowOff>
    </xdr:from>
    <xdr:ext cx="249299" cy="259045"/>
    <xdr:sp macro="" textlink="">
      <xdr:nvSpPr>
        <xdr:cNvPr id="280"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81" name="直線コネクタ 280"/>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155937</xdr:rowOff>
    </xdr:from>
    <xdr:ext cx="469744" cy="259045"/>
    <xdr:sp macro="" textlink="">
      <xdr:nvSpPr>
        <xdr:cNvPr id="282" name="労働費最大値テキスト"/>
        <xdr:cNvSpPr txBox="1"/>
      </xdr:nvSpPr>
      <xdr:spPr>
        <a:xfrm>
          <a:off x="10528300" y="512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4,387</a:t>
          </a:r>
          <a:endParaRPr kumimoji="1" lang="ja-JP" altLang="en-US" sz="1000" b="1">
            <a:latin typeface="ＭＳ Ｐゴシック"/>
          </a:endParaRPr>
        </a:p>
      </xdr:txBody>
    </xdr:sp>
    <xdr:clientData/>
  </xdr:oneCellAnchor>
  <xdr:twoCellAnchor>
    <xdr:from>
      <xdr:col>15</xdr:col>
      <xdr:colOff>92075</xdr:colOff>
      <xdr:row>31</xdr:row>
      <xdr:rowOff>37810</xdr:rowOff>
    </xdr:from>
    <xdr:to>
      <xdr:col>15</xdr:col>
      <xdr:colOff>269875</xdr:colOff>
      <xdr:row>31</xdr:row>
      <xdr:rowOff>37810</xdr:rowOff>
    </xdr:to>
    <xdr:cxnSp macro="">
      <xdr:nvCxnSpPr>
        <xdr:cNvPr id="283" name="直線コネクタ 282"/>
        <xdr:cNvCxnSpPr/>
      </xdr:nvCxnSpPr>
      <xdr:spPr>
        <a:xfrm>
          <a:off x="10388600" y="535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17889</xdr:rowOff>
    </xdr:from>
    <xdr:to>
      <xdr:col>15</xdr:col>
      <xdr:colOff>180975</xdr:colOff>
      <xdr:row>35</xdr:row>
      <xdr:rowOff>50546</xdr:rowOff>
    </xdr:to>
    <xdr:cxnSp macro="">
      <xdr:nvCxnSpPr>
        <xdr:cNvPr id="284" name="直線コネクタ 283"/>
        <xdr:cNvCxnSpPr/>
      </xdr:nvCxnSpPr>
      <xdr:spPr>
        <a:xfrm flipV="1">
          <a:off x="9639300" y="601863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120558</xdr:rowOff>
    </xdr:from>
    <xdr:ext cx="378565" cy="259045"/>
    <xdr:sp macro="" textlink="">
      <xdr:nvSpPr>
        <xdr:cNvPr id="285" name="労働費平均値テキスト"/>
        <xdr:cNvSpPr txBox="1"/>
      </xdr:nvSpPr>
      <xdr:spPr>
        <a:xfrm>
          <a:off x="10528300" y="64642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762</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142131</xdr:rowOff>
    </xdr:from>
    <xdr:to>
      <xdr:col>15</xdr:col>
      <xdr:colOff>231775</xdr:colOff>
      <xdr:row>38</xdr:row>
      <xdr:rowOff>72281</xdr:rowOff>
    </xdr:to>
    <xdr:sp macro="" textlink="">
      <xdr:nvSpPr>
        <xdr:cNvPr id="286" name="フローチャート : 判断 285"/>
        <xdr:cNvSpPr/>
      </xdr:nvSpPr>
      <xdr:spPr>
        <a:xfrm>
          <a:off x="104267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34</xdr:row>
      <xdr:rowOff>166805</xdr:rowOff>
    </xdr:from>
    <xdr:to>
      <xdr:col>14</xdr:col>
      <xdr:colOff>28575</xdr:colOff>
      <xdr:row>35</xdr:row>
      <xdr:rowOff>50546</xdr:rowOff>
    </xdr:to>
    <xdr:cxnSp macro="">
      <xdr:nvCxnSpPr>
        <xdr:cNvPr id="287" name="直線コネクタ 286"/>
        <xdr:cNvCxnSpPr/>
      </xdr:nvCxnSpPr>
      <xdr:spPr>
        <a:xfrm>
          <a:off x="8750300" y="5996105"/>
          <a:ext cx="889000" cy="5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107188</xdr:rowOff>
    </xdr:from>
    <xdr:to>
      <xdr:col>14</xdr:col>
      <xdr:colOff>79375</xdr:colOff>
      <xdr:row>38</xdr:row>
      <xdr:rowOff>37338</xdr:rowOff>
    </xdr:to>
    <xdr:sp macro="" textlink="">
      <xdr:nvSpPr>
        <xdr:cNvPr id="288" name="フローチャート : 判断 287"/>
        <xdr:cNvSpPr/>
      </xdr:nvSpPr>
      <xdr:spPr>
        <a:xfrm>
          <a:off x="9588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38</xdr:row>
      <xdr:rowOff>28465</xdr:rowOff>
    </xdr:from>
    <xdr:ext cx="378565" cy="259045"/>
    <xdr:sp macro="" textlink="">
      <xdr:nvSpPr>
        <xdr:cNvPr id="289" name="テキスト ボックス 288"/>
        <xdr:cNvSpPr txBox="1"/>
      </xdr:nvSpPr>
      <xdr:spPr>
        <a:xfrm>
          <a:off x="9450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11</xdr:col>
      <xdr:colOff>307975</xdr:colOff>
      <xdr:row>34</xdr:row>
      <xdr:rowOff>118473</xdr:rowOff>
    </xdr:from>
    <xdr:to>
      <xdr:col>12</xdr:col>
      <xdr:colOff>511175</xdr:colOff>
      <xdr:row>34</xdr:row>
      <xdr:rowOff>166805</xdr:rowOff>
    </xdr:to>
    <xdr:cxnSp macro="">
      <xdr:nvCxnSpPr>
        <xdr:cNvPr id="290" name="直線コネクタ 289"/>
        <xdr:cNvCxnSpPr/>
      </xdr:nvCxnSpPr>
      <xdr:spPr>
        <a:xfrm>
          <a:off x="7861300" y="5947773"/>
          <a:ext cx="889000" cy="48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170216</xdr:rowOff>
    </xdr:from>
    <xdr:to>
      <xdr:col>12</xdr:col>
      <xdr:colOff>561975</xdr:colOff>
      <xdr:row>36</xdr:row>
      <xdr:rowOff>100366</xdr:rowOff>
    </xdr:to>
    <xdr:sp macro="" textlink="">
      <xdr:nvSpPr>
        <xdr:cNvPr id="291" name="フローチャート : 判断 290"/>
        <xdr:cNvSpPr/>
      </xdr:nvSpPr>
      <xdr:spPr>
        <a:xfrm>
          <a:off x="8699500" y="61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36</xdr:row>
      <xdr:rowOff>91493</xdr:rowOff>
    </xdr:from>
    <xdr:ext cx="469744" cy="259045"/>
    <xdr:sp macro="" textlink="">
      <xdr:nvSpPr>
        <xdr:cNvPr id="292" name="テキスト ボックス 291"/>
        <xdr:cNvSpPr txBox="1"/>
      </xdr:nvSpPr>
      <xdr:spPr>
        <a:xfrm>
          <a:off x="8515427" y="62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1,726</a:t>
          </a:r>
          <a:endParaRPr kumimoji="1" lang="ja-JP" altLang="en-US" sz="1000" b="1">
            <a:solidFill>
              <a:srgbClr val="000080"/>
            </a:solidFill>
            <a:latin typeface="ＭＳ Ｐゴシック"/>
          </a:endParaRPr>
        </a:p>
      </xdr:txBody>
    </xdr:sp>
    <xdr:clientData/>
  </xdr:oneCellAnchor>
  <xdr:twoCellAnchor>
    <xdr:from>
      <xdr:col>10</xdr:col>
      <xdr:colOff>104775</xdr:colOff>
      <xdr:row>32</xdr:row>
      <xdr:rowOff>39769</xdr:rowOff>
    </xdr:from>
    <xdr:to>
      <xdr:col>11</xdr:col>
      <xdr:colOff>307975</xdr:colOff>
      <xdr:row>34</xdr:row>
      <xdr:rowOff>118473</xdr:rowOff>
    </xdr:to>
    <xdr:cxnSp macro="">
      <xdr:nvCxnSpPr>
        <xdr:cNvPr id="293" name="直線コネクタ 292"/>
        <xdr:cNvCxnSpPr/>
      </xdr:nvCxnSpPr>
      <xdr:spPr>
        <a:xfrm>
          <a:off x="6972300" y="5526169"/>
          <a:ext cx="889000" cy="42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34</xdr:row>
      <xdr:rowOff>129395</xdr:rowOff>
    </xdr:from>
    <xdr:to>
      <xdr:col>11</xdr:col>
      <xdr:colOff>358775</xdr:colOff>
      <xdr:row>35</xdr:row>
      <xdr:rowOff>59545</xdr:rowOff>
    </xdr:to>
    <xdr:sp macro="" textlink="">
      <xdr:nvSpPr>
        <xdr:cNvPr id="294" name="フローチャート : 判断 293"/>
        <xdr:cNvSpPr/>
      </xdr:nvSpPr>
      <xdr:spPr>
        <a:xfrm>
          <a:off x="7810500" y="59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50672</xdr:rowOff>
    </xdr:from>
    <xdr:ext cx="469744" cy="259045"/>
    <xdr:sp macro="" textlink="">
      <xdr:nvSpPr>
        <xdr:cNvPr id="295" name="テキスト ボックス 294"/>
        <xdr:cNvSpPr txBox="1"/>
      </xdr:nvSpPr>
      <xdr:spPr>
        <a:xfrm>
          <a:off x="7626427" y="605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2,376</a:t>
          </a:r>
          <a:endParaRPr kumimoji="1" lang="ja-JP" altLang="en-US" sz="1000" b="1">
            <a:solidFill>
              <a:srgbClr val="000080"/>
            </a:solidFill>
            <a:latin typeface="ＭＳ Ｐゴシック"/>
          </a:endParaRPr>
        </a:p>
      </xdr:txBody>
    </xdr:sp>
    <xdr:clientData/>
  </xdr:oneCellAnchor>
  <xdr:twoCellAnchor>
    <xdr:from>
      <xdr:col>10</xdr:col>
      <xdr:colOff>53975</xdr:colOff>
      <xdr:row>33</xdr:row>
      <xdr:rowOff>160419</xdr:rowOff>
    </xdr:from>
    <xdr:to>
      <xdr:col>10</xdr:col>
      <xdr:colOff>155575</xdr:colOff>
      <xdr:row>34</xdr:row>
      <xdr:rowOff>90569</xdr:rowOff>
    </xdr:to>
    <xdr:sp macro="" textlink="">
      <xdr:nvSpPr>
        <xdr:cNvPr id="296" name="フローチャート : 判断 295"/>
        <xdr:cNvSpPr/>
      </xdr:nvSpPr>
      <xdr:spPr>
        <a:xfrm>
          <a:off x="6921500" y="581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34</xdr:row>
      <xdr:rowOff>81696</xdr:rowOff>
    </xdr:from>
    <xdr:ext cx="469744" cy="259045"/>
    <xdr:sp macro="" textlink="">
      <xdr:nvSpPr>
        <xdr:cNvPr id="297" name="テキスト ボックス 296"/>
        <xdr:cNvSpPr txBox="1"/>
      </xdr:nvSpPr>
      <xdr:spPr>
        <a:xfrm>
          <a:off x="6737427" y="591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8" name="テキスト ボックス 29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299" name="テキスト ボックス 29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0" name="テキスト ボックス 29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1" name="テキスト ボックス 30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2" name="テキスト ボックス 30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34</xdr:row>
      <xdr:rowOff>138539</xdr:rowOff>
    </xdr:from>
    <xdr:to>
      <xdr:col>15</xdr:col>
      <xdr:colOff>231775</xdr:colOff>
      <xdr:row>35</xdr:row>
      <xdr:rowOff>68689</xdr:rowOff>
    </xdr:to>
    <xdr:sp macro="" textlink="">
      <xdr:nvSpPr>
        <xdr:cNvPr id="303" name="円/楕円 302"/>
        <xdr:cNvSpPr/>
      </xdr:nvSpPr>
      <xdr:spPr>
        <a:xfrm>
          <a:off x="10426700" y="596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33</xdr:row>
      <xdr:rowOff>161416</xdr:rowOff>
    </xdr:from>
    <xdr:ext cx="469744" cy="259045"/>
    <xdr:sp macro="" textlink="">
      <xdr:nvSpPr>
        <xdr:cNvPr id="304" name="労働費該当値テキスト"/>
        <xdr:cNvSpPr txBox="1"/>
      </xdr:nvSpPr>
      <xdr:spPr>
        <a:xfrm>
          <a:off x="10528300" y="581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2,348</a:t>
          </a:r>
          <a:endParaRPr kumimoji="1" lang="ja-JP" altLang="en-US" sz="1000" b="1">
            <a:solidFill>
              <a:srgbClr val="FF0000"/>
            </a:solidFill>
            <a:latin typeface="ＭＳ Ｐゴシック"/>
          </a:endParaRPr>
        </a:p>
      </xdr:txBody>
    </xdr:sp>
    <xdr:clientData/>
  </xdr:oneCellAnchor>
  <xdr:twoCellAnchor>
    <xdr:from>
      <xdr:col>13</xdr:col>
      <xdr:colOff>663575</xdr:colOff>
      <xdr:row>34</xdr:row>
      <xdr:rowOff>171196</xdr:rowOff>
    </xdr:from>
    <xdr:to>
      <xdr:col>14</xdr:col>
      <xdr:colOff>79375</xdr:colOff>
      <xdr:row>35</xdr:row>
      <xdr:rowOff>101346</xdr:rowOff>
    </xdr:to>
    <xdr:sp macro="" textlink="">
      <xdr:nvSpPr>
        <xdr:cNvPr id="305" name="円/楕円 304"/>
        <xdr:cNvSpPr/>
      </xdr:nvSpPr>
      <xdr:spPr>
        <a:xfrm>
          <a:off x="9588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33</xdr:row>
      <xdr:rowOff>117873</xdr:rowOff>
    </xdr:from>
    <xdr:ext cx="469744" cy="259045"/>
    <xdr:sp macro="" textlink="">
      <xdr:nvSpPr>
        <xdr:cNvPr id="306" name="テキスト ボックス 305"/>
        <xdr:cNvSpPr txBox="1"/>
      </xdr:nvSpPr>
      <xdr:spPr>
        <a:xfrm>
          <a:off x="9404427"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2,248</a:t>
          </a:r>
          <a:endParaRPr kumimoji="1" lang="ja-JP" altLang="en-US" sz="1000" b="1">
            <a:solidFill>
              <a:srgbClr val="FF0000"/>
            </a:solidFill>
            <a:latin typeface="ＭＳ Ｐゴシック"/>
          </a:endParaRPr>
        </a:p>
      </xdr:txBody>
    </xdr:sp>
    <xdr:clientData/>
  </xdr:oneCellAnchor>
  <xdr:twoCellAnchor>
    <xdr:from>
      <xdr:col>12</xdr:col>
      <xdr:colOff>460375</xdr:colOff>
      <xdr:row>34</xdr:row>
      <xdr:rowOff>116005</xdr:rowOff>
    </xdr:from>
    <xdr:to>
      <xdr:col>12</xdr:col>
      <xdr:colOff>561975</xdr:colOff>
      <xdr:row>35</xdr:row>
      <xdr:rowOff>46155</xdr:rowOff>
    </xdr:to>
    <xdr:sp macro="" textlink="">
      <xdr:nvSpPr>
        <xdr:cNvPr id="307" name="円/楕円 306"/>
        <xdr:cNvSpPr/>
      </xdr:nvSpPr>
      <xdr:spPr>
        <a:xfrm>
          <a:off x="8699500" y="594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33</xdr:row>
      <xdr:rowOff>62682</xdr:rowOff>
    </xdr:from>
    <xdr:ext cx="469744" cy="259045"/>
    <xdr:sp macro="" textlink="">
      <xdr:nvSpPr>
        <xdr:cNvPr id="308" name="テキスト ボックス 307"/>
        <xdr:cNvSpPr txBox="1"/>
      </xdr:nvSpPr>
      <xdr:spPr>
        <a:xfrm>
          <a:off x="8515427" y="572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2,417</a:t>
          </a:r>
          <a:endParaRPr kumimoji="1" lang="ja-JP" altLang="en-US" sz="1000" b="1">
            <a:solidFill>
              <a:srgbClr val="FF0000"/>
            </a:solidFill>
            <a:latin typeface="ＭＳ Ｐゴシック"/>
          </a:endParaRPr>
        </a:p>
      </xdr:txBody>
    </xdr:sp>
    <xdr:clientData/>
  </xdr:oneCellAnchor>
  <xdr:twoCellAnchor>
    <xdr:from>
      <xdr:col>11</xdr:col>
      <xdr:colOff>257175</xdr:colOff>
      <xdr:row>34</xdr:row>
      <xdr:rowOff>67673</xdr:rowOff>
    </xdr:from>
    <xdr:to>
      <xdr:col>11</xdr:col>
      <xdr:colOff>358775</xdr:colOff>
      <xdr:row>34</xdr:row>
      <xdr:rowOff>169273</xdr:rowOff>
    </xdr:to>
    <xdr:sp macro="" textlink="">
      <xdr:nvSpPr>
        <xdr:cNvPr id="309" name="円/楕円 308"/>
        <xdr:cNvSpPr/>
      </xdr:nvSpPr>
      <xdr:spPr>
        <a:xfrm>
          <a:off x="7810500" y="589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33</xdr:row>
      <xdr:rowOff>14350</xdr:rowOff>
    </xdr:from>
    <xdr:ext cx="469744" cy="259045"/>
    <xdr:sp macro="" textlink="">
      <xdr:nvSpPr>
        <xdr:cNvPr id="310" name="テキスト ボックス 309"/>
        <xdr:cNvSpPr txBox="1"/>
      </xdr:nvSpPr>
      <xdr:spPr>
        <a:xfrm>
          <a:off x="7626427" y="5672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2,565</a:t>
          </a:r>
          <a:endParaRPr kumimoji="1" lang="ja-JP" altLang="en-US" sz="1000" b="1">
            <a:solidFill>
              <a:srgbClr val="FF0000"/>
            </a:solidFill>
            <a:latin typeface="ＭＳ Ｐゴシック"/>
          </a:endParaRPr>
        </a:p>
      </xdr:txBody>
    </xdr:sp>
    <xdr:clientData/>
  </xdr:oneCellAnchor>
  <xdr:twoCellAnchor>
    <xdr:from>
      <xdr:col>10</xdr:col>
      <xdr:colOff>53975</xdr:colOff>
      <xdr:row>31</xdr:row>
      <xdr:rowOff>160419</xdr:rowOff>
    </xdr:from>
    <xdr:to>
      <xdr:col>10</xdr:col>
      <xdr:colOff>155575</xdr:colOff>
      <xdr:row>32</xdr:row>
      <xdr:rowOff>90569</xdr:rowOff>
    </xdr:to>
    <xdr:sp macro="" textlink="">
      <xdr:nvSpPr>
        <xdr:cNvPr id="311" name="円/楕円 310"/>
        <xdr:cNvSpPr/>
      </xdr:nvSpPr>
      <xdr:spPr>
        <a:xfrm>
          <a:off x="6921500" y="547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30</xdr:row>
      <xdr:rowOff>107096</xdr:rowOff>
    </xdr:from>
    <xdr:ext cx="469744" cy="259045"/>
    <xdr:sp macro="" textlink="">
      <xdr:nvSpPr>
        <xdr:cNvPr id="312" name="テキスト ボックス 311"/>
        <xdr:cNvSpPr txBox="1"/>
      </xdr:nvSpPr>
      <xdr:spPr>
        <a:xfrm>
          <a:off x="6737427" y="5250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3,856</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3" name="正方形/長方形 31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4" name="正方形/長方形 31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5" name="正方形/長方形 31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110/128</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6" name="正方形/長方形 31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7" name="正方形/長方形 31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8" name="正方形/長方形 31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19" name="正方形/長方形 31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0" name="正方形/長方形 31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1" name="テキスト ボックス 32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2" name="直線コネクタ 32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3" name="直線コネクタ 32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4" name="テキスト ボックス 32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25" name="直線コネクタ 32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56</xdr:row>
      <xdr:rowOff>35577</xdr:rowOff>
    </xdr:from>
    <xdr:ext cx="531299" cy="259045"/>
    <xdr:sp macro="" textlink="">
      <xdr:nvSpPr>
        <xdr:cNvPr id="326" name="テキスト ボックス 325"/>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27" name="直線コネクタ 32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53</xdr:row>
      <xdr:rowOff>168927</xdr:rowOff>
    </xdr:from>
    <xdr:ext cx="531299" cy="259045"/>
    <xdr:sp macro="" textlink="">
      <xdr:nvSpPr>
        <xdr:cNvPr id="328" name="テキスト ボックス 327"/>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29" name="直線コネクタ 32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51</xdr:row>
      <xdr:rowOff>130827</xdr:rowOff>
    </xdr:from>
    <xdr:ext cx="531299" cy="259045"/>
    <xdr:sp macro="" textlink="">
      <xdr:nvSpPr>
        <xdr:cNvPr id="330" name="テキスト ボックス 329"/>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1" name="直線コネクタ 33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32" name="テキスト ボックス 33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3" name="直線コネクタ 33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4" name="テキスト ボックス 333"/>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85484</xdr:rowOff>
    </xdr:from>
    <xdr:to>
      <xdr:col>15</xdr:col>
      <xdr:colOff>180340</xdr:colOff>
      <xdr:row>58</xdr:row>
      <xdr:rowOff>141186</xdr:rowOff>
    </xdr:to>
    <xdr:cxnSp macro="">
      <xdr:nvCxnSpPr>
        <xdr:cNvPr id="336" name="直線コネクタ 335"/>
        <xdr:cNvCxnSpPr/>
      </xdr:nvCxnSpPr>
      <xdr:spPr>
        <a:xfrm flipV="1">
          <a:off x="10475595" y="8657984"/>
          <a:ext cx="1270" cy="1427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145013</xdr:rowOff>
    </xdr:from>
    <xdr:ext cx="469744" cy="259045"/>
    <xdr:sp macro="" textlink="">
      <xdr:nvSpPr>
        <xdr:cNvPr id="337" name="農林水産業費最小値テキスト"/>
        <xdr:cNvSpPr txBox="1"/>
      </xdr:nvSpPr>
      <xdr:spPr>
        <a:xfrm>
          <a:off x="10528300" y="10089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5,883</a:t>
          </a:r>
          <a:endParaRPr kumimoji="1" lang="ja-JP" altLang="en-US" sz="1000" b="1">
            <a:latin typeface="ＭＳ Ｐゴシック"/>
          </a:endParaRPr>
        </a:p>
      </xdr:txBody>
    </xdr:sp>
    <xdr:clientData/>
  </xdr:oneCellAnchor>
  <xdr:twoCellAnchor>
    <xdr:from>
      <xdr:col>15</xdr:col>
      <xdr:colOff>92075</xdr:colOff>
      <xdr:row>58</xdr:row>
      <xdr:rowOff>141186</xdr:rowOff>
    </xdr:from>
    <xdr:to>
      <xdr:col>15</xdr:col>
      <xdr:colOff>269875</xdr:colOff>
      <xdr:row>58</xdr:row>
      <xdr:rowOff>141186</xdr:rowOff>
    </xdr:to>
    <xdr:cxnSp macro="">
      <xdr:nvCxnSpPr>
        <xdr:cNvPr id="338" name="直線コネクタ 337"/>
        <xdr:cNvCxnSpPr/>
      </xdr:nvCxnSpPr>
      <xdr:spPr>
        <a:xfrm>
          <a:off x="10388600" y="1008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32161</xdr:rowOff>
    </xdr:from>
    <xdr:ext cx="599010" cy="259045"/>
    <xdr:sp macro="" textlink="">
      <xdr:nvSpPr>
        <xdr:cNvPr id="339" name="農林水産業費最大値テキスト"/>
        <xdr:cNvSpPr txBox="1"/>
      </xdr:nvSpPr>
      <xdr:spPr>
        <a:xfrm>
          <a:off x="10528300" y="8433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118,269</a:t>
          </a:r>
          <a:endParaRPr kumimoji="1" lang="ja-JP" altLang="en-US" sz="1000" b="1">
            <a:latin typeface="ＭＳ Ｐゴシック"/>
          </a:endParaRPr>
        </a:p>
      </xdr:txBody>
    </xdr:sp>
    <xdr:clientData/>
  </xdr:oneCellAnchor>
  <xdr:twoCellAnchor>
    <xdr:from>
      <xdr:col>15</xdr:col>
      <xdr:colOff>92075</xdr:colOff>
      <xdr:row>50</xdr:row>
      <xdr:rowOff>85484</xdr:rowOff>
    </xdr:from>
    <xdr:to>
      <xdr:col>15</xdr:col>
      <xdr:colOff>269875</xdr:colOff>
      <xdr:row>50</xdr:row>
      <xdr:rowOff>85484</xdr:rowOff>
    </xdr:to>
    <xdr:cxnSp macro="">
      <xdr:nvCxnSpPr>
        <xdr:cNvPr id="340" name="直線コネクタ 339"/>
        <xdr:cNvCxnSpPr/>
      </xdr:nvCxnSpPr>
      <xdr:spPr>
        <a:xfrm>
          <a:off x="10388600" y="8657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17259</xdr:rowOff>
    </xdr:from>
    <xdr:to>
      <xdr:col>15</xdr:col>
      <xdr:colOff>180975</xdr:colOff>
      <xdr:row>58</xdr:row>
      <xdr:rowOff>27343</xdr:rowOff>
    </xdr:to>
    <xdr:cxnSp macro="">
      <xdr:nvCxnSpPr>
        <xdr:cNvPr id="341" name="直線コネクタ 340"/>
        <xdr:cNvCxnSpPr/>
      </xdr:nvCxnSpPr>
      <xdr:spPr>
        <a:xfrm flipV="1">
          <a:off x="9639300" y="9961359"/>
          <a:ext cx="838200" cy="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55</xdr:row>
      <xdr:rowOff>112069</xdr:rowOff>
    </xdr:from>
    <xdr:ext cx="534377" cy="259045"/>
    <xdr:sp macro="" textlink="">
      <xdr:nvSpPr>
        <xdr:cNvPr id="342" name="農林水産業費平均値テキスト"/>
        <xdr:cNvSpPr txBox="1"/>
      </xdr:nvSpPr>
      <xdr:spPr>
        <a:xfrm>
          <a:off x="10528300" y="95418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32,977</a:t>
          </a:r>
          <a:endParaRPr kumimoji="1" lang="ja-JP" altLang="en-US" sz="1000" b="1">
            <a:solidFill>
              <a:srgbClr val="000080"/>
            </a:solidFill>
            <a:latin typeface="ＭＳ Ｐゴシック"/>
          </a:endParaRPr>
        </a:p>
      </xdr:txBody>
    </xdr:sp>
    <xdr:clientData/>
  </xdr:oneCellAnchor>
  <xdr:twoCellAnchor>
    <xdr:from>
      <xdr:col>15</xdr:col>
      <xdr:colOff>130175</xdr:colOff>
      <xdr:row>56</xdr:row>
      <xdr:rowOff>89192</xdr:rowOff>
    </xdr:from>
    <xdr:to>
      <xdr:col>15</xdr:col>
      <xdr:colOff>231775</xdr:colOff>
      <xdr:row>57</xdr:row>
      <xdr:rowOff>19342</xdr:rowOff>
    </xdr:to>
    <xdr:sp macro="" textlink="">
      <xdr:nvSpPr>
        <xdr:cNvPr id="343" name="フローチャート : 判断 342"/>
        <xdr:cNvSpPr/>
      </xdr:nvSpPr>
      <xdr:spPr>
        <a:xfrm>
          <a:off x="104267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90183</xdr:rowOff>
    </xdr:from>
    <xdr:to>
      <xdr:col>14</xdr:col>
      <xdr:colOff>28575</xdr:colOff>
      <xdr:row>58</xdr:row>
      <xdr:rowOff>27343</xdr:rowOff>
    </xdr:to>
    <xdr:cxnSp macro="">
      <xdr:nvCxnSpPr>
        <xdr:cNvPr id="344" name="直線コネクタ 343"/>
        <xdr:cNvCxnSpPr/>
      </xdr:nvCxnSpPr>
      <xdr:spPr>
        <a:xfrm>
          <a:off x="8750300" y="9862833"/>
          <a:ext cx="889000" cy="1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56</xdr:row>
      <xdr:rowOff>97536</xdr:rowOff>
    </xdr:from>
    <xdr:to>
      <xdr:col>14</xdr:col>
      <xdr:colOff>79375</xdr:colOff>
      <xdr:row>57</xdr:row>
      <xdr:rowOff>27686</xdr:rowOff>
    </xdr:to>
    <xdr:sp macro="" textlink="">
      <xdr:nvSpPr>
        <xdr:cNvPr id="345" name="フローチャート : 判断 344"/>
        <xdr:cNvSpPr/>
      </xdr:nvSpPr>
      <xdr:spPr>
        <a:xfrm>
          <a:off x="9588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55</xdr:row>
      <xdr:rowOff>44213</xdr:rowOff>
    </xdr:from>
    <xdr:ext cx="534377" cy="259045"/>
    <xdr:sp macro="" textlink="">
      <xdr:nvSpPr>
        <xdr:cNvPr id="346" name="テキスト ボックス 345"/>
        <xdr:cNvSpPr txBox="1"/>
      </xdr:nvSpPr>
      <xdr:spPr>
        <a:xfrm>
          <a:off x="9372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32,320</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90183</xdr:rowOff>
    </xdr:from>
    <xdr:to>
      <xdr:col>12</xdr:col>
      <xdr:colOff>511175</xdr:colOff>
      <xdr:row>58</xdr:row>
      <xdr:rowOff>31738</xdr:rowOff>
    </xdr:to>
    <xdr:cxnSp macro="">
      <xdr:nvCxnSpPr>
        <xdr:cNvPr id="347" name="直線コネクタ 346"/>
        <xdr:cNvCxnSpPr/>
      </xdr:nvCxnSpPr>
      <xdr:spPr>
        <a:xfrm flipV="1">
          <a:off x="7861300" y="9862833"/>
          <a:ext cx="889000" cy="11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56</xdr:row>
      <xdr:rowOff>137744</xdr:rowOff>
    </xdr:from>
    <xdr:to>
      <xdr:col>12</xdr:col>
      <xdr:colOff>561975</xdr:colOff>
      <xdr:row>57</xdr:row>
      <xdr:rowOff>67894</xdr:rowOff>
    </xdr:to>
    <xdr:sp macro="" textlink="">
      <xdr:nvSpPr>
        <xdr:cNvPr id="348" name="フローチャート : 判断 347"/>
        <xdr:cNvSpPr/>
      </xdr:nvSpPr>
      <xdr:spPr>
        <a:xfrm>
          <a:off x="8699500" y="973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55</xdr:row>
      <xdr:rowOff>84421</xdr:rowOff>
    </xdr:from>
    <xdr:ext cx="534377" cy="259045"/>
    <xdr:sp macro="" textlink="">
      <xdr:nvSpPr>
        <xdr:cNvPr id="349" name="テキスト ボックス 348"/>
        <xdr:cNvSpPr txBox="1"/>
      </xdr:nvSpPr>
      <xdr:spPr>
        <a:xfrm>
          <a:off x="8483111" y="95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31738</xdr:rowOff>
    </xdr:from>
    <xdr:to>
      <xdr:col>11</xdr:col>
      <xdr:colOff>307975</xdr:colOff>
      <xdr:row>58</xdr:row>
      <xdr:rowOff>47841</xdr:rowOff>
    </xdr:to>
    <xdr:cxnSp macro="">
      <xdr:nvCxnSpPr>
        <xdr:cNvPr id="350" name="直線コネクタ 349"/>
        <xdr:cNvCxnSpPr/>
      </xdr:nvCxnSpPr>
      <xdr:spPr>
        <a:xfrm flipV="1">
          <a:off x="6972300" y="9975838"/>
          <a:ext cx="889000" cy="16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56</xdr:row>
      <xdr:rowOff>140259</xdr:rowOff>
    </xdr:from>
    <xdr:to>
      <xdr:col>11</xdr:col>
      <xdr:colOff>358775</xdr:colOff>
      <xdr:row>57</xdr:row>
      <xdr:rowOff>70409</xdr:rowOff>
    </xdr:to>
    <xdr:sp macro="" textlink="">
      <xdr:nvSpPr>
        <xdr:cNvPr id="351" name="フローチャート : 判断 350"/>
        <xdr:cNvSpPr/>
      </xdr:nvSpPr>
      <xdr:spPr>
        <a:xfrm>
          <a:off x="7810500" y="9741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55</xdr:row>
      <xdr:rowOff>86936</xdr:rowOff>
    </xdr:from>
    <xdr:ext cx="534377" cy="259045"/>
    <xdr:sp macro="" textlink="">
      <xdr:nvSpPr>
        <xdr:cNvPr id="352" name="テキスト ボックス 351"/>
        <xdr:cNvSpPr txBox="1"/>
      </xdr:nvSpPr>
      <xdr:spPr>
        <a:xfrm>
          <a:off x="7594111" y="951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28,956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4343</xdr:rowOff>
    </xdr:from>
    <xdr:to>
      <xdr:col>10</xdr:col>
      <xdr:colOff>155575</xdr:colOff>
      <xdr:row>57</xdr:row>
      <xdr:rowOff>105943</xdr:rowOff>
    </xdr:to>
    <xdr:sp macro="" textlink="">
      <xdr:nvSpPr>
        <xdr:cNvPr id="353" name="フローチャート : 判断 352"/>
        <xdr:cNvSpPr/>
      </xdr:nvSpPr>
      <xdr:spPr>
        <a:xfrm>
          <a:off x="6921500" y="9776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55</xdr:row>
      <xdr:rowOff>122470</xdr:rowOff>
    </xdr:from>
    <xdr:ext cx="534377" cy="259045"/>
    <xdr:sp macro="" textlink="">
      <xdr:nvSpPr>
        <xdr:cNvPr id="354" name="テキスト ボックス 353"/>
        <xdr:cNvSpPr txBox="1"/>
      </xdr:nvSpPr>
      <xdr:spPr>
        <a:xfrm>
          <a:off x="6705111" y="955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26,158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5" name="テキスト ボックス 35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6" name="テキスト ボックス 35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7" name="テキスト ボックス 35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8" name="テキスト ボックス 35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9" name="テキスト ボックス 35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137909</xdr:rowOff>
    </xdr:from>
    <xdr:to>
      <xdr:col>15</xdr:col>
      <xdr:colOff>231775</xdr:colOff>
      <xdr:row>58</xdr:row>
      <xdr:rowOff>68059</xdr:rowOff>
    </xdr:to>
    <xdr:sp macro="" textlink="">
      <xdr:nvSpPr>
        <xdr:cNvPr id="360" name="円/楕円 359"/>
        <xdr:cNvSpPr/>
      </xdr:nvSpPr>
      <xdr:spPr>
        <a:xfrm>
          <a:off x="10426700" y="991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52836</xdr:rowOff>
    </xdr:from>
    <xdr:ext cx="534377" cy="259045"/>
    <xdr:sp macro="" textlink="">
      <xdr:nvSpPr>
        <xdr:cNvPr id="361" name="農林水産業費該当値テキスト"/>
        <xdr:cNvSpPr txBox="1"/>
      </xdr:nvSpPr>
      <xdr:spPr>
        <a:xfrm>
          <a:off x="10528300" y="9825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15,641</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147993</xdr:rowOff>
    </xdr:from>
    <xdr:to>
      <xdr:col>14</xdr:col>
      <xdr:colOff>79375</xdr:colOff>
      <xdr:row>58</xdr:row>
      <xdr:rowOff>78143</xdr:rowOff>
    </xdr:to>
    <xdr:sp macro="" textlink="">
      <xdr:nvSpPr>
        <xdr:cNvPr id="362" name="円/楕円 361"/>
        <xdr:cNvSpPr/>
      </xdr:nvSpPr>
      <xdr:spPr>
        <a:xfrm>
          <a:off x="9588500" y="992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69270</xdr:rowOff>
    </xdr:from>
    <xdr:ext cx="534377" cy="259045"/>
    <xdr:sp macro="" textlink="">
      <xdr:nvSpPr>
        <xdr:cNvPr id="363" name="テキスト ボックス 362"/>
        <xdr:cNvSpPr txBox="1"/>
      </xdr:nvSpPr>
      <xdr:spPr>
        <a:xfrm>
          <a:off x="9372111" y="1001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14,847</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39383</xdr:rowOff>
    </xdr:from>
    <xdr:to>
      <xdr:col>12</xdr:col>
      <xdr:colOff>561975</xdr:colOff>
      <xdr:row>57</xdr:row>
      <xdr:rowOff>140983</xdr:rowOff>
    </xdr:to>
    <xdr:sp macro="" textlink="">
      <xdr:nvSpPr>
        <xdr:cNvPr id="364" name="円/楕円 363"/>
        <xdr:cNvSpPr/>
      </xdr:nvSpPr>
      <xdr:spPr>
        <a:xfrm>
          <a:off x="8699500" y="981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132110</xdr:rowOff>
    </xdr:from>
    <xdr:ext cx="534377" cy="259045"/>
    <xdr:sp macro="" textlink="">
      <xdr:nvSpPr>
        <xdr:cNvPr id="365" name="テキスト ボックス 364"/>
        <xdr:cNvSpPr txBox="1"/>
      </xdr:nvSpPr>
      <xdr:spPr>
        <a:xfrm>
          <a:off x="8483111" y="990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23,399</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152388</xdr:rowOff>
    </xdr:from>
    <xdr:to>
      <xdr:col>11</xdr:col>
      <xdr:colOff>358775</xdr:colOff>
      <xdr:row>58</xdr:row>
      <xdr:rowOff>82538</xdr:rowOff>
    </xdr:to>
    <xdr:sp macro="" textlink="">
      <xdr:nvSpPr>
        <xdr:cNvPr id="366" name="円/楕円 365"/>
        <xdr:cNvSpPr/>
      </xdr:nvSpPr>
      <xdr:spPr>
        <a:xfrm>
          <a:off x="7810500" y="992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73665</xdr:rowOff>
    </xdr:from>
    <xdr:ext cx="534377" cy="259045"/>
    <xdr:sp macro="" textlink="">
      <xdr:nvSpPr>
        <xdr:cNvPr id="367" name="テキスト ボックス 366"/>
        <xdr:cNvSpPr txBox="1"/>
      </xdr:nvSpPr>
      <xdr:spPr>
        <a:xfrm>
          <a:off x="7594111" y="10017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14,501</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168491</xdr:rowOff>
    </xdr:from>
    <xdr:to>
      <xdr:col>10</xdr:col>
      <xdr:colOff>155575</xdr:colOff>
      <xdr:row>58</xdr:row>
      <xdr:rowOff>98641</xdr:rowOff>
    </xdr:to>
    <xdr:sp macro="" textlink="">
      <xdr:nvSpPr>
        <xdr:cNvPr id="368" name="円/楕円 367"/>
        <xdr:cNvSpPr/>
      </xdr:nvSpPr>
      <xdr:spPr>
        <a:xfrm>
          <a:off x="6921500" y="994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89768</xdr:rowOff>
    </xdr:from>
    <xdr:ext cx="534377" cy="259045"/>
    <xdr:sp macro="" textlink="">
      <xdr:nvSpPr>
        <xdr:cNvPr id="369" name="テキスト ボックス 368"/>
        <xdr:cNvSpPr txBox="1"/>
      </xdr:nvSpPr>
      <xdr:spPr>
        <a:xfrm>
          <a:off x="6705111" y="1003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13,233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0" name="正方形/長方形 36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1" name="正方形/長方形 37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2" name="正方形/長方形 37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8/128</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3" name="正方形/長方形 37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4" name="正方形/長方形 37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5" name="正方形/長方形 37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6" name="正方形/長方形 37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24,208</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7" name="正方形/長方形 37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8" name="テキスト ボックス 37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9" name="直線コネクタ 37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0" name="直線コネクタ 379"/>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1" name="テキスト ボックス 380"/>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2" name="直線コネクタ 381"/>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35577</xdr:rowOff>
    </xdr:from>
    <xdr:ext cx="531299" cy="259045"/>
    <xdr:sp macro="" textlink="">
      <xdr:nvSpPr>
        <xdr:cNvPr id="383" name="テキスト ボックス 382"/>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4" name="直線コネクタ 383"/>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168927</xdr:rowOff>
    </xdr:from>
    <xdr:ext cx="531299" cy="259045"/>
    <xdr:sp macro="" textlink="">
      <xdr:nvSpPr>
        <xdr:cNvPr id="385" name="テキスト ボックス 384"/>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86" name="直線コネクタ 385"/>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130827</xdr:rowOff>
    </xdr:from>
    <xdr:ext cx="531299" cy="259045"/>
    <xdr:sp macro="" textlink="">
      <xdr:nvSpPr>
        <xdr:cNvPr id="387" name="テキスト ボックス 386"/>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88" name="直線コネクタ 387"/>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92727</xdr:rowOff>
    </xdr:from>
    <xdr:ext cx="595419" cy="259045"/>
    <xdr:sp macro="" textlink="">
      <xdr:nvSpPr>
        <xdr:cNvPr id="389" name="テキスト ボックス 388"/>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56109</xdr:rowOff>
    </xdr:from>
    <xdr:to>
      <xdr:col>15</xdr:col>
      <xdr:colOff>180340</xdr:colOff>
      <xdr:row>79</xdr:row>
      <xdr:rowOff>13894</xdr:rowOff>
    </xdr:to>
    <xdr:cxnSp macro="">
      <xdr:nvCxnSpPr>
        <xdr:cNvPr id="393" name="直線コネクタ 392"/>
        <xdr:cNvCxnSpPr/>
      </xdr:nvCxnSpPr>
      <xdr:spPr>
        <a:xfrm flipV="1">
          <a:off x="10475595" y="12057609"/>
          <a:ext cx="1270" cy="1500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17721</xdr:rowOff>
    </xdr:from>
    <xdr:ext cx="469744" cy="259045"/>
    <xdr:sp macro="" textlink="">
      <xdr:nvSpPr>
        <xdr:cNvPr id="394" name="商工費最小値テキスト"/>
        <xdr:cNvSpPr txBox="1"/>
      </xdr:nvSpPr>
      <xdr:spPr>
        <a:xfrm>
          <a:off x="10528300" y="1356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2,406</a:t>
          </a:r>
          <a:endParaRPr kumimoji="1" lang="ja-JP" altLang="en-US" sz="1000" b="1">
            <a:latin typeface="ＭＳ Ｐゴシック"/>
          </a:endParaRPr>
        </a:p>
      </xdr:txBody>
    </xdr:sp>
    <xdr:clientData/>
  </xdr:oneCellAnchor>
  <xdr:twoCellAnchor>
    <xdr:from>
      <xdr:col>15</xdr:col>
      <xdr:colOff>92075</xdr:colOff>
      <xdr:row>79</xdr:row>
      <xdr:rowOff>13894</xdr:rowOff>
    </xdr:from>
    <xdr:to>
      <xdr:col>15</xdr:col>
      <xdr:colOff>269875</xdr:colOff>
      <xdr:row>79</xdr:row>
      <xdr:rowOff>13894</xdr:rowOff>
    </xdr:to>
    <xdr:cxnSp macro="">
      <xdr:nvCxnSpPr>
        <xdr:cNvPr id="395" name="直線コネクタ 394"/>
        <xdr:cNvCxnSpPr/>
      </xdr:nvCxnSpPr>
      <xdr:spPr>
        <a:xfrm>
          <a:off x="10388600" y="1355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2786</xdr:rowOff>
    </xdr:from>
    <xdr:ext cx="599010" cy="259045"/>
    <xdr:sp macro="" textlink="">
      <xdr:nvSpPr>
        <xdr:cNvPr id="396" name="商工費最大値テキスト"/>
        <xdr:cNvSpPr txBox="1"/>
      </xdr:nvSpPr>
      <xdr:spPr>
        <a:xfrm>
          <a:off x="10528300" y="11832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120,582</a:t>
          </a:r>
          <a:endParaRPr kumimoji="1" lang="ja-JP" altLang="en-US" sz="1000" b="1">
            <a:latin typeface="ＭＳ Ｐゴシック"/>
          </a:endParaRPr>
        </a:p>
      </xdr:txBody>
    </xdr:sp>
    <xdr:clientData/>
  </xdr:oneCellAnchor>
  <xdr:twoCellAnchor>
    <xdr:from>
      <xdr:col>15</xdr:col>
      <xdr:colOff>92075</xdr:colOff>
      <xdr:row>70</xdr:row>
      <xdr:rowOff>56109</xdr:rowOff>
    </xdr:from>
    <xdr:to>
      <xdr:col>15</xdr:col>
      <xdr:colOff>269875</xdr:colOff>
      <xdr:row>70</xdr:row>
      <xdr:rowOff>56109</xdr:rowOff>
    </xdr:to>
    <xdr:cxnSp macro="">
      <xdr:nvCxnSpPr>
        <xdr:cNvPr id="397" name="直線コネクタ 396"/>
        <xdr:cNvCxnSpPr/>
      </xdr:nvCxnSpPr>
      <xdr:spPr>
        <a:xfrm>
          <a:off x="10388600" y="12057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165202</xdr:rowOff>
    </xdr:from>
    <xdr:to>
      <xdr:col>15</xdr:col>
      <xdr:colOff>180975</xdr:colOff>
      <xdr:row>76</xdr:row>
      <xdr:rowOff>123622</xdr:rowOff>
    </xdr:to>
    <xdr:cxnSp macro="">
      <xdr:nvCxnSpPr>
        <xdr:cNvPr id="398" name="直線コネクタ 397"/>
        <xdr:cNvCxnSpPr/>
      </xdr:nvCxnSpPr>
      <xdr:spPr>
        <a:xfrm flipV="1">
          <a:off x="9639300" y="13023952"/>
          <a:ext cx="838200" cy="129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95026</xdr:rowOff>
    </xdr:from>
    <xdr:ext cx="534377" cy="259045"/>
    <xdr:sp macro="" textlink="">
      <xdr:nvSpPr>
        <xdr:cNvPr id="399" name="商工費平均値テキスト"/>
        <xdr:cNvSpPr txBox="1"/>
      </xdr:nvSpPr>
      <xdr:spPr>
        <a:xfrm>
          <a:off x="10528300" y="13296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17,319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116599</xdr:rowOff>
    </xdr:from>
    <xdr:to>
      <xdr:col>15</xdr:col>
      <xdr:colOff>231775</xdr:colOff>
      <xdr:row>78</xdr:row>
      <xdr:rowOff>46749</xdr:rowOff>
    </xdr:to>
    <xdr:sp macro="" textlink="">
      <xdr:nvSpPr>
        <xdr:cNvPr id="400" name="フローチャート : 判断 399"/>
        <xdr:cNvSpPr/>
      </xdr:nvSpPr>
      <xdr:spPr>
        <a:xfrm>
          <a:off x="10426700" y="133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123622</xdr:rowOff>
    </xdr:from>
    <xdr:to>
      <xdr:col>14</xdr:col>
      <xdr:colOff>28575</xdr:colOff>
      <xdr:row>77</xdr:row>
      <xdr:rowOff>55690</xdr:rowOff>
    </xdr:to>
    <xdr:cxnSp macro="">
      <xdr:nvCxnSpPr>
        <xdr:cNvPr id="401" name="直線コネクタ 400"/>
        <xdr:cNvCxnSpPr/>
      </xdr:nvCxnSpPr>
      <xdr:spPr>
        <a:xfrm flipV="1">
          <a:off x="8750300" y="13153822"/>
          <a:ext cx="889000" cy="10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102781</xdr:rowOff>
    </xdr:from>
    <xdr:to>
      <xdr:col>14</xdr:col>
      <xdr:colOff>79375</xdr:colOff>
      <xdr:row>78</xdr:row>
      <xdr:rowOff>32931</xdr:rowOff>
    </xdr:to>
    <xdr:sp macro="" textlink="">
      <xdr:nvSpPr>
        <xdr:cNvPr id="402" name="フローチャート : 判断 401"/>
        <xdr:cNvSpPr/>
      </xdr:nvSpPr>
      <xdr:spPr>
        <a:xfrm>
          <a:off x="9588500" y="1330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24058</xdr:rowOff>
    </xdr:from>
    <xdr:ext cx="534377" cy="259045"/>
    <xdr:sp macro="" textlink="">
      <xdr:nvSpPr>
        <xdr:cNvPr id="403" name="テキスト ボックス 402"/>
        <xdr:cNvSpPr txBox="1"/>
      </xdr:nvSpPr>
      <xdr:spPr>
        <a:xfrm>
          <a:off x="9372111" y="1339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18,407</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55690</xdr:rowOff>
    </xdr:from>
    <xdr:to>
      <xdr:col>12</xdr:col>
      <xdr:colOff>511175</xdr:colOff>
      <xdr:row>77</xdr:row>
      <xdr:rowOff>67729</xdr:rowOff>
    </xdr:to>
    <xdr:cxnSp macro="">
      <xdr:nvCxnSpPr>
        <xdr:cNvPr id="404" name="直線コネクタ 403"/>
        <xdr:cNvCxnSpPr/>
      </xdr:nvCxnSpPr>
      <xdr:spPr>
        <a:xfrm flipV="1">
          <a:off x="7861300" y="13257340"/>
          <a:ext cx="889000" cy="12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138037</xdr:rowOff>
    </xdr:from>
    <xdr:to>
      <xdr:col>12</xdr:col>
      <xdr:colOff>561975</xdr:colOff>
      <xdr:row>78</xdr:row>
      <xdr:rowOff>68187</xdr:rowOff>
    </xdr:to>
    <xdr:sp macro="" textlink="">
      <xdr:nvSpPr>
        <xdr:cNvPr id="405" name="フローチャート : 判断 404"/>
        <xdr:cNvSpPr/>
      </xdr:nvSpPr>
      <xdr:spPr>
        <a:xfrm>
          <a:off x="8699500" y="133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59314</xdr:rowOff>
    </xdr:from>
    <xdr:ext cx="534377" cy="259045"/>
    <xdr:sp macro="" textlink="">
      <xdr:nvSpPr>
        <xdr:cNvPr id="406" name="テキスト ボックス 405"/>
        <xdr:cNvSpPr txBox="1"/>
      </xdr:nvSpPr>
      <xdr:spPr>
        <a:xfrm>
          <a:off x="8483111" y="13432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15,631</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67729</xdr:rowOff>
    </xdr:from>
    <xdr:to>
      <xdr:col>11</xdr:col>
      <xdr:colOff>307975</xdr:colOff>
      <xdr:row>77</xdr:row>
      <xdr:rowOff>111519</xdr:rowOff>
    </xdr:to>
    <xdr:cxnSp macro="">
      <xdr:nvCxnSpPr>
        <xdr:cNvPr id="407" name="直線コネクタ 406"/>
        <xdr:cNvCxnSpPr/>
      </xdr:nvCxnSpPr>
      <xdr:spPr>
        <a:xfrm flipV="1">
          <a:off x="6972300" y="13269379"/>
          <a:ext cx="889000" cy="4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152845</xdr:rowOff>
    </xdr:from>
    <xdr:to>
      <xdr:col>11</xdr:col>
      <xdr:colOff>358775</xdr:colOff>
      <xdr:row>78</xdr:row>
      <xdr:rowOff>82995</xdr:rowOff>
    </xdr:to>
    <xdr:sp macro="" textlink="">
      <xdr:nvSpPr>
        <xdr:cNvPr id="408" name="フローチャート : 判断 407"/>
        <xdr:cNvSpPr/>
      </xdr:nvSpPr>
      <xdr:spPr>
        <a:xfrm>
          <a:off x="7810500" y="13354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74122</xdr:rowOff>
    </xdr:from>
    <xdr:ext cx="534377" cy="259045"/>
    <xdr:sp macro="" textlink="">
      <xdr:nvSpPr>
        <xdr:cNvPr id="409" name="テキスト ボックス 408"/>
        <xdr:cNvSpPr txBox="1"/>
      </xdr:nvSpPr>
      <xdr:spPr>
        <a:xfrm>
          <a:off x="7594111" y="1344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14,465</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166954</xdr:rowOff>
    </xdr:from>
    <xdr:to>
      <xdr:col>10</xdr:col>
      <xdr:colOff>155575</xdr:colOff>
      <xdr:row>78</xdr:row>
      <xdr:rowOff>97104</xdr:rowOff>
    </xdr:to>
    <xdr:sp macro="" textlink="">
      <xdr:nvSpPr>
        <xdr:cNvPr id="410" name="フローチャート : 判断 409"/>
        <xdr:cNvSpPr/>
      </xdr:nvSpPr>
      <xdr:spPr>
        <a:xfrm>
          <a:off x="6921500" y="13368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88231</xdr:rowOff>
    </xdr:from>
    <xdr:ext cx="534377" cy="259045"/>
    <xdr:sp macro="" textlink="">
      <xdr:nvSpPr>
        <xdr:cNvPr id="411" name="テキスト ボックス 410"/>
        <xdr:cNvSpPr txBox="1"/>
      </xdr:nvSpPr>
      <xdr:spPr>
        <a:xfrm>
          <a:off x="6705111" y="13461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13,354</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75</xdr:row>
      <xdr:rowOff>114402</xdr:rowOff>
    </xdr:from>
    <xdr:to>
      <xdr:col>15</xdr:col>
      <xdr:colOff>231775</xdr:colOff>
      <xdr:row>76</xdr:row>
      <xdr:rowOff>44552</xdr:rowOff>
    </xdr:to>
    <xdr:sp macro="" textlink="">
      <xdr:nvSpPr>
        <xdr:cNvPr id="417" name="円/楕円 416"/>
        <xdr:cNvSpPr/>
      </xdr:nvSpPr>
      <xdr:spPr>
        <a:xfrm>
          <a:off x="10426700" y="12973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137279</xdr:rowOff>
    </xdr:from>
    <xdr:ext cx="534377" cy="259045"/>
    <xdr:sp macro="" textlink="">
      <xdr:nvSpPr>
        <xdr:cNvPr id="418" name="商工費該当値テキスト"/>
        <xdr:cNvSpPr txBox="1"/>
      </xdr:nvSpPr>
      <xdr:spPr>
        <a:xfrm>
          <a:off x="10528300" y="1282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44,492</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72822</xdr:rowOff>
    </xdr:from>
    <xdr:to>
      <xdr:col>14</xdr:col>
      <xdr:colOff>79375</xdr:colOff>
      <xdr:row>77</xdr:row>
      <xdr:rowOff>2972</xdr:rowOff>
    </xdr:to>
    <xdr:sp macro="" textlink="">
      <xdr:nvSpPr>
        <xdr:cNvPr id="419" name="円/楕円 418"/>
        <xdr:cNvSpPr/>
      </xdr:nvSpPr>
      <xdr:spPr>
        <a:xfrm>
          <a:off x="9588500" y="1310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19499</xdr:rowOff>
    </xdr:from>
    <xdr:ext cx="534377" cy="259045"/>
    <xdr:sp macro="" textlink="">
      <xdr:nvSpPr>
        <xdr:cNvPr id="420" name="テキスト ボックス 419"/>
        <xdr:cNvSpPr txBox="1"/>
      </xdr:nvSpPr>
      <xdr:spPr>
        <a:xfrm>
          <a:off x="9372111" y="1287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34,266</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4890</xdr:rowOff>
    </xdr:from>
    <xdr:to>
      <xdr:col>12</xdr:col>
      <xdr:colOff>561975</xdr:colOff>
      <xdr:row>77</xdr:row>
      <xdr:rowOff>106490</xdr:rowOff>
    </xdr:to>
    <xdr:sp macro="" textlink="">
      <xdr:nvSpPr>
        <xdr:cNvPr id="421" name="円/楕円 420"/>
        <xdr:cNvSpPr/>
      </xdr:nvSpPr>
      <xdr:spPr>
        <a:xfrm>
          <a:off x="8699500" y="132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123017</xdr:rowOff>
    </xdr:from>
    <xdr:ext cx="534377" cy="259045"/>
    <xdr:sp macro="" textlink="">
      <xdr:nvSpPr>
        <xdr:cNvPr id="422" name="テキスト ボックス 421"/>
        <xdr:cNvSpPr txBox="1"/>
      </xdr:nvSpPr>
      <xdr:spPr>
        <a:xfrm>
          <a:off x="8483111" y="12981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26,115</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16929</xdr:rowOff>
    </xdr:from>
    <xdr:to>
      <xdr:col>11</xdr:col>
      <xdr:colOff>358775</xdr:colOff>
      <xdr:row>77</xdr:row>
      <xdr:rowOff>118529</xdr:rowOff>
    </xdr:to>
    <xdr:sp macro="" textlink="">
      <xdr:nvSpPr>
        <xdr:cNvPr id="423" name="円/楕円 422"/>
        <xdr:cNvSpPr/>
      </xdr:nvSpPr>
      <xdr:spPr>
        <a:xfrm>
          <a:off x="7810500" y="1321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135056</xdr:rowOff>
    </xdr:from>
    <xdr:ext cx="534377" cy="259045"/>
    <xdr:sp macro="" textlink="">
      <xdr:nvSpPr>
        <xdr:cNvPr id="424" name="テキスト ボックス 423"/>
        <xdr:cNvSpPr txBox="1"/>
      </xdr:nvSpPr>
      <xdr:spPr>
        <a:xfrm>
          <a:off x="7594111" y="1299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25,167</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60719</xdr:rowOff>
    </xdr:from>
    <xdr:to>
      <xdr:col>10</xdr:col>
      <xdr:colOff>155575</xdr:colOff>
      <xdr:row>77</xdr:row>
      <xdr:rowOff>162319</xdr:rowOff>
    </xdr:to>
    <xdr:sp macro="" textlink="">
      <xdr:nvSpPr>
        <xdr:cNvPr id="425" name="円/楕円 424"/>
        <xdr:cNvSpPr/>
      </xdr:nvSpPr>
      <xdr:spPr>
        <a:xfrm>
          <a:off x="6921500" y="1326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7396</xdr:rowOff>
    </xdr:from>
    <xdr:ext cx="534377" cy="259045"/>
    <xdr:sp macro="" textlink="">
      <xdr:nvSpPr>
        <xdr:cNvPr id="426" name="テキスト ボックス 425"/>
        <xdr:cNvSpPr txBox="1"/>
      </xdr:nvSpPr>
      <xdr:spPr>
        <a:xfrm>
          <a:off x="6705111" y="1303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21,719</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109/128</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52,187</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139700</xdr:rowOff>
    </xdr:from>
    <xdr:to>
      <xdr:col>16</xdr:col>
      <xdr:colOff>307975</xdr:colOff>
      <xdr:row>99</xdr:row>
      <xdr:rowOff>139700</xdr:rowOff>
    </xdr:to>
    <xdr:cxnSp macro="">
      <xdr:nvCxnSpPr>
        <xdr:cNvPr id="437" name="直線コネクタ 436"/>
        <xdr:cNvCxnSpPr/>
      </xdr:nvCxnSpPr>
      <xdr:spPr>
        <a:xfrm>
          <a:off x="6604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168927</xdr:rowOff>
    </xdr:from>
    <xdr:ext cx="248786" cy="259045"/>
    <xdr:sp macro="" textlink="">
      <xdr:nvSpPr>
        <xdr:cNvPr id="438" name="テキスト ボックス 437"/>
        <xdr:cNvSpPr txBox="1"/>
      </xdr:nvSpPr>
      <xdr:spPr>
        <a:xfrm>
          <a:off x="6355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98</xdr:row>
      <xdr:rowOff>25400</xdr:rowOff>
    </xdr:from>
    <xdr:to>
      <xdr:col>16</xdr:col>
      <xdr:colOff>307975</xdr:colOff>
      <xdr:row>98</xdr:row>
      <xdr:rowOff>25400</xdr:rowOff>
    </xdr:to>
    <xdr:cxnSp macro="">
      <xdr:nvCxnSpPr>
        <xdr:cNvPr id="439" name="直線コネクタ 438"/>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97</xdr:row>
      <xdr:rowOff>54627</xdr:rowOff>
    </xdr:from>
    <xdr:ext cx="531299" cy="259045"/>
    <xdr:sp macro="" textlink="">
      <xdr:nvSpPr>
        <xdr:cNvPr id="440" name="テキスト ボックス 439"/>
        <xdr:cNvSpPr txBox="1"/>
      </xdr:nvSpPr>
      <xdr:spPr>
        <a:xfrm>
          <a:off x="6072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96</xdr:row>
      <xdr:rowOff>82550</xdr:rowOff>
    </xdr:from>
    <xdr:to>
      <xdr:col>16</xdr:col>
      <xdr:colOff>307975</xdr:colOff>
      <xdr:row>96</xdr:row>
      <xdr:rowOff>82550</xdr:rowOff>
    </xdr:to>
    <xdr:cxnSp macro="">
      <xdr:nvCxnSpPr>
        <xdr:cNvPr id="441" name="直線コネクタ 440"/>
        <xdr:cNvCxnSpPr/>
      </xdr:nvCxnSpPr>
      <xdr:spPr>
        <a:xfrm>
          <a:off x="6604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95</xdr:row>
      <xdr:rowOff>111777</xdr:rowOff>
    </xdr:from>
    <xdr:ext cx="531299" cy="259045"/>
    <xdr:sp macro="" textlink="">
      <xdr:nvSpPr>
        <xdr:cNvPr id="442" name="テキスト ボックス 441"/>
        <xdr:cNvSpPr txBox="1"/>
      </xdr:nvSpPr>
      <xdr:spPr>
        <a:xfrm>
          <a:off x="6072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3" name="直線コネクタ 442"/>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168927</xdr:rowOff>
    </xdr:from>
    <xdr:ext cx="531299" cy="259045"/>
    <xdr:sp macro="" textlink="">
      <xdr:nvSpPr>
        <xdr:cNvPr id="444" name="テキスト ボックス 443"/>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93</xdr:row>
      <xdr:rowOff>25400</xdr:rowOff>
    </xdr:from>
    <xdr:to>
      <xdr:col>16</xdr:col>
      <xdr:colOff>307975</xdr:colOff>
      <xdr:row>93</xdr:row>
      <xdr:rowOff>25400</xdr:rowOff>
    </xdr:to>
    <xdr:cxnSp macro="">
      <xdr:nvCxnSpPr>
        <xdr:cNvPr id="445" name="直線コネクタ 444"/>
        <xdr:cNvCxnSpPr/>
      </xdr:nvCxnSpPr>
      <xdr:spPr>
        <a:xfrm>
          <a:off x="6604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54627</xdr:rowOff>
    </xdr:from>
    <xdr:ext cx="595419" cy="259045"/>
    <xdr:sp macro="" textlink="">
      <xdr:nvSpPr>
        <xdr:cNvPr id="446" name="テキスト ボックス 445"/>
        <xdr:cNvSpPr txBox="1"/>
      </xdr:nvSpPr>
      <xdr:spPr>
        <a:xfrm>
          <a:off x="6008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91</xdr:row>
      <xdr:rowOff>82550</xdr:rowOff>
    </xdr:from>
    <xdr:to>
      <xdr:col>16</xdr:col>
      <xdr:colOff>307975</xdr:colOff>
      <xdr:row>91</xdr:row>
      <xdr:rowOff>82550</xdr:rowOff>
    </xdr:to>
    <xdr:cxnSp macro="">
      <xdr:nvCxnSpPr>
        <xdr:cNvPr id="447" name="直線コネクタ 446"/>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90</xdr:row>
      <xdr:rowOff>111777</xdr:rowOff>
    </xdr:from>
    <xdr:ext cx="595419" cy="259045"/>
    <xdr:sp macro="" textlink="">
      <xdr:nvSpPr>
        <xdr:cNvPr id="448" name="テキスト ボックス 447"/>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89</xdr:row>
      <xdr:rowOff>139700</xdr:rowOff>
    </xdr:from>
    <xdr:to>
      <xdr:col>16</xdr:col>
      <xdr:colOff>307975</xdr:colOff>
      <xdr:row>89</xdr:row>
      <xdr:rowOff>139700</xdr:rowOff>
    </xdr:to>
    <xdr:cxnSp macro="">
      <xdr:nvCxnSpPr>
        <xdr:cNvPr id="449" name="直線コネクタ 448"/>
        <xdr:cNvCxnSpPr/>
      </xdr:nvCxnSpPr>
      <xdr:spPr>
        <a:xfrm>
          <a:off x="6604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88</xdr:row>
      <xdr:rowOff>168927</xdr:rowOff>
    </xdr:from>
    <xdr:ext cx="595419" cy="259045"/>
    <xdr:sp macro="" textlink="">
      <xdr:nvSpPr>
        <xdr:cNvPr id="450" name="テキスト ボックス 449"/>
        <xdr:cNvSpPr txBox="1"/>
      </xdr:nvSpPr>
      <xdr:spPr>
        <a:xfrm>
          <a:off x="6008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2" name="テキスト ボックス 45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155702</xdr:rowOff>
    </xdr:from>
    <xdr:to>
      <xdr:col>15</xdr:col>
      <xdr:colOff>180340</xdr:colOff>
      <xdr:row>99</xdr:row>
      <xdr:rowOff>32829</xdr:rowOff>
    </xdr:to>
    <xdr:cxnSp macro="">
      <xdr:nvCxnSpPr>
        <xdr:cNvPr id="454" name="直線コネクタ 453"/>
        <xdr:cNvCxnSpPr/>
      </xdr:nvCxnSpPr>
      <xdr:spPr>
        <a:xfrm flipV="1">
          <a:off x="10475595" y="15586202"/>
          <a:ext cx="1270" cy="1420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36656</xdr:rowOff>
    </xdr:from>
    <xdr:ext cx="534377" cy="259045"/>
    <xdr:sp macro="" textlink="">
      <xdr:nvSpPr>
        <xdr:cNvPr id="455" name="土木費最小値テキスト"/>
        <xdr:cNvSpPr txBox="1"/>
      </xdr:nvSpPr>
      <xdr:spPr>
        <a:xfrm>
          <a:off x="10528300" y="1701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11,220</a:t>
          </a:r>
          <a:endParaRPr kumimoji="1" lang="ja-JP" altLang="en-US" sz="1000" b="1">
            <a:latin typeface="ＭＳ Ｐゴシック"/>
          </a:endParaRPr>
        </a:p>
      </xdr:txBody>
    </xdr:sp>
    <xdr:clientData/>
  </xdr:oneCellAnchor>
  <xdr:twoCellAnchor>
    <xdr:from>
      <xdr:col>15</xdr:col>
      <xdr:colOff>92075</xdr:colOff>
      <xdr:row>99</xdr:row>
      <xdr:rowOff>32829</xdr:rowOff>
    </xdr:from>
    <xdr:to>
      <xdr:col>15</xdr:col>
      <xdr:colOff>269875</xdr:colOff>
      <xdr:row>99</xdr:row>
      <xdr:rowOff>32829</xdr:rowOff>
    </xdr:to>
    <xdr:cxnSp macro="">
      <xdr:nvCxnSpPr>
        <xdr:cNvPr id="456" name="直線コネクタ 455"/>
        <xdr:cNvCxnSpPr/>
      </xdr:nvCxnSpPr>
      <xdr:spPr>
        <a:xfrm>
          <a:off x="10388600" y="17006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102379</xdr:rowOff>
    </xdr:from>
    <xdr:ext cx="599010" cy="259045"/>
    <xdr:sp macro="" textlink="">
      <xdr:nvSpPr>
        <xdr:cNvPr id="457" name="土木費最大値テキスト"/>
        <xdr:cNvSpPr txBox="1"/>
      </xdr:nvSpPr>
      <xdr:spPr>
        <a:xfrm>
          <a:off x="10528300" y="15361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160,320</a:t>
          </a:r>
          <a:endParaRPr kumimoji="1" lang="ja-JP" altLang="en-US" sz="1000" b="1">
            <a:latin typeface="ＭＳ Ｐゴシック"/>
          </a:endParaRPr>
        </a:p>
      </xdr:txBody>
    </xdr:sp>
    <xdr:clientData/>
  </xdr:oneCellAnchor>
  <xdr:twoCellAnchor>
    <xdr:from>
      <xdr:col>15</xdr:col>
      <xdr:colOff>92075</xdr:colOff>
      <xdr:row>90</xdr:row>
      <xdr:rowOff>155702</xdr:rowOff>
    </xdr:from>
    <xdr:to>
      <xdr:col>15</xdr:col>
      <xdr:colOff>269875</xdr:colOff>
      <xdr:row>90</xdr:row>
      <xdr:rowOff>155702</xdr:rowOff>
    </xdr:to>
    <xdr:cxnSp macro="">
      <xdr:nvCxnSpPr>
        <xdr:cNvPr id="458" name="直線コネクタ 457"/>
        <xdr:cNvCxnSpPr/>
      </xdr:nvCxnSpPr>
      <xdr:spPr>
        <a:xfrm>
          <a:off x="10388600" y="15586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31696</xdr:rowOff>
    </xdr:from>
    <xdr:to>
      <xdr:col>15</xdr:col>
      <xdr:colOff>180975</xdr:colOff>
      <xdr:row>97</xdr:row>
      <xdr:rowOff>147377</xdr:rowOff>
    </xdr:to>
    <xdr:cxnSp macro="">
      <xdr:nvCxnSpPr>
        <xdr:cNvPr id="459" name="直線コネクタ 458"/>
        <xdr:cNvCxnSpPr/>
      </xdr:nvCxnSpPr>
      <xdr:spPr>
        <a:xfrm>
          <a:off x="9639300" y="16662346"/>
          <a:ext cx="838200" cy="115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115978</xdr:rowOff>
    </xdr:from>
    <xdr:ext cx="534377" cy="259045"/>
    <xdr:sp macro="" textlink="">
      <xdr:nvSpPr>
        <xdr:cNvPr id="460" name="土木費平均値テキスト"/>
        <xdr:cNvSpPr txBox="1"/>
      </xdr:nvSpPr>
      <xdr:spPr>
        <a:xfrm>
          <a:off x="10528300" y="164037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53,559</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93101</xdr:rowOff>
    </xdr:from>
    <xdr:to>
      <xdr:col>15</xdr:col>
      <xdr:colOff>231775</xdr:colOff>
      <xdr:row>97</xdr:row>
      <xdr:rowOff>23251</xdr:rowOff>
    </xdr:to>
    <xdr:sp macro="" textlink="">
      <xdr:nvSpPr>
        <xdr:cNvPr id="461" name="フローチャート : 判断 460"/>
        <xdr:cNvSpPr/>
      </xdr:nvSpPr>
      <xdr:spPr>
        <a:xfrm>
          <a:off x="10426700" y="16552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31696</xdr:rowOff>
    </xdr:from>
    <xdr:to>
      <xdr:col>14</xdr:col>
      <xdr:colOff>28575</xdr:colOff>
      <xdr:row>97</xdr:row>
      <xdr:rowOff>121917</xdr:rowOff>
    </xdr:to>
    <xdr:cxnSp macro="">
      <xdr:nvCxnSpPr>
        <xdr:cNvPr id="462" name="直線コネクタ 461"/>
        <xdr:cNvCxnSpPr/>
      </xdr:nvCxnSpPr>
      <xdr:spPr>
        <a:xfrm flipV="1">
          <a:off x="8750300" y="16662346"/>
          <a:ext cx="889000" cy="9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96</xdr:row>
      <xdr:rowOff>108435</xdr:rowOff>
    </xdr:from>
    <xdr:to>
      <xdr:col>14</xdr:col>
      <xdr:colOff>79375</xdr:colOff>
      <xdr:row>97</xdr:row>
      <xdr:rowOff>38585</xdr:rowOff>
    </xdr:to>
    <xdr:sp macro="" textlink="">
      <xdr:nvSpPr>
        <xdr:cNvPr id="463" name="フローチャート : 判断 462"/>
        <xdr:cNvSpPr/>
      </xdr:nvSpPr>
      <xdr:spPr>
        <a:xfrm>
          <a:off x="9588500" y="1656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55112</xdr:rowOff>
    </xdr:from>
    <xdr:ext cx="534377" cy="259045"/>
    <xdr:sp macro="" textlink="">
      <xdr:nvSpPr>
        <xdr:cNvPr id="464" name="テキスト ボックス 463"/>
        <xdr:cNvSpPr txBox="1"/>
      </xdr:nvSpPr>
      <xdr:spPr>
        <a:xfrm>
          <a:off x="9372111" y="1634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51,949</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121917</xdr:rowOff>
    </xdr:from>
    <xdr:to>
      <xdr:col>12</xdr:col>
      <xdr:colOff>511175</xdr:colOff>
      <xdr:row>97</xdr:row>
      <xdr:rowOff>137109</xdr:rowOff>
    </xdr:to>
    <xdr:cxnSp macro="">
      <xdr:nvCxnSpPr>
        <xdr:cNvPr id="465" name="直線コネクタ 464"/>
        <xdr:cNvCxnSpPr/>
      </xdr:nvCxnSpPr>
      <xdr:spPr>
        <a:xfrm flipV="1">
          <a:off x="7861300" y="16752567"/>
          <a:ext cx="889000" cy="15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95</xdr:row>
      <xdr:rowOff>97101</xdr:rowOff>
    </xdr:from>
    <xdr:to>
      <xdr:col>12</xdr:col>
      <xdr:colOff>561975</xdr:colOff>
      <xdr:row>96</xdr:row>
      <xdr:rowOff>27251</xdr:rowOff>
    </xdr:to>
    <xdr:sp macro="" textlink="">
      <xdr:nvSpPr>
        <xdr:cNvPr id="466" name="フローチャート : 判断 465"/>
        <xdr:cNvSpPr/>
      </xdr:nvSpPr>
      <xdr:spPr>
        <a:xfrm>
          <a:off x="8699500" y="1638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94</xdr:row>
      <xdr:rowOff>43778</xdr:rowOff>
    </xdr:from>
    <xdr:ext cx="534377" cy="259045"/>
    <xdr:sp macro="" textlink="">
      <xdr:nvSpPr>
        <xdr:cNvPr id="467" name="テキスト ボックス 466"/>
        <xdr:cNvSpPr txBox="1"/>
      </xdr:nvSpPr>
      <xdr:spPr>
        <a:xfrm>
          <a:off x="8483111" y="1616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71,139</a:t>
          </a:r>
          <a:endParaRPr kumimoji="1" lang="ja-JP" altLang="en-US" sz="1000" b="1">
            <a:solidFill>
              <a:srgbClr val="000080"/>
            </a:solidFill>
            <a:latin typeface="ＭＳ Ｐゴシック"/>
          </a:endParaRPr>
        </a:p>
      </xdr:txBody>
    </xdr:sp>
    <xdr:clientData/>
  </xdr:oneCellAnchor>
  <xdr:twoCellAnchor>
    <xdr:from>
      <xdr:col>10</xdr:col>
      <xdr:colOff>104775</xdr:colOff>
      <xdr:row>97</xdr:row>
      <xdr:rowOff>137109</xdr:rowOff>
    </xdr:from>
    <xdr:to>
      <xdr:col>11</xdr:col>
      <xdr:colOff>307975</xdr:colOff>
      <xdr:row>98</xdr:row>
      <xdr:rowOff>35621</xdr:rowOff>
    </xdr:to>
    <xdr:cxnSp macro="">
      <xdr:nvCxnSpPr>
        <xdr:cNvPr id="468" name="直線コネクタ 467"/>
        <xdr:cNvCxnSpPr/>
      </xdr:nvCxnSpPr>
      <xdr:spPr>
        <a:xfrm flipV="1">
          <a:off x="6972300" y="16767759"/>
          <a:ext cx="889000" cy="6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96</xdr:row>
      <xdr:rowOff>26426</xdr:rowOff>
    </xdr:from>
    <xdr:to>
      <xdr:col>11</xdr:col>
      <xdr:colOff>358775</xdr:colOff>
      <xdr:row>96</xdr:row>
      <xdr:rowOff>128026</xdr:rowOff>
    </xdr:to>
    <xdr:sp macro="" textlink="">
      <xdr:nvSpPr>
        <xdr:cNvPr id="469" name="フローチャート : 判断 468"/>
        <xdr:cNvSpPr/>
      </xdr:nvSpPr>
      <xdr:spPr>
        <a:xfrm>
          <a:off x="7810500" y="1648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94</xdr:row>
      <xdr:rowOff>144553</xdr:rowOff>
    </xdr:from>
    <xdr:ext cx="534377" cy="259045"/>
    <xdr:sp macro="" textlink="">
      <xdr:nvSpPr>
        <xdr:cNvPr id="470" name="テキスト ボックス 469"/>
        <xdr:cNvSpPr txBox="1"/>
      </xdr:nvSpPr>
      <xdr:spPr>
        <a:xfrm>
          <a:off x="7594111" y="1626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60,559</a:t>
          </a:r>
          <a:endParaRPr kumimoji="1" lang="ja-JP" altLang="en-US" sz="1000" b="1">
            <a:solidFill>
              <a:srgbClr val="000080"/>
            </a:solidFill>
            <a:latin typeface="ＭＳ Ｐゴシック"/>
          </a:endParaRPr>
        </a:p>
      </xdr:txBody>
    </xdr:sp>
    <xdr:clientData/>
  </xdr:oneCellAnchor>
  <xdr:twoCellAnchor>
    <xdr:from>
      <xdr:col>10</xdr:col>
      <xdr:colOff>53975</xdr:colOff>
      <xdr:row>96</xdr:row>
      <xdr:rowOff>92053</xdr:rowOff>
    </xdr:from>
    <xdr:to>
      <xdr:col>10</xdr:col>
      <xdr:colOff>155575</xdr:colOff>
      <xdr:row>97</xdr:row>
      <xdr:rowOff>22203</xdr:rowOff>
    </xdr:to>
    <xdr:sp macro="" textlink="">
      <xdr:nvSpPr>
        <xdr:cNvPr id="471" name="フローチャート : 判断 470"/>
        <xdr:cNvSpPr/>
      </xdr:nvSpPr>
      <xdr:spPr>
        <a:xfrm>
          <a:off x="6921500" y="1655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95</xdr:row>
      <xdr:rowOff>38730</xdr:rowOff>
    </xdr:from>
    <xdr:ext cx="534377" cy="259045"/>
    <xdr:sp macro="" textlink="">
      <xdr:nvSpPr>
        <xdr:cNvPr id="472" name="テキスト ボックス 471"/>
        <xdr:cNvSpPr txBox="1"/>
      </xdr:nvSpPr>
      <xdr:spPr>
        <a:xfrm>
          <a:off x="6705111" y="16326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53,669</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96577</xdr:rowOff>
    </xdr:from>
    <xdr:to>
      <xdr:col>15</xdr:col>
      <xdr:colOff>231775</xdr:colOff>
      <xdr:row>98</xdr:row>
      <xdr:rowOff>26727</xdr:rowOff>
    </xdr:to>
    <xdr:sp macro="" textlink="">
      <xdr:nvSpPr>
        <xdr:cNvPr id="478" name="円/楕円 477"/>
        <xdr:cNvSpPr/>
      </xdr:nvSpPr>
      <xdr:spPr>
        <a:xfrm>
          <a:off x="10426700" y="16727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75004</xdr:rowOff>
    </xdr:from>
    <xdr:ext cx="534377" cy="259045"/>
    <xdr:sp macro="" textlink="">
      <xdr:nvSpPr>
        <xdr:cNvPr id="479" name="土木費該当値テキスト"/>
        <xdr:cNvSpPr txBox="1"/>
      </xdr:nvSpPr>
      <xdr:spPr>
        <a:xfrm>
          <a:off x="10528300" y="1670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35,194</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152346</xdr:rowOff>
    </xdr:from>
    <xdr:to>
      <xdr:col>14</xdr:col>
      <xdr:colOff>79375</xdr:colOff>
      <xdr:row>97</xdr:row>
      <xdr:rowOff>82496</xdr:rowOff>
    </xdr:to>
    <xdr:sp macro="" textlink="">
      <xdr:nvSpPr>
        <xdr:cNvPr id="480" name="円/楕円 479"/>
        <xdr:cNvSpPr/>
      </xdr:nvSpPr>
      <xdr:spPr>
        <a:xfrm>
          <a:off x="9588500" y="1661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73623</xdr:rowOff>
    </xdr:from>
    <xdr:ext cx="534377" cy="259045"/>
    <xdr:sp macro="" textlink="">
      <xdr:nvSpPr>
        <xdr:cNvPr id="481" name="テキスト ボックス 480"/>
        <xdr:cNvSpPr txBox="1"/>
      </xdr:nvSpPr>
      <xdr:spPr>
        <a:xfrm>
          <a:off x="9372111" y="16704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47,339</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71117</xdr:rowOff>
    </xdr:from>
    <xdr:to>
      <xdr:col>12</xdr:col>
      <xdr:colOff>561975</xdr:colOff>
      <xdr:row>98</xdr:row>
      <xdr:rowOff>1267</xdr:rowOff>
    </xdr:to>
    <xdr:sp macro="" textlink="">
      <xdr:nvSpPr>
        <xdr:cNvPr id="482" name="円/楕円 481"/>
        <xdr:cNvSpPr/>
      </xdr:nvSpPr>
      <xdr:spPr>
        <a:xfrm>
          <a:off x="8699500" y="1670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163844</xdr:rowOff>
    </xdr:from>
    <xdr:ext cx="534377" cy="259045"/>
    <xdr:sp macro="" textlink="">
      <xdr:nvSpPr>
        <xdr:cNvPr id="483" name="テキスト ボックス 482"/>
        <xdr:cNvSpPr txBox="1"/>
      </xdr:nvSpPr>
      <xdr:spPr>
        <a:xfrm>
          <a:off x="8483111" y="1679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37,867</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86309</xdr:rowOff>
    </xdr:from>
    <xdr:to>
      <xdr:col>11</xdr:col>
      <xdr:colOff>358775</xdr:colOff>
      <xdr:row>98</xdr:row>
      <xdr:rowOff>16459</xdr:rowOff>
    </xdr:to>
    <xdr:sp macro="" textlink="">
      <xdr:nvSpPr>
        <xdr:cNvPr id="484" name="円/楕円 483"/>
        <xdr:cNvSpPr/>
      </xdr:nvSpPr>
      <xdr:spPr>
        <a:xfrm>
          <a:off x="7810500" y="16716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7586</xdr:rowOff>
    </xdr:from>
    <xdr:ext cx="534377" cy="259045"/>
    <xdr:sp macro="" textlink="">
      <xdr:nvSpPr>
        <xdr:cNvPr id="485" name="テキスト ボックス 484"/>
        <xdr:cNvSpPr txBox="1"/>
      </xdr:nvSpPr>
      <xdr:spPr>
        <a:xfrm>
          <a:off x="7594111" y="168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36,272</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156271</xdr:rowOff>
    </xdr:from>
    <xdr:to>
      <xdr:col>10</xdr:col>
      <xdr:colOff>155575</xdr:colOff>
      <xdr:row>98</xdr:row>
      <xdr:rowOff>86421</xdr:rowOff>
    </xdr:to>
    <xdr:sp macro="" textlink="">
      <xdr:nvSpPr>
        <xdr:cNvPr id="486" name="円/楕円 485"/>
        <xdr:cNvSpPr/>
      </xdr:nvSpPr>
      <xdr:spPr>
        <a:xfrm>
          <a:off x="6921500" y="1678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77548</xdr:rowOff>
    </xdr:from>
    <xdr:ext cx="534377" cy="259045"/>
    <xdr:sp macro="" textlink="">
      <xdr:nvSpPr>
        <xdr:cNvPr id="487" name="テキスト ボックス 486"/>
        <xdr:cNvSpPr txBox="1"/>
      </xdr:nvSpPr>
      <xdr:spPr>
        <a:xfrm>
          <a:off x="6705111" y="1687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28,927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113/128</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20,283</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139700</xdr:rowOff>
    </xdr:from>
    <xdr:to>
      <xdr:col>24</xdr:col>
      <xdr:colOff>644525</xdr:colOff>
      <xdr:row>39</xdr:row>
      <xdr:rowOff>139700</xdr:rowOff>
    </xdr:to>
    <xdr:cxnSp macro="">
      <xdr:nvCxnSpPr>
        <xdr:cNvPr id="498" name="直線コネクタ 497"/>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168927</xdr:rowOff>
    </xdr:from>
    <xdr:ext cx="248786" cy="259045"/>
    <xdr:sp macro="" textlink="">
      <xdr:nvSpPr>
        <xdr:cNvPr id="499" name="テキスト ボックス 498"/>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38</xdr:row>
      <xdr:rowOff>25400</xdr:rowOff>
    </xdr:from>
    <xdr:to>
      <xdr:col>24</xdr:col>
      <xdr:colOff>644525</xdr:colOff>
      <xdr:row>38</xdr:row>
      <xdr:rowOff>25400</xdr:rowOff>
    </xdr:to>
    <xdr:cxnSp macro="">
      <xdr:nvCxnSpPr>
        <xdr:cNvPr id="500" name="直線コネクタ 499"/>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37</xdr:row>
      <xdr:rowOff>54627</xdr:rowOff>
    </xdr:from>
    <xdr:ext cx="531299" cy="259045"/>
    <xdr:sp macro="" textlink="">
      <xdr:nvSpPr>
        <xdr:cNvPr id="501" name="テキスト ボックス 500"/>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36</xdr:row>
      <xdr:rowOff>82550</xdr:rowOff>
    </xdr:from>
    <xdr:to>
      <xdr:col>24</xdr:col>
      <xdr:colOff>644525</xdr:colOff>
      <xdr:row>36</xdr:row>
      <xdr:rowOff>82550</xdr:rowOff>
    </xdr:to>
    <xdr:cxnSp macro="">
      <xdr:nvCxnSpPr>
        <xdr:cNvPr id="502" name="直線コネクタ 501"/>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35</xdr:row>
      <xdr:rowOff>111777</xdr:rowOff>
    </xdr:from>
    <xdr:ext cx="531299" cy="259045"/>
    <xdr:sp macro="" textlink="">
      <xdr:nvSpPr>
        <xdr:cNvPr id="503" name="テキスト ボックス 502"/>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33</xdr:row>
      <xdr:rowOff>25400</xdr:rowOff>
    </xdr:from>
    <xdr:to>
      <xdr:col>24</xdr:col>
      <xdr:colOff>644525</xdr:colOff>
      <xdr:row>33</xdr:row>
      <xdr:rowOff>25400</xdr:rowOff>
    </xdr:to>
    <xdr:cxnSp macro="">
      <xdr:nvCxnSpPr>
        <xdr:cNvPr id="506" name="直線コネクタ 505"/>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32</xdr:row>
      <xdr:rowOff>54627</xdr:rowOff>
    </xdr:from>
    <xdr:ext cx="531299" cy="259045"/>
    <xdr:sp macro="" textlink="">
      <xdr:nvSpPr>
        <xdr:cNvPr id="507" name="テキスト ボックス 506"/>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508" name="直線コネクタ 50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509" name="テキスト ボックス 508"/>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29</xdr:row>
      <xdr:rowOff>139700</xdr:rowOff>
    </xdr:from>
    <xdr:to>
      <xdr:col>24</xdr:col>
      <xdr:colOff>644525</xdr:colOff>
      <xdr:row>29</xdr:row>
      <xdr:rowOff>139700</xdr:rowOff>
    </xdr:to>
    <xdr:cxnSp macro="">
      <xdr:nvCxnSpPr>
        <xdr:cNvPr id="510" name="直線コネクタ 509"/>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28</xdr:row>
      <xdr:rowOff>168927</xdr:rowOff>
    </xdr:from>
    <xdr:ext cx="595419" cy="259045"/>
    <xdr:sp macro="" textlink="">
      <xdr:nvSpPr>
        <xdr:cNvPr id="511" name="テキスト ボックス 510"/>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152845</xdr:rowOff>
    </xdr:from>
    <xdr:to>
      <xdr:col>23</xdr:col>
      <xdr:colOff>516889</xdr:colOff>
      <xdr:row>38</xdr:row>
      <xdr:rowOff>170247</xdr:rowOff>
    </xdr:to>
    <xdr:cxnSp macro="">
      <xdr:nvCxnSpPr>
        <xdr:cNvPr id="515" name="直線コネクタ 514"/>
        <xdr:cNvCxnSpPr/>
      </xdr:nvCxnSpPr>
      <xdr:spPr>
        <a:xfrm flipV="1">
          <a:off x="16317595" y="5296345"/>
          <a:ext cx="1269" cy="138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2624</xdr:rowOff>
    </xdr:from>
    <xdr:ext cx="469744" cy="259045"/>
    <xdr:sp macro="" textlink="">
      <xdr:nvSpPr>
        <xdr:cNvPr id="516" name="消防費最小値テキスト"/>
        <xdr:cNvSpPr txBox="1"/>
      </xdr:nvSpPr>
      <xdr:spPr>
        <a:xfrm>
          <a:off x="16370300" y="668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9,862</a:t>
          </a:r>
          <a:endParaRPr kumimoji="1" lang="ja-JP" altLang="en-US" sz="1000" b="1">
            <a:latin typeface="ＭＳ Ｐゴシック"/>
          </a:endParaRPr>
        </a:p>
      </xdr:txBody>
    </xdr:sp>
    <xdr:clientData/>
  </xdr:oneCellAnchor>
  <xdr:twoCellAnchor>
    <xdr:from>
      <xdr:col>23</xdr:col>
      <xdr:colOff>428625</xdr:colOff>
      <xdr:row>38</xdr:row>
      <xdr:rowOff>170247</xdr:rowOff>
    </xdr:from>
    <xdr:to>
      <xdr:col>23</xdr:col>
      <xdr:colOff>606425</xdr:colOff>
      <xdr:row>38</xdr:row>
      <xdr:rowOff>170247</xdr:rowOff>
    </xdr:to>
    <xdr:cxnSp macro="">
      <xdr:nvCxnSpPr>
        <xdr:cNvPr id="517" name="直線コネクタ 516"/>
        <xdr:cNvCxnSpPr/>
      </xdr:nvCxnSpPr>
      <xdr:spPr>
        <a:xfrm>
          <a:off x="16230600" y="6685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99522</xdr:rowOff>
    </xdr:from>
    <xdr:ext cx="599010" cy="259045"/>
    <xdr:sp macro="" textlink="">
      <xdr:nvSpPr>
        <xdr:cNvPr id="518" name="消防費最大値テキスト"/>
        <xdr:cNvSpPr txBox="1"/>
      </xdr:nvSpPr>
      <xdr:spPr>
        <a:xfrm>
          <a:off x="16370300" y="507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107,080</a:t>
          </a:r>
          <a:endParaRPr kumimoji="1" lang="ja-JP" altLang="en-US" sz="1000" b="1">
            <a:latin typeface="ＭＳ Ｐゴシック"/>
          </a:endParaRPr>
        </a:p>
      </xdr:txBody>
    </xdr:sp>
    <xdr:clientData/>
  </xdr:oneCellAnchor>
  <xdr:twoCellAnchor>
    <xdr:from>
      <xdr:col>23</xdr:col>
      <xdr:colOff>428625</xdr:colOff>
      <xdr:row>30</xdr:row>
      <xdr:rowOff>152845</xdr:rowOff>
    </xdr:from>
    <xdr:to>
      <xdr:col>23</xdr:col>
      <xdr:colOff>606425</xdr:colOff>
      <xdr:row>30</xdr:row>
      <xdr:rowOff>152845</xdr:rowOff>
    </xdr:to>
    <xdr:cxnSp macro="">
      <xdr:nvCxnSpPr>
        <xdr:cNvPr id="519" name="直線コネクタ 518"/>
        <xdr:cNvCxnSpPr/>
      </xdr:nvCxnSpPr>
      <xdr:spPr>
        <a:xfrm>
          <a:off x="16230600" y="529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75506</xdr:rowOff>
    </xdr:from>
    <xdr:to>
      <xdr:col>23</xdr:col>
      <xdr:colOff>517525</xdr:colOff>
      <xdr:row>38</xdr:row>
      <xdr:rowOff>102981</xdr:rowOff>
    </xdr:to>
    <xdr:cxnSp macro="">
      <xdr:nvCxnSpPr>
        <xdr:cNvPr id="520" name="直線コネクタ 519"/>
        <xdr:cNvCxnSpPr/>
      </xdr:nvCxnSpPr>
      <xdr:spPr>
        <a:xfrm flipV="1">
          <a:off x="15481300" y="6590606"/>
          <a:ext cx="838200" cy="27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111091</xdr:rowOff>
    </xdr:from>
    <xdr:ext cx="534377" cy="259045"/>
    <xdr:sp macro="" textlink="">
      <xdr:nvSpPr>
        <xdr:cNvPr id="521" name="消防費平均値テキスト"/>
        <xdr:cNvSpPr txBox="1"/>
      </xdr:nvSpPr>
      <xdr:spPr>
        <a:xfrm>
          <a:off x="16370300" y="6283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24,048</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88214</xdr:rowOff>
    </xdr:from>
    <xdr:to>
      <xdr:col>23</xdr:col>
      <xdr:colOff>568325</xdr:colOff>
      <xdr:row>38</xdr:row>
      <xdr:rowOff>18365</xdr:rowOff>
    </xdr:to>
    <xdr:sp macro="" textlink="">
      <xdr:nvSpPr>
        <xdr:cNvPr id="522" name="フローチャート : 判断 521"/>
        <xdr:cNvSpPr/>
      </xdr:nvSpPr>
      <xdr:spPr>
        <a:xfrm>
          <a:off x="16268700" y="64318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60633</xdr:rowOff>
    </xdr:from>
    <xdr:to>
      <xdr:col>22</xdr:col>
      <xdr:colOff>365125</xdr:colOff>
      <xdr:row>38</xdr:row>
      <xdr:rowOff>102981</xdr:rowOff>
    </xdr:to>
    <xdr:cxnSp macro="">
      <xdr:nvCxnSpPr>
        <xdr:cNvPr id="523" name="直線コネクタ 522"/>
        <xdr:cNvCxnSpPr/>
      </xdr:nvCxnSpPr>
      <xdr:spPr>
        <a:xfrm>
          <a:off x="14592300" y="6575733"/>
          <a:ext cx="889000" cy="42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80870</xdr:rowOff>
    </xdr:from>
    <xdr:to>
      <xdr:col>22</xdr:col>
      <xdr:colOff>415925</xdr:colOff>
      <xdr:row>38</xdr:row>
      <xdr:rowOff>11020</xdr:rowOff>
    </xdr:to>
    <xdr:sp macro="" textlink="">
      <xdr:nvSpPr>
        <xdr:cNvPr id="524" name="フローチャート : 判断 523"/>
        <xdr:cNvSpPr/>
      </xdr:nvSpPr>
      <xdr:spPr>
        <a:xfrm>
          <a:off x="15430500" y="64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27547</xdr:rowOff>
    </xdr:from>
    <xdr:ext cx="534377" cy="259045"/>
    <xdr:sp macro="" textlink="">
      <xdr:nvSpPr>
        <xdr:cNvPr id="525" name="テキスト ボックス 524"/>
        <xdr:cNvSpPr txBox="1"/>
      </xdr:nvSpPr>
      <xdr:spPr>
        <a:xfrm>
          <a:off x="15214111" y="619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24,562</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60633</xdr:rowOff>
    </xdr:from>
    <xdr:to>
      <xdr:col>21</xdr:col>
      <xdr:colOff>161925</xdr:colOff>
      <xdr:row>38</xdr:row>
      <xdr:rowOff>63062</xdr:rowOff>
    </xdr:to>
    <xdr:cxnSp macro="">
      <xdr:nvCxnSpPr>
        <xdr:cNvPr id="526" name="直線コネクタ 525"/>
        <xdr:cNvCxnSpPr/>
      </xdr:nvCxnSpPr>
      <xdr:spPr>
        <a:xfrm flipV="1">
          <a:off x="13703300" y="6575733"/>
          <a:ext cx="889000" cy="2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75684</xdr:rowOff>
    </xdr:from>
    <xdr:to>
      <xdr:col>21</xdr:col>
      <xdr:colOff>212725</xdr:colOff>
      <xdr:row>38</xdr:row>
      <xdr:rowOff>5834</xdr:rowOff>
    </xdr:to>
    <xdr:sp macro="" textlink="">
      <xdr:nvSpPr>
        <xdr:cNvPr id="527" name="フローチャート : 判断 526"/>
        <xdr:cNvSpPr/>
      </xdr:nvSpPr>
      <xdr:spPr>
        <a:xfrm>
          <a:off x="14541500" y="6419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22361</xdr:rowOff>
    </xdr:from>
    <xdr:ext cx="534377" cy="259045"/>
    <xdr:sp macro="" textlink="">
      <xdr:nvSpPr>
        <xdr:cNvPr id="528" name="テキスト ボックス 527"/>
        <xdr:cNvSpPr txBox="1"/>
      </xdr:nvSpPr>
      <xdr:spPr>
        <a:xfrm>
          <a:off x="14325111" y="61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24,925</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124970</xdr:rowOff>
    </xdr:from>
    <xdr:to>
      <xdr:col>19</xdr:col>
      <xdr:colOff>644525</xdr:colOff>
      <xdr:row>38</xdr:row>
      <xdr:rowOff>63062</xdr:rowOff>
    </xdr:to>
    <xdr:cxnSp macro="">
      <xdr:nvCxnSpPr>
        <xdr:cNvPr id="529" name="直線コネクタ 528"/>
        <xdr:cNvCxnSpPr/>
      </xdr:nvCxnSpPr>
      <xdr:spPr>
        <a:xfrm>
          <a:off x="12814300" y="6468620"/>
          <a:ext cx="889000" cy="10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88243</xdr:rowOff>
    </xdr:from>
    <xdr:to>
      <xdr:col>20</xdr:col>
      <xdr:colOff>9525</xdr:colOff>
      <xdr:row>38</xdr:row>
      <xdr:rowOff>18393</xdr:rowOff>
    </xdr:to>
    <xdr:sp macro="" textlink="">
      <xdr:nvSpPr>
        <xdr:cNvPr id="530" name="フローチャート : 判断 529"/>
        <xdr:cNvSpPr/>
      </xdr:nvSpPr>
      <xdr:spPr>
        <a:xfrm>
          <a:off x="13652500" y="643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34920</xdr:rowOff>
    </xdr:from>
    <xdr:ext cx="534377" cy="259045"/>
    <xdr:sp macro="" textlink="">
      <xdr:nvSpPr>
        <xdr:cNvPr id="531" name="テキスト ボックス 530"/>
        <xdr:cNvSpPr txBox="1"/>
      </xdr:nvSpPr>
      <xdr:spPr>
        <a:xfrm>
          <a:off x="13436111" y="6207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24,046</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118861</xdr:rowOff>
    </xdr:from>
    <xdr:to>
      <xdr:col>18</xdr:col>
      <xdr:colOff>492125</xdr:colOff>
      <xdr:row>38</xdr:row>
      <xdr:rowOff>49011</xdr:rowOff>
    </xdr:to>
    <xdr:sp macro="" textlink="">
      <xdr:nvSpPr>
        <xdr:cNvPr id="532" name="フローチャート : 判断 531"/>
        <xdr:cNvSpPr/>
      </xdr:nvSpPr>
      <xdr:spPr>
        <a:xfrm>
          <a:off x="12763500" y="6462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40138</xdr:rowOff>
    </xdr:from>
    <xdr:ext cx="534377" cy="259045"/>
    <xdr:sp macro="" textlink="">
      <xdr:nvSpPr>
        <xdr:cNvPr id="533" name="テキスト ボックス 532"/>
        <xdr:cNvSpPr txBox="1"/>
      </xdr:nvSpPr>
      <xdr:spPr>
        <a:xfrm>
          <a:off x="12547111" y="6555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21,903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24706</xdr:rowOff>
    </xdr:from>
    <xdr:to>
      <xdr:col>23</xdr:col>
      <xdr:colOff>568325</xdr:colOff>
      <xdr:row>38</xdr:row>
      <xdr:rowOff>126306</xdr:rowOff>
    </xdr:to>
    <xdr:sp macro="" textlink="">
      <xdr:nvSpPr>
        <xdr:cNvPr id="539" name="円/楕円 538"/>
        <xdr:cNvSpPr/>
      </xdr:nvSpPr>
      <xdr:spPr>
        <a:xfrm>
          <a:off x="16268700" y="653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111083</xdr:rowOff>
    </xdr:from>
    <xdr:ext cx="534377" cy="259045"/>
    <xdr:sp macro="" textlink="">
      <xdr:nvSpPr>
        <xdr:cNvPr id="540" name="消防費該当値テキスト"/>
        <xdr:cNvSpPr txBox="1"/>
      </xdr:nvSpPr>
      <xdr:spPr>
        <a:xfrm>
          <a:off x="16370300" y="645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16,493</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52181</xdr:rowOff>
    </xdr:from>
    <xdr:to>
      <xdr:col>22</xdr:col>
      <xdr:colOff>415925</xdr:colOff>
      <xdr:row>38</xdr:row>
      <xdr:rowOff>153781</xdr:rowOff>
    </xdr:to>
    <xdr:sp macro="" textlink="">
      <xdr:nvSpPr>
        <xdr:cNvPr id="541" name="円/楕円 540"/>
        <xdr:cNvSpPr/>
      </xdr:nvSpPr>
      <xdr:spPr>
        <a:xfrm>
          <a:off x="15430500" y="656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144908</xdr:rowOff>
    </xdr:from>
    <xdr:ext cx="534377" cy="259045"/>
    <xdr:sp macro="" textlink="">
      <xdr:nvSpPr>
        <xdr:cNvPr id="542" name="テキスト ボックス 541"/>
        <xdr:cNvSpPr txBox="1"/>
      </xdr:nvSpPr>
      <xdr:spPr>
        <a:xfrm>
          <a:off x="15214111" y="666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14,570</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9833</xdr:rowOff>
    </xdr:from>
    <xdr:to>
      <xdr:col>21</xdr:col>
      <xdr:colOff>212725</xdr:colOff>
      <xdr:row>38</xdr:row>
      <xdr:rowOff>111433</xdr:rowOff>
    </xdr:to>
    <xdr:sp macro="" textlink="">
      <xdr:nvSpPr>
        <xdr:cNvPr id="543" name="円/楕円 542"/>
        <xdr:cNvSpPr/>
      </xdr:nvSpPr>
      <xdr:spPr>
        <a:xfrm>
          <a:off x="14541500" y="652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38</xdr:row>
      <xdr:rowOff>102560</xdr:rowOff>
    </xdr:from>
    <xdr:ext cx="534377" cy="259045"/>
    <xdr:sp macro="" textlink="">
      <xdr:nvSpPr>
        <xdr:cNvPr id="544" name="テキスト ボックス 543"/>
        <xdr:cNvSpPr txBox="1"/>
      </xdr:nvSpPr>
      <xdr:spPr>
        <a:xfrm>
          <a:off x="14325111" y="6617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17,534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12262</xdr:rowOff>
    </xdr:from>
    <xdr:to>
      <xdr:col>20</xdr:col>
      <xdr:colOff>9525</xdr:colOff>
      <xdr:row>38</xdr:row>
      <xdr:rowOff>113862</xdr:rowOff>
    </xdr:to>
    <xdr:sp macro="" textlink="">
      <xdr:nvSpPr>
        <xdr:cNvPr id="545" name="円/楕円 544"/>
        <xdr:cNvSpPr/>
      </xdr:nvSpPr>
      <xdr:spPr>
        <a:xfrm>
          <a:off x="13652500" y="652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104989</xdr:rowOff>
    </xdr:from>
    <xdr:ext cx="534377" cy="259045"/>
    <xdr:sp macro="" textlink="">
      <xdr:nvSpPr>
        <xdr:cNvPr id="546" name="テキスト ボックス 545"/>
        <xdr:cNvSpPr txBox="1"/>
      </xdr:nvSpPr>
      <xdr:spPr>
        <a:xfrm>
          <a:off x="13436111" y="6620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17,364</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74170</xdr:rowOff>
    </xdr:from>
    <xdr:to>
      <xdr:col>18</xdr:col>
      <xdr:colOff>492125</xdr:colOff>
      <xdr:row>38</xdr:row>
      <xdr:rowOff>4319</xdr:rowOff>
    </xdr:to>
    <xdr:sp macro="" textlink="">
      <xdr:nvSpPr>
        <xdr:cNvPr id="547" name="円/楕円 546"/>
        <xdr:cNvSpPr/>
      </xdr:nvSpPr>
      <xdr:spPr>
        <a:xfrm>
          <a:off x="12763500" y="641782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20847</xdr:rowOff>
    </xdr:from>
    <xdr:ext cx="534377" cy="259045"/>
    <xdr:sp macro="" textlink="">
      <xdr:nvSpPr>
        <xdr:cNvPr id="548" name="テキスト ボックス 547"/>
        <xdr:cNvSpPr txBox="1"/>
      </xdr:nvSpPr>
      <xdr:spPr>
        <a:xfrm>
          <a:off x="12547111" y="619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25,031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41/128</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56,221</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44450</xdr:rowOff>
    </xdr:from>
    <xdr:to>
      <xdr:col>24</xdr:col>
      <xdr:colOff>644525</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73677</xdr:rowOff>
    </xdr:from>
    <xdr:ext cx="248786" cy="259045"/>
    <xdr:sp macro="" textlink="">
      <xdr:nvSpPr>
        <xdr:cNvPr id="560" name="テキスト ボックス 55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6350</xdr:rowOff>
    </xdr:from>
    <xdr:to>
      <xdr:col>24</xdr:col>
      <xdr:colOff>644525</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54</xdr:row>
      <xdr:rowOff>139700</xdr:rowOff>
    </xdr:from>
    <xdr:to>
      <xdr:col>24</xdr:col>
      <xdr:colOff>644525</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168927</xdr:rowOff>
    </xdr:from>
    <xdr:ext cx="595419" cy="259045"/>
    <xdr:sp macro="" textlink="">
      <xdr:nvSpPr>
        <xdr:cNvPr id="564" name="テキスト ボックス 563"/>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52</xdr:row>
      <xdr:rowOff>101600</xdr:rowOff>
    </xdr:from>
    <xdr:to>
      <xdr:col>24</xdr:col>
      <xdr:colOff>644525</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50</xdr:row>
      <xdr:rowOff>63500</xdr:rowOff>
    </xdr:from>
    <xdr:to>
      <xdr:col>24</xdr:col>
      <xdr:colOff>644525</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49</xdr:row>
      <xdr:rowOff>128758</xdr:rowOff>
    </xdr:from>
    <xdr:to>
      <xdr:col>23</xdr:col>
      <xdr:colOff>516889</xdr:colOff>
      <xdr:row>58</xdr:row>
      <xdr:rowOff>88562</xdr:rowOff>
    </xdr:to>
    <xdr:cxnSp macro="">
      <xdr:nvCxnSpPr>
        <xdr:cNvPr id="572" name="直線コネクタ 571"/>
        <xdr:cNvCxnSpPr/>
      </xdr:nvCxnSpPr>
      <xdr:spPr>
        <a:xfrm flipV="1">
          <a:off x="16317595" y="8529808"/>
          <a:ext cx="1269" cy="15028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92389</xdr:rowOff>
    </xdr:from>
    <xdr:ext cx="534377" cy="259045"/>
    <xdr:sp macro="" textlink="">
      <xdr:nvSpPr>
        <xdr:cNvPr id="573" name="教育費最小値テキスト"/>
        <xdr:cNvSpPr txBox="1"/>
      </xdr:nvSpPr>
      <xdr:spPr>
        <a:xfrm>
          <a:off x="16370300" y="10036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16,711</a:t>
          </a:r>
          <a:endParaRPr kumimoji="1" lang="ja-JP" altLang="en-US" sz="1000" b="1">
            <a:latin typeface="ＭＳ Ｐゴシック"/>
          </a:endParaRPr>
        </a:p>
      </xdr:txBody>
    </xdr:sp>
    <xdr:clientData/>
  </xdr:oneCellAnchor>
  <xdr:twoCellAnchor>
    <xdr:from>
      <xdr:col>23</xdr:col>
      <xdr:colOff>428625</xdr:colOff>
      <xdr:row>58</xdr:row>
      <xdr:rowOff>88562</xdr:rowOff>
    </xdr:from>
    <xdr:to>
      <xdr:col>23</xdr:col>
      <xdr:colOff>606425</xdr:colOff>
      <xdr:row>58</xdr:row>
      <xdr:rowOff>88562</xdr:rowOff>
    </xdr:to>
    <xdr:cxnSp macro="">
      <xdr:nvCxnSpPr>
        <xdr:cNvPr id="574" name="直線コネクタ 573"/>
        <xdr:cNvCxnSpPr/>
      </xdr:nvCxnSpPr>
      <xdr:spPr>
        <a:xfrm>
          <a:off x="16230600" y="10032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48</xdr:row>
      <xdr:rowOff>75435</xdr:rowOff>
    </xdr:from>
    <xdr:ext cx="599010" cy="259045"/>
    <xdr:sp macro="" textlink="">
      <xdr:nvSpPr>
        <xdr:cNvPr id="575" name="教育費最大値テキスト"/>
        <xdr:cNvSpPr txBox="1"/>
      </xdr:nvSpPr>
      <xdr:spPr>
        <a:xfrm>
          <a:off x="16370300" y="830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213,936</a:t>
          </a:r>
          <a:endParaRPr kumimoji="1" lang="ja-JP" altLang="en-US" sz="1000" b="1">
            <a:latin typeface="ＭＳ Ｐゴシック"/>
          </a:endParaRPr>
        </a:p>
      </xdr:txBody>
    </xdr:sp>
    <xdr:clientData/>
  </xdr:oneCellAnchor>
  <xdr:twoCellAnchor>
    <xdr:from>
      <xdr:col>23</xdr:col>
      <xdr:colOff>428625</xdr:colOff>
      <xdr:row>49</xdr:row>
      <xdr:rowOff>128758</xdr:rowOff>
    </xdr:from>
    <xdr:to>
      <xdr:col>23</xdr:col>
      <xdr:colOff>606425</xdr:colOff>
      <xdr:row>49</xdr:row>
      <xdr:rowOff>128758</xdr:rowOff>
    </xdr:to>
    <xdr:cxnSp macro="">
      <xdr:nvCxnSpPr>
        <xdr:cNvPr id="576" name="直線コネクタ 575"/>
        <xdr:cNvCxnSpPr/>
      </xdr:nvCxnSpPr>
      <xdr:spPr>
        <a:xfrm>
          <a:off x="16230600" y="8529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65420</xdr:rowOff>
    </xdr:from>
    <xdr:to>
      <xdr:col>23</xdr:col>
      <xdr:colOff>517525</xdr:colOff>
      <xdr:row>56</xdr:row>
      <xdr:rowOff>79769</xdr:rowOff>
    </xdr:to>
    <xdr:cxnSp macro="">
      <xdr:nvCxnSpPr>
        <xdr:cNvPr id="577" name="直線コネクタ 576"/>
        <xdr:cNvCxnSpPr/>
      </xdr:nvCxnSpPr>
      <xdr:spPr>
        <a:xfrm flipV="1">
          <a:off x="15481300" y="9666620"/>
          <a:ext cx="838200" cy="1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29440</xdr:rowOff>
    </xdr:from>
    <xdr:ext cx="534377" cy="259045"/>
    <xdr:sp macro="" textlink="">
      <xdr:nvSpPr>
        <xdr:cNvPr id="578" name="教育費平均値テキスト"/>
        <xdr:cNvSpPr txBox="1"/>
      </xdr:nvSpPr>
      <xdr:spPr>
        <a:xfrm>
          <a:off x="16370300" y="9630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59,972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51013</xdr:rowOff>
    </xdr:from>
    <xdr:to>
      <xdr:col>23</xdr:col>
      <xdr:colOff>568325</xdr:colOff>
      <xdr:row>56</xdr:row>
      <xdr:rowOff>152613</xdr:rowOff>
    </xdr:to>
    <xdr:sp macro="" textlink="">
      <xdr:nvSpPr>
        <xdr:cNvPr id="579" name="フローチャート : 判断 578"/>
        <xdr:cNvSpPr/>
      </xdr:nvSpPr>
      <xdr:spPr>
        <a:xfrm>
          <a:off x="162687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111461</xdr:rowOff>
    </xdr:from>
    <xdr:to>
      <xdr:col>22</xdr:col>
      <xdr:colOff>365125</xdr:colOff>
      <xdr:row>56</xdr:row>
      <xdr:rowOff>79769</xdr:rowOff>
    </xdr:to>
    <xdr:cxnSp macro="">
      <xdr:nvCxnSpPr>
        <xdr:cNvPr id="580" name="直線コネクタ 579"/>
        <xdr:cNvCxnSpPr/>
      </xdr:nvCxnSpPr>
      <xdr:spPr>
        <a:xfrm>
          <a:off x="14592300" y="9541211"/>
          <a:ext cx="889000" cy="13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49292</xdr:rowOff>
    </xdr:from>
    <xdr:to>
      <xdr:col>22</xdr:col>
      <xdr:colOff>415925</xdr:colOff>
      <xdr:row>56</xdr:row>
      <xdr:rowOff>150892</xdr:rowOff>
    </xdr:to>
    <xdr:sp macro="" textlink="">
      <xdr:nvSpPr>
        <xdr:cNvPr id="581" name="フローチャート : 判断 580"/>
        <xdr:cNvSpPr/>
      </xdr:nvSpPr>
      <xdr:spPr>
        <a:xfrm>
          <a:off x="15430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142019</xdr:rowOff>
    </xdr:from>
    <xdr:ext cx="534377" cy="259045"/>
    <xdr:sp macro="" textlink="">
      <xdr:nvSpPr>
        <xdr:cNvPr id="582" name="テキスト ボックス 581"/>
        <xdr:cNvSpPr txBox="1"/>
      </xdr:nvSpPr>
      <xdr:spPr>
        <a:xfrm>
          <a:off x="15214111" y="974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60,198</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111461</xdr:rowOff>
    </xdr:from>
    <xdr:to>
      <xdr:col>21</xdr:col>
      <xdr:colOff>161925</xdr:colOff>
      <xdr:row>56</xdr:row>
      <xdr:rowOff>17795</xdr:rowOff>
    </xdr:to>
    <xdr:cxnSp macro="">
      <xdr:nvCxnSpPr>
        <xdr:cNvPr id="583" name="直線コネクタ 582"/>
        <xdr:cNvCxnSpPr/>
      </xdr:nvCxnSpPr>
      <xdr:spPr>
        <a:xfrm flipV="1">
          <a:off x="13703300" y="9541211"/>
          <a:ext cx="889000" cy="77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45283</xdr:rowOff>
    </xdr:from>
    <xdr:to>
      <xdr:col>21</xdr:col>
      <xdr:colOff>212725</xdr:colOff>
      <xdr:row>56</xdr:row>
      <xdr:rowOff>146883</xdr:rowOff>
    </xdr:to>
    <xdr:sp macro="" textlink="">
      <xdr:nvSpPr>
        <xdr:cNvPr id="584" name="フローチャート : 判断 583"/>
        <xdr:cNvSpPr/>
      </xdr:nvSpPr>
      <xdr:spPr>
        <a:xfrm>
          <a:off x="14541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138010</xdr:rowOff>
    </xdr:from>
    <xdr:ext cx="534377" cy="259045"/>
    <xdr:sp macro="" textlink="">
      <xdr:nvSpPr>
        <xdr:cNvPr id="585" name="テキスト ボックス 584"/>
        <xdr:cNvSpPr txBox="1"/>
      </xdr:nvSpPr>
      <xdr:spPr>
        <a:xfrm>
          <a:off x="14325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60,724</a:t>
          </a:r>
          <a:endParaRPr kumimoji="1" lang="ja-JP" altLang="en-US" sz="1000" b="1">
            <a:solidFill>
              <a:srgbClr val="000080"/>
            </a:solidFill>
            <a:latin typeface="ＭＳ Ｐゴシック"/>
          </a:endParaRPr>
        </a:p>
      </xdr:txBody>
    </xdr:sp>
    <xdr:clientData/>
  </xdr:oneCellAnchor>
  <xdr:twoCellAnchor>
    <xdr:from>
      <xdr:col>18</xdr:col>
      <xdr:colOff>441325</xdr:colOff>
      <xdr:row>56</xdr:row>
      <xdr:rowOff>17795</xdr:rowOff>
    </xdr:from>
    <xdr:to>
      <xdr:col>19</xdr:col>
      <xdr:colOff>644525</xdr:colOff>
      <xdr:row>56</xdr:row>
      <xdr:rowOff>124071</xdr:rowOff>
    </xdr:to>
    <xdr:cxnSp macro="">
      <xdr:nvCxnSpPr>
        <xdr:cNvPr id="586" name="直線コネクタ 585"/>
        <xdr:cNvCxnSpPr/>
      </xdr:nvCxnSpPr>
      <xdr:spPr>
        <a:xfrm flipV="1">
          <a:off x="12814300" y="9618995"/>
          <a:ext cx="889000" cy="10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85783</xdr:rowOff>
    </xdr:from>
    <xdr:to>
      <xdr:col>20</xdr:col>
      <xdr:colOff>9525</xdr:colOff>
      <xdr:row>57</xdr:row>
      <xdr:rowOff>15933</xdr:rowOff>
    </xdr:to>
    <xdr:sp macro="" textlink="">
      <xdr:nvSpPr>
        <xdr:cNvPr id="587" name="フローチャート : 判断 586"/>
        <xdr:cNvSpPr/>
      </xdr:nvSpPr>
      <xdr:spPr>
        <a:xfrm>
          <a:off x="13652500" y="96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7060</xdr:rowOff>
    </xdr:from>
    <xdr:ext cx="534377" cy="259045"/>
    <xdr:sp macro="" textlink="">
      <xdr:nvSpPr>
        <xdr:cNvPr id="588" name="テキスト ボックス 587"/>
        <xdr:cNvSpPr txBox="1"/>
      </xdr:nvSpPr>
      <xdr:spPr>
        <a:xfrm>
          <a:off x="13436111" y="977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99392</xdr:rowOff>
    </xdr:from>
    <xdr:to>
      <xdr:col>18</xdr:col>
      <xdr:colOff>492125</xdr:colOff>
      <xdr:row>57</xdr:row>
      <xdr:rowOff>29542</xdr:rowOff>
    </xdr:to>
    <xdr:sp macro="" textlink="">
      <xdr:nvSpPr>
        <xdr:cNvPr id="589" name="フローチャート : 判断 588"/>
        <xdr:cNvSpPr/>
      </xdr:nvSpPr>
      <xdr:spPr>
        <a:xfrm>
          <a:off x="12763500" y="9700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20669</xdr:rowOff>
    </xdr:from>
    <xdr:ext cx="534377" cy="259045"/>
    <xdr:sp macro="" textlink="">
      <xdr:nvSpPr>
        <xdr:cNvPr id="590" name="テキスト ボックス 589"/>
        <xdr:cNvSpPr txBox="1"/>
      </xdr:nvSpPr>
      <xdr:spPr>
        <a:xfrm>
          <a:off x="12547111" y="979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53,623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56</xdr:row>
      <xdr:rowOff>14620</xdr:rowOff>
    </xdr:from>
    <xdr:to>
      <xdr:col>23</xdr:col>
      <xdr:colOff>568325</xdr:colOff>
      <xdr:row>56</xdr:row>
      <xdr:rowOff>116220</xdr:rowOff>
    </xdr:to>
    <xdr:sp macro="" textlink="">
      <xdr:nvSpPr>
        <xdr:cNvPr id="596" name="円/楕円 595"/>
        <xdr:cNvSpPr/>
      </xdr:nvSpPr>
      <xdr:spPr>
        <a:xfrm>
          <a:off x="16268700" y="96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37497</xdr:rowOff>
    </xdr:from>
    <xdr:ext cx="534377" cy="259045"/>
    <xdr:sp macro="" textlink="">
      <xdr:nvSpPr>
        <xdr:cNvPr id="597" name="教育費該当値テキスト"/>
        <xdr:cNvSpPr txBox="1"/>
      </xdr:nvSpPr>
      <xdr:spPr>
        <a:xfrm>
          <a:off x="16370300" y="946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64,748</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28969</xdr:rowOff>
    </xdr:from>
    <xdr:to>
      <xdr:col>22</xdr:col>
      <xdr:colOff>415925</xdr:colOff>
      <xdr:row>56</xdr:row>
      <xdr:rowOff>130569</xdr:rowOff>
    </xdr:to>
    <xdr:sp macro="" textlink="">
      <xdr:nvSpPr>
        <xdr:cNvPr id="598" name="円/楕円 597"/>
        <xdr:cNvSpPr/>
      </xdr:nvSpPr>
      <xdr:spPr>
        <a:xfrm>
          <a:off x="15430500" y="96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147096</xdr:rowOff>
    </xdr:from>
    <xdr:ext cx="534377" cy="259045"/>
    <xdr:sp macro="" textlink="">
      <xdr:nvSpPr>
        <xdr:cNvPr id="599" name="テキスト ボックス 598"/>
        <xdr:cNvSpPr txBox="1"/>
      </xdr:nvSpPr>
      <xdr:spPr>
        <a:xfrm>
          <a:off x="15214111" y="940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62,865</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60661</xdr:rowOff>
    </xdr:from>
    <xdr:to>
      <xdr:col>21</xdr:col>
      <xdr:colOff>212725</xdr:colOff>
      <xdr:row>55</xdr:row>
      <xdr:rowOff>162261</xdr:rowOff>
    </xdr:to>
    <xdr:sp macro="" textlink="">
      <xdr:nvSpPr>
        <xdr:cNvPr id="600" name="円/楕円 599"/>
        <xdr:cNvSpPr/>
      </xdr:nvSpPr>
      <xdr:spPr>
        <a:xfrm>
          <a:off x="14541500" y="94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7338</xdr:rowOff>
    </xdr:from>
    <xdr:ext cx="534377" cy="259045"/>
    <xdr:sp macro="" textlink="">
      <xdr:nvSpPr>
        <xdr:cNvPr id="601" name="テキスト ボックス 600"/>
        <xdr:cNvSpPr txBox="1"/>
      </xdr:nvSpPr>
      <xdr:spPr>
        <a:xfrm>
          <a:off x="14325111" y="926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81,206</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138445</xdr:rowOff>
    </xdr:from>
    <xdr:to>
      <xdr:col>20</xdr:col>
      <xdr:colOff>9525</xdr:colOff>
      <xdr:row>56</xdr:row>
      <xdr:rowOff>68595</xdr:rowOff>
    </xdr:to>
    <xdr:sp macro="" textlink="">
      <xdr:nvSpPr>
        <xdr:cNvPr id="602" name="円/楕円 601"/>
        <xdr:cNvSpPr/>
      </xdr:nvSpPr>
      <xdr:spPr>
        <a:xfrm>
          <a:off x="13652500" y="95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85122</xdr:rowOff>
    </xdr:from>
    <xdr:ext cx="534377" cy="259045"/>
    <xdr:sp macro="" textlink="">
      <xdr:nvSpPr>
        <xdr:cNvPr id="603" name="テキスト ボックス 602"/>
        <xdr:cNvSpPr txBox="1"/>
      </xdr:nvSpPr>
      <xdr:spPr>
        <a:xfrm>
          <a:off x="13436111" y="934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70,998</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73271</xdr:rowOff>
    </xdr:from>
    <xdr:to>
      <xdr:col>18</xdr:col>
      <xdr:colOff>492125</xdr:colOff>
      <xdr:row>57</xdr:row>
      <xdr:rowOff>3421</xdr:rowOff>
    </xdr:to>
    <xdr:sp macro="" textlink="">
      <xdr:nvSpPr>
        <xdr:cNvPr id="604" name="円/楕円 603"/>
        <xdr:cNvSpPr/>
      </xdr:nvSpPr>
      <xdr:spPr>
        <a:xfrm>
          <a:off x="12763500" y="967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19948</xdr:rowOff>
    </xdr:from>
    <xdr:ext cx="534377" cy="259045"/>
    <xdr:sp macro="" textlink="">
      <xdr:nvSpPr>
        <xdr:cNvPr id="605" name="テキスト ボックス 604"/>
        <xdr:cNvSpPr txBox="1"/>
      </xdr:nvSpPr>
      <xdr:spPr>
        <a:xfrm>
          <a:off x="12547111" y="944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57,051</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102/128</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54627</xdr:rowOff>
    </xdr:from>
    <xdr:ext cx="531299" cy="259045"/>
    <xdr:sp macro="" textlink="">
      <xdr:nvSpPr>
        <xdr:cNvPr id="619" name="テキスト ボックス 61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72</xdr:row>
      <xdr:rowOff>111777</xdr:rowOff>
    </xdr:from>
    <xdr:ext cx="531299" cy="259045"/>
    <xdr:sp macro="" textlink="">
      <xdr:nvSpPr>
        <xdr:cNvPr id="621" name="テキスト ボックス 620"/>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69</xdr:row>
      <xdr:rowOff>168927</xdr:rowOff>
    </xdr:from>
    <xdr:ext cx="531299" cy="259045"/>
    <xdr:sp macro="" textlink="">
      <xdr:nvSpPr>
        <xdr:cNvPr id="623" name="テキスト ボックス 622"/>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67</xdr:row>
      <xdr:rowOff>54627</xdr:rowOff>
    </xdr:from>
    <xdr:ext cx="531299" cy="259045"/>
    <xdr:sp macro="" textlink="">
      <xdr:nvSpPr>
        <xdr:cNvPr id="625" name="テキスト ボックス 624"/>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101272</xdr:rowOff>
    </xdr:from>
    <xdr:to>
      <xdr:col>23</xdr:col>
      <xdr:colOff>516889</xdr:colOff>
      <xdr:row>78</xdr:row>
      <xdr:rowOff>139700</xdr:rowOff>
    </xdr:to>
    <xdr:cxnSp macro="">
      <xdr:nvCxnSpPr>
        <xdr:cNvPr id="627" name="直線コネクタ 626"/>
        <xdr:cNvCxnSpPr/>
      </xdr:nvCxnSpPr>
      <xdr:spPr>
        <a:xfrm flipV="1">
          <a:off x="16317595" y="12102772"/>
          <a:ext cx="1269" cy="1410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143527</xdr:rowOff>
    </xdr:from>
    <xdr:ext cx="249299" cy="259045"/>
    <xdr:sp macro="" textlink="">
      <xdr:nvSpPr>
        <xdr:cNvPr id="628"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47949</xdr:rowOff>
    </xdr:from>
    <xdr:ext cx="534377" cy="259045"/>
    <xdr:sp macro="" textlink="">
      <xdr:nvSpPr>
        <xdr:cNvPr id="630" name="災害復旧費最大値テキスト"/>
        <xdr:cNvSpPr txBox="1"/>
      </xdr:nvSpPr>
      <xdr:spPr>
        <a:xfrm>
          <a:off x="16370300" y="11877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61,681</a:t>
          </a:r>
          <a:endParaRPr kumimoji="1" lang="ja-JP" altLang="en-US" sz="1000" b="1">
            <a:latin typeface="ＭＳ Ｐゴシック"/>
          </a:endParaRPr>
        </a:p>
      </xdr:txBody>
    </xdr:sp>
    <xdr:clientData/>
  </xdr:oneCellAnchor>
  <xdr:twoCellAnchor>
    <xdr:from>
      <xdr:col>23</xdr:col>
      <xdr:colOff>428625</xdr:colOff>
      <xdr:row>70</xdr:row>
      <xdr:rowOff>101272</xdr:rowOff>
    </xdr:from>
    <xdr:to>
      <xdr:col>23</xdr:col>
      <xdr:colOff>606425</xdr:colOff>
      <xdr:row>70</xdr:row>
      <xdr:rowOff>101272</xdr:rowOff>
    </xdr:to>
    <xdr:cxnSp macro="">
      <xdr:nvCxnSpPr>
        <xdr:cNvPr id="631" name="直線コネクタ 630"/>
        <xdr:cNvCxnSpPr/>
      </xdr:nvCxnSpPr>
      <xdr:spPr>
        <a:xfrm>
          <a:off x="16230600" y="12102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92585</xdr:rowOff>
    </xdr:from>
    <xdr:to>
      <xdr:col>23</xdr:col>
      <xdr:colOff>517525</xdr:colOff>
      <xdr:row>78</xdr:row>
      <xdr:rowOff>134579</xdr:rowOff>
    </xdr:to>
    <xdr:cxnSp macro="">
      <xdr:nvCxnSpPr>
        <xdr:cNvPr id="632" name="直線コネクタ 631"/>
        <xdr:cNvCxnSpPr/>
      </xdr:nvCxnSpPr>
      <xdr:spPr>
        <a:xfrm>
          <a:off x="15481300" y="13465685"/>
          <a:ext cx="838200" cy="4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15811</xdr:rowOff>
    </xdr:from>
    <xdr:ext cx="469744" cy="259045"/>
    <xdr:sp macro="" textlink="">
      <xdr:nvSpPr>
        <xdr:cNvPr id="633" name="災害復旧費平均値テキスト"/>
        <xdr:cNvSpPr txBox="1"/>
      </xdr:nvSpPr>
      <xdr:spPr>
        <a:xfrm>
          <a:off x="16370300" y="132174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4,198</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164384</xdr:rowOff>
    </xdr:from>
    <xdr:to>
      <xdr:col>23</xdr:col>
      <xdr:colOff>568325</xdr:colOff>
      <xdr:row>78</xdr:row>
      <xdr:rowOff>94534</xdr:rowOff>
    </xdr:to>
    <xdr:sp macro="" textlink="">
      <xdr:nvSpPr>
        <xdr:cNvPr id="634" name="フローチャート : 判断 633"/>
        <xdr:cNvSpPr/>
      </xdr:nvSpPr>
      <xdr:spPr>
        <a:xfrm>
          <a:off x="16268700" y="13366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11340</xdr:rowOff>
    </xdr:from>
    <xdr:to>
      <xdr:col>22</xdr:col>
      <xdr:colOff>365125</xdr:colOff>
      <xdr:row>78</xdr:row>
      <xdr:rowOff>92585</xdr:rowOff>
    </xdr:to>
    <xdr:cxnSp macro="">
      <xdr:nvCxnSpPr>
        <xdr:cNvPr id="635" name="直線コネクタ 634"/>
        <xdr:cNvCxnSpPr/>
      </xdr:nvCxnSpPr>
      <xdr:spPr>
        <a:xfrm>
          <a:off x="14592300" y="13384440"/>
          <a:ext cx="889000" cy="8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146805</xdr:rowOff>
    </xdr:from>
    <xdr:to>
      <xdr:col>22</xdr:col>
      <xdr:colOff>415925</xdr:colOff>
      <xdr:row>78</xdr:row>
      <xdr:rowOff>76955</xdr:rowOff>
    </xdr:to>
    <xdr:sp macro="" textlink="">
      <xdr:nvSpPr>
        <xdr:cNvPr id="636" name="フローチャート : 判断 635"/>
        <xdr:cNvSpPr/>
      </xdr:nvSpPr>
      <xdr:spPr>
        <a:xfrm>
          <a:off x="15430500" y="13348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93482</xdr:rowOff>
    </xdr:from>
    <xdr:ext cx="469744" cy="259045"/>
    <xdr:sp macro="" textlink="">
      <xdr:nvSpPr>
        <xdr:cNvPr id="637" name="テキスト ボックス 636"/>
        <xdr:cNvSpPr txBox="1"/>
      </xdr:nvSpPr>
      <xdr:spPr>
        <a:xfrm>
          <a:off x="15246427" y="1312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11340</xdr:rowOff>
    </xdr:from>
    <xdr:to>
      <xdr:col>21</xdr:col>
      <xdr:colOff>161925</xdr:colOff>
      <xdr:row>78</xdr:row>
      <xdr:rowOff>82961</xdr:rowOff>
    </xdr:to>
    <xdr:cxnSp macro="">
      <xdr:nvCxnSpPr>
        <xdr:cNvPr id="638" name="直線コネクタ 637"/>
        <xdr:cNvCxnSpPr/>
      </xdr:nvCxnSpPr>
      <xdr:spPr>
        <a:xfrm flipV="1">
          <a:off x="13703300" y="13384440"/>
          <a:ext cx="889000" cy="7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74932</xdr:rowOff>
    </xdr:from>
    <xdr:to>
      <xdr:col>21</xdr:col>
      <xdr:colOff>212725</xdr:colOff>
      <xdr:row>78</xdr:row>
      <xdr:rowOff>5082</xdr:rowOff>
    </xdr:to>
    <xdr:sp macro="" textlink="">
      <xdr:nvSpPr>
        <xdr:cNvPr id="639" name="フローチャート : 判断 638"/>
        <xdr:cNvSpPr/>
      </xdr:nvSpPr>
      <xdr:spPr>
        <a:xfrm>
          <a:off x="14541500" y="13276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21609</xdr:rowOff>
    </xdr:from>
    <xdr:ext cx="469744" cy="259045"/>
    <xdr:sp macro="" textlink="">
      <xdr:nvSpPr>
        <xdr:cNvPr id="640" name="テキスト ボックス 639"/>
        <xdr:cNvSpPr txBox="1"/>
      </xdr:nvSpPr>
      <xdr:spPr>
        <a:xfrm>
          <a:off x="14357427" y="1305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8,111</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3980</xdr:rowOff>
    </xdr:from>
    <xdr:to>
      <xdr:col>19</xdr:col>
      <xdr:colOff>644525</xdr:colOff>
      <xdr:row>78</xdr:row>
      <xdr:rowOff>82961</xdr:rowOff>
    </xdr:to>
    <xdr:cxnSp macro="">
      <xdr:nvCxnSpPr>
        <xdr:cNvPr id="641" name="直線コネクタ 640"/>
        <xdr:cNvCxnSpPr/>
      </xdr:nvCxnSpPr>
      <xdr:spPr>
        <a:xfrm>
          <a:off x="12814300" y="13377080"/>
          <a:ext cx="889000" cy="78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79550</xdr:rowOff>
    </xdr:from>
    <xdr:to>
      <xdr:col>20</xdr:col>
      <xdr:colOff>9525</xdr:colOff>
      <xdr:row>78</xdr:row>
      <xdr:rowOff>9700</xdr:rowOff>
    </xdr:to>
    <xdr:sp macro="" textlink="">
      <xdr:nvSpPr>
        <xdr:cNvPr id="642" name="フローチャート : 判断 641"/>
        <xdr:cNvSpPr/>
      </xdr:nvSpPr>
      <xdr:spPr>
        <a:xfrm>
          <a:off x="13652500" y="1328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26227</xdr:rowOff>
    </xdr:from>
    <xdr:ext cx="469744" cy="259045"/>
    <xdr:sp macro="" textlink="">
      <xdr:nvSpPr>
        <xdr:cNvPr id="643" name="テキスト ボックス 642"/>
        <xdr:cNvSpPr txBox="1"/>
      </xdr:nvSpPr>
      <xdr:spPr>
        <a:xfrm>
          <a:off x="13468427" y="130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7,909</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4204</xdr:rowOff>
    </xdr:from>
    <xdr:to>
      <xdr:col>18</xdr:col>
      <xdr:colOff>492125</xdr:colOff>
      <xdr:row>77</xdr:row>
      <xdr:rowOff>105804</xdr:rowOff>
    </xdr:to>
    <xdr:sp macro="" textlink="">
      <xdr:nvSpPr>
        <xdr:cNvPr id="644" name="フローチャート : 判断 643"/>
        <xdr:cNvSpPr/>
      </xdr:nvSpPr>
      <xdr:spPr>
        <a:xfrm>
          <a:off x="12763500" y="1320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122331</xdr:rowOff>
    </xdr:from>
    <xdr:ext cx="534377" cy="259045"/>
    <xdr:sp macro="" textlink="">
      <xdr:nvSpPr>
        <xdr:cNvPr id="645" name="テキスト ボックス 644"/>
        <xdr:cNvSpPr txBox="1"/>
      </xdr:nvSpPr>
      <xdr:spPr>
        <a:xfrm>
          <a:off x="12547111" y="1298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11,205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83779</xdr:rowOff>
    </xdr:from>
    <xdr:to>
      <xdr:col>23</xdr:col>
      <xdr:colOff>568325</xdr:colOff>
      <xdr:row>79</xdr:row>
      <xdr:rowOff>13929</xdr:rowOff>
    </xdr:to>
    <xdr:sp macro="" textlink="">
      <xdr:nvSpPr>
        <xdr:cNvPr id="651" name="円/楕円 650"/>
        <xdr:cNvSpPr/>
      </xdr:nvSpPr>
      <xdr:spPr>
        <a:xfrm>
          <a:off x="16268700" y="1345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170156</xdr:rowOff>
    </xdr:from>
    <xdr:ext cx="378565" cy="259045"/>
    <xdr:sp macro="" textlink="">
      <xdr:nvSpPr>
        <xdr:cNvPr id="652" name="災害復旧費該当値テキスト"/>
        <xdr:cNvSpPr txBox="1"/>
      </xdr:nvSpPr>
      <xdr:spPr>
        <a:xfrm>
          <a:off x="16370300" y="13371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41785</xdr:rowOff>
    </xdr:from>
    <xdr:to>
      <xdr:col>22</xdr:col>
      <xdr:colOff>415925</xdr:colOff>
      <xdr:row>78</xdr:row>
      <xdr:rowOff>143385</xdr:rowOff>
    </xdr:to>
    <xdr:sp macro="" textlink="">
      <xdr:nvSpPr>
        <xdr:cNvPr id="653" name="円/楕円 652"/>
        <xdr:cNvSpPr/>
      </xdr:nvSpPr>
      <xdr:spPr>
        <a:xfrm>
          <a:off x="15430500" y="13414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134512</xdr:rowOff>
    </xdr:from>
    <xdr:ext cx="469744" cy="259045"/>
    <xdr:sp macro="" textlink="">
      <xdr:nvSpPr>
        <xdr:cNvPr id="654" name="テキスト ボックス 653"/>
        <xdr:cNvSpPr txBox="1"/>
      </xdr:nvSpPr>
      <xdr:spPr>
        <a:xfrm>
          <a:off x="15246427" y="13507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2,061</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131990</xdr:rowOff>
    </xdr:from>
    <xdr:to>
      <xdr:col>21</xdr:col>
      <xdr:colOff>212725</xdr:colOff>
      <xdr:row>78</xdr:row>
      <xdr:rowOff>62140</xdr:rowOff>
    </xdr:to>
    <xdr:sp macro="" textlink="">
      <xdr:nvSpPr>
        <xdr:cNvPr id="655" name="円/楕円 654"/>
        <xdr:cNvSpPr/>
      </xdr:nvSpPr>
      <xdr:spPr>
        <a:xfrm>
          <a:off x="14541500" y="1333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53267</xdr:rowOff>
    </xdr:from>
    <xdr:ext cx="469744" cy="259045"/>
    <xdr:sp macro="" textlink="">
      <xdr:nvSpPr>
        <xdr:cNvPr id="656" name="テキスト ボックス 655"/>
        <xdr:cNvSpPr txBox="1"/>
      </xdr:nvSpPr>
      <xdr:spPr>
        <a:xfrm>
          <a:off x="14357427" y="13426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5,615</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32161</xdr:rowOff>
    </xdr:from>
    <xdr:to>
      <xdr:col>20</xdr:col>
      <xdr:colOff>9525</xdr:colOff>
      <xdr:row>78</xdr:row>
      <xdr:rowOff>133761</xdr:rowOff>
    </xdr:to>
    <xdr:sp macro="" textlink="">
      <xdr:nvSpPr>
        <xdr:cNvPr id="657" name="円/楕円 656"/>
        <xdr:cNvSpPr/>
      </xdr:nvSpPr>
      <xdr:spPr>
        <a:xfrm>
          <a:off x="13652500" y="1340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124888</xdr:rowOff>
    </xdr:from>
    <xdr:ext cx="469744" cy="259045"/>
    <xdr:sp macro="" textlink="">
      <xdr:nvSpPr>
        <xdr:cNvPr id="658" name="テキスト ボックス 657"/>
        <xdr:cNvSpPr txBox="1"/>
      </xdr:nvSpPr>
      <xdr:spPr>
        <a:xfrm>
          <a:off x="13468427" y="13497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2,482</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124630</xdr:rowOff>
    </xdr:from>
    <xdr:to>
      <xdr:col>18</xdr:col>
      <xdr:colOff>492125</xdr:colOff>
      <xdr:row>78</xdr:row>
      <xdr:rowOff>54780</xdr:rowOff>
    </xdr:to>
    <xdr:sp macro="" textlink="">
      <xdr:nvSpPr>
        <xdr:cNvPr id="659" name="円/楕円 658"/>
        <xdr:cNvSpPr/>
      </xdr:nvSpPr>
      <xdr:spPr>
        <a:xfrm>
          <a:off x="12763500" y="1332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45907</xdr:rowOff>
    </xdr:from>
    <xdr:ext cx="469744" cy="259045"/>
    <xdr:sp macro="" textlink="">
      <xdr:nvSpPr>
        <xdr:cNvPr id="660" name="テキスト ボックス 659"/>
        <xdr:cNvSpPr txBox="1"/>
      </xdr:nvSpPr>
      <xdr:spPr>
        <a:xfrm>
          <a:off x="12579427" y="1341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5,937</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82/128</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51,888</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1" name="直線コネクタ 67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2" name="テキスト ボックス 67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3" name="直線コネクタ 67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35577</xdr:rowOff>
    </xdr:from>
    <xdr:ext cx="595419" cy="259045"/>
    <xdr:sp macro="" textlink="">
      <xdr:nvSpPr>
        <xdr:cNvPr id="674" name="テキスト ボックス 673"/>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5" name="直線コネクタ 67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6" name="テキスト ボックス 67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7" name="直線コネクタ 67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8" name="テキスト ボックス 67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9" name="直線コネクタ 67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0" name="テキスト ボックス 67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1" name="直線コネクタ 68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2" name="テキスト ボックス 68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3"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142771</xdr:rowOff>
    </xdr:from>
    <xdr:to>
      <xdr:col>23</xdr:col>
      <xdr:colOff>516889</xdr:colOff>
      <xdr:row>98</xdr:row>
      <xdr:rowOff>133296</xdr:rowOff>
    </xdr:to>
    <xdr:cxnSp macro="">
      <xdr:nvCxnSpPr>
        <xdr:cNvPr id="684" name="直線コネクタ 683"/>
        <xdr:cNvCxnSpPr/>
      </xdr:nvCxnSpPr>
      <xdr:spPr>
        <a:xfrm flipV="1">
          <a:off x="16317595" y="15401821"/>
          <a:ext cx="1269" cy="1533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137123</xdr:rowOff>
    </xdr:from>
    <xdr:ext cx="534377" cy="259045"/>
    <xdr:sp macro="" textlink="">
      <xdr:nvSpPr>
        <xdr:cNvPr id="685" name="公債費最小値テキスト"/>
        <xdr:cNvSpPr txBox="1"/>
      </xdr:nvSpPr>
      <xdr:spPr>
        <a:xfrm>
          <a:off x="16370300" y="16939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21,681</a:t>
          </a:r>
          <a:endParaRPr kumimoji="1" lang="ja-JP" altLang="en-US" sz="1000" b="1">
            <a:latin typeface="ＭＳ Ｐゴシック"/>
          </a:endParaRPr>
        </a:p>
      </xdr:txBody>
    </xdr:sp>
    <xdr:clientData/>
  </xdr:oneCellAnchor>
  <xdr:twoCellAnchor>
    <xdr:from>
      <xdr:col>23</xdr:col>
      <xdr:colOff>428625</xdr:colOff>
      <xdr:row>98</xdr:row>
      <xdr:rowOff>133296</xdr:rowOff>
    </xdr:from>
    <xdr:to>
      <xdr:col>23</xdr:col>
      <xdr:colOff>606425</xdr:colOff>
      <xdr:row>98</xdr:row>
      <xdr:rowOff>133296</xdr:rowOff>
    </xdr:to>
    <xdr:cxnSp macro="">
      <xdr:nvCxnSpPr>
        <xdr:cNvPr id="686" name="直線コネクタ 685"/>
        <xdr:cNvCxnSpPr/>
      </xdr:nvCxnSpPr>
      <xdr:spPr>
        <a:xfrm>
          <a:off x="16230600" y="1693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89448</xdr:rowOff>
    </xdr:from>
    <xdr:ext cx="599010" cy="259045"/>
    <xdr:sp macro="" textlink="">
      <xdr:nvSpPr>
        <xdr:cNvPr id="687" name="公債費最大値テキスト"/>
        <xdr:cNvSpPr txBox="1"/>
      </xdr:nvSpPr>
      <xdr:spPr>
        <a:xfrm>
          <a:off x="16370300" y="15177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424,194</a:t>
          </a:r>
          <a:endParaRPr kumimoji="1" lang="ja-JP" altLang="en-US" sz="1000" b="1">
            <a:latin typeface="ＭＳ Ｐゴシック"/>
          </a:endParaRPr>
        </a:p>
      </xdr:txBody>
    </xdr:sp>
    <xdr:clientData/>
  </xdr:oneCellAnchor>
  <xdr:twoCellAnchor>
    <xdr:from>
      <xdr:col>23</xdr:col>
      <xdr:colOff>428625</xdr:colOff>
      <xdr:row>89</xdr:row>
      <xdr:rowOff>142771</xdr:rowOff>
    </xdr:from>
    <xdr:to>
      <xdr:col>23</xdr:col>
      <xdr:colOff>606425</xdr:colOff>
      <xdr:row>89</xdr:row>
      <xdr:rowOff>142771</xdr:rowOff>
    </xdr:to>
    <xdr:cxnSp macro="">
      <xdr:nvCxnSpPr>
        <xdr:cNvPr id="688" name="直線コネクタ 687"/>
        <xdr:cNvCxnSpPr/>
      </xdr:nvCxnSpPr>
      <xdr:spPr>
        <a:xfrm>
          <a:off x="16230600" y="15401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168539</xdr:rowOff>
    </xdr:from>
    <xdr:to>
      <xdr:col>23</xdr:col>
      <xdr:colOff>517525</xdr:colOff>
      <xdr:row>98</xdr:row>
      <xdr:rowOff>41813</xdr:rowOff>
    </xdr:to>
    <xdr:cxnSp macro="">
      <xdr:nvCxnSpPr>
        <xdr:cNvPr id="689" name="直線コネクタ 688"/>
        <xdr:cNvCxnSpPr/>
      </xdr:nvCxnSpPr>
      <xdr:spPr>
        <a:xfrm flipV="1">
          <a:off x="15481300" y="16799189"/>
          <a:ext cx="8382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89306</xdr:rowOff>
    </xdr:from>
    <xdr:ext cx="534377" cy="259045"/>
    <xdr:sp macro="" textlink="">
      <xdr:nvSpPr>
        <xdr:cNvPr id="690" name="公債費平均値テキスト"/>
        <xdr:cNvSpPr txBox="1"/>
      </xdr:nvSpPr>
      <xdr:spPr>
        <a:xfrm>
          <a:off x="16370300" y="165485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66429</xdr:rowOff>
    </xdr:from>
    <xdr:to>
      <xdr:col>23</xdr:col>
      <xdr:colOff>568325</xdr:colOff>
      <xdr:row>97</xdr:row>
      <xdr:rowOff>168029</xdr:rowOff>
    </xdr:to>
    <xdr:sp macro="" textlink="">
      <xdr:nvSpPr>
        <xdr:cNvPr id="691" name="フローチャート : 判断 690"/>
        <xdr:cNvSpPr/>
      </xdr:nvSpPr>
      <xdr:spPr>
        <a:xfrm>
          <a:off x="162687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8159</xdr:rowOff>
    </xdr:from>
    <xdr:to>
      <xdr:col>22</xdr:col>
      <xdr:colOff>365125</xdr:colOff>
      <xdr:row>98</xdr:row>
      <xdr:rowOff>41813</xdr:rowOff>
    </xdr:to>
    <xdr:cxnSp macro="">
      <xdr:nvCxnSpPr>
        <xdr:cNvPr id="692" name="直線コネクタ 691"/>
        <xdr:cNvCxnSpPr/>
      </xdr:nvCxnSpPr>
      <xdr:spPr>
        <a:xfrm>
          <a:off x="14592300" y="16810259"/>
          <a:ext cx="8890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67343</xdr:rowOff>
    </xdr:from>
    <xdr:to>
      <xdr:col>22</xdr:col>
      <xdr:colOff>415925</xdr:colOff>
      <xdr:row>97</xdr:row>
      <xdr:rowOff>168943</xdr:rowOff>
    </xdr:to>
    <xdr:sp macro="" textlink="">
      <xdr:nvSpPr>
        <xdr:cNvPr id="693" name="フローチャート : 判断 692"/>
        <xdr:cNvSpPr/>
      </xdr:nvSpPr>
      <xdr:spPr>
        <a:xfrm>
          <a:off x="15430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14020</xdr:rowOff>
    </xdr:from>
    <xdr:ext cx="534377" cy="259045"/>
    <xdr:sp macro="" textlink="">
      <xdr:nvSpPr>
        <xdr:cNvPr id="694" name="テキスト ボックス 693"/>
        <xdr:cNvSpPr txBox="1"/>
      </xdr:nvSpPr>
      <xdr:spPr>
        <a:xfrm>
          <a:off x="15214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70,658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8159</xdr:rowOff>
    </xdr:from>
    <xdr:to>
      <xdr:col>21</xdr:col>
      <xdr:colOff>161925</xdr:colOff>
      <xdr:row>98</xdr:row>
      <xdr:rowOff>25133</xdr:rowOff>
    </xdr:to>
    <xdr:cxnSp macro="">
      <xdr:nvCxnSpPr>
        <xdr:cNvPr id="695" name="直線コネクタ 694"/>
        <xdr:cNvCxnSpPr/>
      </xdr:nvCxnSpPr>
      <xdr:spPr>
        <a:xfrm flipV="1">
          <a:off x="13703300" y="16810259"/>
          <a:ext cx="889000" cy="1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78144</xdr:rowOff>
    </xdr:from>
    <xdr:to>
      <xdr:col>21</xdr:col>
      <xdr:colOff>212725</xdr:colOff>
      <xdr:row>98</xdr:row>
      <xdr:rowOff>8294</xdr:rowOff>
    </xdr:to>
    <xdr:sp macro="" textlink="">
      <xdr:nvSpPr>
        <xdr:cNvPr id="696" name="フローチャート : 判断 695"/>
        <xdr:cNvSpPr/>
      </xdr:nvSpPr>
      <xdr:spPr>
        <a:xfrm>
          <a:off x="14541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24821</xdr:rowOff>
    </xdr:from>
    <xdr:ext cx="534377" cy="259045"/>
    <xdr:sp macro="" textlink="">
      <xdr:nvSpPr>
        <xdr:cNvPr id="697" name="テキスト ボックス 696"/>
        <xdr:cNvSpPr txBox="1"/>
      </xdr:nvSpPr>
      <xdr:spPr>
        <a:xfrm>
          <a:off x="14325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67,823</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25133</xdr:rowOff>
    </xdr:from>
    <xdr:to>
      <xdr:col>19</xdr:col>
      <xdr:colOff>644525</xdr:colOff>
      <xdr:row>98</xdr:row>
      <xdr:rowOff>27251</xdr:rowOff>
    </xdr:to>
    <xdr:cxnSp macro="">
      <xdr:nvCxnSpPr>
        <xdr:cNvPr id="698" name="直線コネクタ 697"/>
        <xdr:cNvCxnSpPr/>
      </xdr:nvCxnSpPr>
      <xdr:spPr>
        <a:xfrm flipV="1">
          <a:off x="12814300" y="16827233"/>
          <a:ext cx="889000" cy="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76144</xdr:rowOff>
    </xdr:from>
    <xdr:to>
      <xdr:col>20</xdr:col>
      <xdr:colOff>9525</xdr:colOff>
      <xdr:row>98</xdr:row>
      <xdr:rowOff>6294</xdr:rowOff>
    </xdr:to>
    <xdr:sp macro="" textlink="">
      <xdr:nvSpPr>
        <xdr:cNvPr id="699" name="フローチャート : 判断 698"/>
        <xdr:cNvSpPr/>
      </xdr:nvSpPr>
      <xdr:spPr>
        <a:xfrm>
          <a:off x="13652500" y="1670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22821</xdr:rowOff>
    </xdr:from>
    <xdr:ext cx="534377" cy="259045"/>
    <xdr:sp macro="" textlink="">
      <xdr:nvSpPr>
        <xdr:cNvPr id="700" name="テキスト ボックス 699"/>
        <xdr:cNvSpPr txBox="1"/>
      </xdr:nvSpPr>
      <xdr:spPr>
        <a:xfrm>
          <a:off x="13436111" y="1648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68,348</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75397</xdr:rowOff>
    </xdr:from>
    <xdr:to>
      <xdr:col>18</xdr:col>
      <xdr:colOff>492125</xdr:colOff>
      <xdr:row>98</xdr:row>
      <xdr:rowOff>5547</xdr:rowOff>
    </xdr:to>
    <xdr:sp macro="" textlink="">
      <xdr:nvSpPr>
        <xdr:cNvPr id="701" name="フローチャート : 判断 700"/>
        <xdr:cNvSpPr/>
      </xdr:nvSpPr>
      <xdr:spPr>
        <a:xfrm>
          <a:off x="12763500" y="16706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22074</xdr:rowOff>
    </xdr:from>
    <xdr:ext cx="534377" cy="259045"/>
    <xdr:sp macro="" textlink="">
      <xdr:nvSpPr>
        <xdr:cNvPr id="702" name="テキスト ボックス 701"/>
        <xdr:cNvSpPr txBox="1"/>
      </xdr:nvSpPr>
      <xdr:spPr>
        <a:xfrm>
          <a:off x="12547111" y="1648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68,544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3" name="テキスト ボックス 70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4" name="テキスト ボックス 70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5" name="テキスト ボックス 70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6" name="テキスト ボックス 70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7" name="テキスト ボックス 70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97</xdr:row>
      <xdr:rowOff>117739</xdr:rowOff>
    </xdr:from>
    <xdr:to>
      <xdr:col>23</xdr:col>
      <xdr:colOff>568325</xdr:colOff>
      <xdr:row>98</xdr:row>
      <xdr:rowOff>47889</xdr:rowOff>
    </xdr:to>
    <xdr:sp macro="" textlink="">
      <xdr:nvSpPr>
        <xdr:cNvPr id="708" name="円/楕円 707"/>
        <xdr:cNvSpPr/>
      </xdr:nvSpPr>
      <xdr:spPr>
        <a:xfrm>
          <a:off x="16268700" y="1674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96166</xdr:rowOff>
    </xdr:from>
    <xdr:ext cx="534377" cy="259045"/>
    <xdr:sp macro="" textlink="">
      <xdr:nvSpPr>
        <xdr:cNvPr id="709" name="公債費該当値テキスト"/>
        <xdr:cNvSpPr txBox="1"/>
      </xdr:nvSpPr>
      <xdr:spPr>
        <a:xfrm>
          <a:off x="16370300" y="167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57,431</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162463</xdr:rowOff>
    </xdr:from>
    <xdr:to>
      <xdr:col>22</xdr:col>
      <xdr:colOff>415925</xdr:colOff>
      <xdr:row>98</xdr:row>
      <xdr:rowOff>92613</xdr:rowOff>
    </xdr:to>
    <xdr:sp macro="" textlink="">
      <xdr:nvSpPr>
        <xdr:cNvPr id="710" name="円/楕円 709"/>
        <xdr:cNvSpPr/>
      </xdr:nvSpPr>
      <xdr:spPr>
        <a:xfrm>
          <a:off x="15430500" y="167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83740</xdr:rowOff>
    </xdr:from>
    <xdr:ext cx="534377" cy="259045"/>
    <xdr:sp macro="" textlink="">
      <xdr:nvSpPr>
        <xdr:cNvPr id="711" name="テキスト ボックス 710"/>
        <xdr:cNvSpPr txBox="1"/>
      </xdr:nvSpPr>
      <xdr:spPr>
        <a:xfrm>
          <a:off x="15214111" y="1688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45,692</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128809</xdr:rowOff>
    </xdr:from>
    <xdr:to>
      <xdr:col>21</xdr:col>
      <xdr:colOff>212725</xdr:colOff>
      <xdr:row>98</xdr:row>
      <xdr:rowOff>58959</xdr:rowOff>
    </xdr:to>
    <xdr:sp macro="" textlink="">
      <xdr:nvSpPr>
        <xdr:cNvPr id="712" name="円/楕円 711"/>
        <xdr:cNvSpPr/>
      </xdr:nvSpPr>
      <xdr:spPr>
        <a:xfrm>
          <a:off x="14541500" y="1675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50086</xdr:rowOff>
    </xdr:from>
    <xdr:ext cx="534377" cy="259045"/>
    <xdr:sp macro="" textlink="">
      <xdr:nvSpPr>
        <xdr:cNvPr id="713" name="テキスト ボックス 712"/>
        <xdr:cNvSpPr txBox="1"/>
      </xdr:nvSpPr>
      <xdr:spPr>
        <a:xfrm>
          <a:off x="14325111" y="1685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54,525</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145783</xdr:rowOff>
    </xdr:from>
    <xdr:to>
      <xdr:col>20</xdr:col>
      <xdr:colOff>9525</xdr:colOff>
      <xdr:row>98</xdr:row>
      <xdr:rowOff>75933</xdr:rowOff>
    </xdr:to>
    <xdr:sp macro="" textlink="">
      <xdr:nvSpPr>
        <xdr:cNvPr id="714" name="円/楕円 713"/>
        <xdr:cNvSpPr/>
      </xdr:nvSpPr>
      <xdr:spPr>
        <a:xfrm>
          <a:off x="13652500" y="1677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67060</xdr:rowOff>
    </xdr:from>
    <xdr:ext cx="534377" cy="259045"/>
    <xdr:sp macro="" textlink="">
      <xdr:nvSpPr>
        <xdr:cNvPr id="715" name="テキスト ボックス 714"/>
        <xdr:cNvSpPr txBox="1"/>
      </xdr:nvSpPr>
      <xdr:spPr>
        <a:xfrm>
          <a:off x="13436111" y="16869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50,070</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147901</xdr:rowOff>
    </xdr:from>
    <xdr:to>
      <xdr:col>18</xdr:col>
      <xdr:colOff>492125</xdr:colOff>
      <xdr:row>98</xdr:row>
      <xdr:rowOff>78051</xdr:rowOff>
    </xdr:to>
    <xdr:sp macro="" textlink="">
      <xdr:nvSpPr>
        <xdr:cNvPr id="716" name="円/楕円 715"/>
        <xdr:cNvSpPr/>
      </xdr:nvSpPr>
      <xdr:spPr>
        <a:xfrm>
          <a:off x="12763500" y="16778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69178</xdr:rowOff>
    </xdr:from>
    <xdr:ext cx="534377" cy="259045"/>
    <xdr:sp macro="" textlink="">
      <xdr:nvSpPr>
        <xdr:cNvPr id="717" name="テキスト ボックス 716"/>
        <xdr:cNvSpPr txBox="1"/>
      </xdr:nvSpPr>
      <xdr:spPr>
        <a:xfrm>
          <a:off x="12547111" y="16871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49,514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8" name="正方形/長方形 71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9" name="正方形/長方形 71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0" name="正方形/長方形 71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4/128</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1" name="正方形/長方形 72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2" name="正方形/長方形 72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3" name="正方形/長方形 72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4" name="正方形/長方形 72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5" name="正方形/長方形 72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6" name="テキスト ボックス 72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7" name="直線コネクタ 72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28" name="直線コネクタ 727"/>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29" name="テキスト ボックス 728"/>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30" name="直線コネクタ 729"/>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31" name="テキスト ボックス 730"/>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32" name="直線コネクタ 731"/>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33" name="テキスト ボックス 732"/>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34" name="直線コネクタ 733"/>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35" name="テキスト ボックス 734"/>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6" name="直線コネクタ 73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37" name="テキスト ボックス 73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66548</xdr:rowOff>
    </xdr:from>
    <xdr:to>
      <xdr:col>32</xdr:col>
      <xdr:colOff>186689</xdr:colOff>
      <xdr:row>38</xdr:row>
      <xdr:rowOff>139700</xdr:rowOff>
    </xdr:to>
    <xdr:cxnSp macro="">
      <xdr:nvCxnSpPr>
        <xdr:cNvPr id="739" name="直線コネクタ 738"/>
        <xdr:cNvCxnSpPr/>
      </xdr:nvCxnSpPr>
      <xdr:spPr>
        <a:xfrm flipV="1">
          <a:off x="22159595" y="5381498"/>
          <a:ext cx="1269"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165523</xdr:rowOff>
    </xdr:from>
    <xdr:ext cx="249299" cy="259045"/>
    <xdr:sp macro="" textlink="">
      <xdr:nvSpPr>
        <xdr:cNvPr id="740" name="諸支出金最小値テキスト"/>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41" name="直線コネクタ 740"/>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13225</xdr:rowOff>
    </xdr:from>
    <xdr:ext cx="469744" cy="259045"/>
    <xdr:sp macro="" textlink="">
      <xdr:nvSpPr>
        <xdr:cNvPr id="742" name="諸支出金最大値テキスト"/>
        <xdr:cNvSpPr txBox="1"/>
      </xdr:nvSpPr>
      <xdr:spPr>
        <a:xfrm>
          <a:off x="22212300" y="515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5,570</a:t>
          </a:r>
          <a:endParaRPr kumimoji="1" lang="ja-JP" altLang="en-US" sz="1000" b="1">
            <a:latin typeface="ＭＳ Ｐゴシック"/>
          </a:endParaRPr>
        </a:p>
      </xdr:txBody>
    </xdr:sp>
    <xdr:clientData/>
  </xdr:oneCellAnchor>
  <xdr:twoCellAnchor>
    <xdr:from>
      <xdr:col>32</xdr:col>
      <xdr:colOff>98425</xdr:colOff>
      <xdr:row>31</xdr:row>
      <xdr:rowOff>66548</xdr:rowOff>
    </xdr:from>
    <xdr:to>
      <xdr:col>32</xdr:col>
      <xdr:colOff>276225</xdr:colOff>
      <xdr:row>31</xdr:row>
      <xdr:rowOff>66548</xdr:rowOff>
    </xdr:to>
    <xdr:cxnSp macro="">
      <xdr:nvCxnSpPr>
        <xdr:cNvPr id="743" name="直線コネクタ 742"/>
        <xdr:cNvCxnSpPr/>
      </xdr:nvCxnSpPr>
      <xdr:spPr>
        <a:xfrm>
          <a:off x="22072600" y="538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35</xdr:row>
      <xdr:rowOff>99238</xdr:rowOff>
    </xdr:from>
    <xdr:to>
      <xdr:col>32</xdr:col>
      <xdr:colOff>187325</xdr:colOff>
      <xdr:row>36</xdr:row>
      <xdr:rowOff>45060</xdr:rowOff>
    </xdr:to>
    <xdr:cxnSp macro="">
      <xdr:nvCxnSpPr>
        <xdr:cNvPr id="744" name="直線コネクタ 743"/>
        <xdr:cNvCxnSpPr/>
      </xdr:nvCxnSpPr>
      <xdr:spPr>
        <a:xfrm flipV="1">
          <a:off x="21323300" y="6099988"/>
          <a:ext cx="838200" cy="1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38523</xdr:rowOff>
    </xdr:from>
    <xdr:ext cx="378565" cy="259045"/>
    <xdr:sp macro="" textlink="">
      <xdr:nvSpPr>
        <xdr:cNvPr id="745" name="諸支出金平均値テキスト"/>
        <xdr:cNvSpPr txBox="1"/>
      </xdr:nvSpPr>
      <xdr:spPr>
        <a:xfrm>
          <a:off x="22212300" y="655362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60096</xdr:rowOff>
    </xdr:from>
    <xdr:to>
      <xdr:col>32</xdr:col>
      <xdr:colOff>238125</xdr:colOff>
      <xdr:row>38</xdr:row>
      <xdr:rowOff>161696</xdr:rowOff>
    </xdr:to>
    <xdr:sp macro="" textlink="">
      <xdr:nvSpPr>
        <xdr:cNvPr id="746" name="フローチャート : 判断 745"/>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36</xdr:row>
      <xdr:rowOff>45060</xdr:rowOff>
    </xdr:from>
    <xdr:to>
      <xdr:col>31</xdr:col>
      <xdr:colOff>34925</xdr:colOff>
      <xdr:row>37</xdr:row>
      <xdr:rowOff>41631</xdr:rowOff>
    </xdr:to>
    <xdr:cxnSp macro="">
      <xdr:nvCxnSpPr>
        <xdr:cNvPr id="747" name="直線コネクタ 746"/>
        <xdr:cNvCxnSpPr/>
      </xdr:nvCxnSpPr>
      <xdr:spPr>
        <a:xfrm flipV="1">
          <a:off x="20434300" y="6217260"/>
          <a:ext cx="889000" cy="168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56438</xdr:rowOff>
    </xdr:from>
    <xdr:to>
      <xdr:col>31</xdr:col>
      <xdr:colOff>85725</xdr:colOff>
      <xdr:row>38</xdr:row>
      <xdr:rowOff>158038</xdr:rowOff>
    </xdr:to>
    <xdr:sp macro="" textlink="">
      <xdr:nvSpPr>
        <xdr:cNvPr id="748" name="フローチャート : 判断 747"/>
        <xdr:cNvSpPr/>
      </xdr:nvSpPr>
      <xdr:spPr>
        <a:xfrm>
          <a:off x="21272500" y="6571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38</xdr:row>
      <xdr:rowOff>149165</xdr:rowOff>
    </xdr:from>
    <xdr:ext cx="378565" cy="259045"/>
    <xdr:sp macro="" textlink="">
      <xdr:nvSpPr>
        <xdr:cNvPr id="749" name="テキスト ボックス 748"/>
        <xdr:cNvSpPr txBox="1"/>
      </xdr:nvSpPr>
      <xdr:spPr>
        <a:xfrm>
          <a:off x="21134017" y="6664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28</xdr:col>
      <xdr:colOff>314325</xdr:colOff>
      <xdr:row>36</xdr:row>
      <xdr:rowOff>163475</xdr:rowOff>
    </xdr:from>
    <xdr:to>
      <xdr:col>29</xdr:col>
      <xdr:colOff>517525</xdr:colOff>
      <xdr:row>37</xdr:row>
      <xdr:rowOff>41631</xdr:rowOff>
    </xdr:to>
    <xdr:cxnSp macro="">
      <xdr:nvCxnSpPr>
        <xdr:cNvPr id="750" name="直線コネクタ 749"/>
        <xdr:cNvCxnSpPr/>
      </xdr:nvCxnSpPr>
      <xdr:spPr>
        <a:xfrm>
          <a:off x="19545300" y="6335675"/>
          <a:ext cx="889000" cy="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33579</xdr:rowOff>
    </xdr:from>
    <xdr:to>
      <xdr:col>29</xdr:col>
      <xdr:colOff>568325</xdr:colOff>
      <xdr:row>38</xdr:row>
      <xdr:rowOff>135179</xdr:rowOff>
    </xdr:to>
    <xdr:sp macro="" textlink="">
      <xdr:nvSpPr>
        <xdr:cNvPr id="751" name="フローチャート : 判断 750"/>
        <xdr:cNvSpPr/>
      </xdr:nvSpPr>
      <xdr:spPr>
        <a:xfrm>
          <a:off x="203835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126306</xdr:rowOff>
    </xdr:from>
    <xdr:ext cx="378565" cy="259045"/>
    <xdr:sp macro="" textlink="">
      <xdr:nvSpPr>
        <xdr:cNvPr id="752" name="テキスト ボックス 751"/>
        <xdr:cNvSpPr txBox="1"/>
      </xdr:nvSpPr>
      <xdr:spPr>
        <a:xfrm>
          <a:off x="20245017" y="6641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a:t>
          </a:r>
          <a:endParaRPr kumimoji="1" lang="ja-JP" altLang="en-US" sz="1000" b="1">
            <a:solidFill>
              <a:srgbClr val="000080"/>
            </a:solidFill>
            <a:latin typeface="ＭＳ Ｐゴシック"/>
          </a:endParaRPr>
        </a:p>
      </xdr:txBody>
    </xdr:sp>
    <xdr:clientData/>
  </xdr:oneCellAnchor>
  <xdr:twoCellAnchor>
    <xdr:from>
      <xdr:col>27</xdr:col>
      <xdr:colOff>111125</xdr:colOff>
      <xdr:row>30</xdr:row>
      <xdr:rowOff>18085</xdr:rowOff>
    </xdr:from>
    <xdr:to>
      <xdr:col>28</xdr:col>
      <xdr:colOff>314325</xdr:colOff>
      <xdr:row>36</xdr:row>
      <xdr:rowOff>163475</xdr:rowOff>
    </xdr:to>
    <xdr:cxnSp macro="">
      <xdr:nvCxnSpPr>
        <xdr:cNvPr id="753" name="直線コネクタ 752"/>
        <xdr:cNvCxnSpPr/>
      </xdr:nvCxnSpPr>
      <xdr:spPr>
        <a:xfrm>
          <a:off x="18656300" y="5161585"/>
          <a:ext cx="889000" cy="117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111303</xdr:rowOff>
    </xdr:from>
    <xdr:to>
      <xdr:col>28</xdr:col>
      <xdr:colOff>365125</xdr:colOff>
      <xdr:row>38</xdr:row>
      <xdr:rowOff>41453</xdr:rowOff>
    </xdr:to>
    <xdr:sp macro="" textlink="">
      <xdr:nvSpPr>
        <xdr:cNvPr id="754" name="フローチャート : 判断 753"/>
        <xdr:cNvSpPr/>
      </xdr:nvSpPr>
      <xdr:spPr>
        <a:xfrm>
          <a:off x="19494500" y="645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32580</xdr:rowOff>
    </xdr:from>
    <xdr:ext cx="378565" cy="259045"/>
    <xdr:sp macro="" textlink="">
      <xdr:nvSpPr>
        <xdr:cNvPr id="755" name="テキスト ボックス 754"/>
        <xdr:cNvSpPr txBox="1"/>
      </xdr:nvSpPr>
      <xdr:spPr>
        <a:xfrm>
          <a:off x="19356017" y="65476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145364</xdr:rowOff>
    </xdr:from>
    <xdr:to>
      <xdr:col>27</xdr:col>
      <xdr:colOff>161925</xdr:colOff>
      <xdr:row>38</xdr:row>
      <xdr:rowOff>75515</xdr:rowOff>
    </xdr:to>
    <xdr:sp macro="" textlink="">
      <xdr:nvSpPr>
        <xdr:cNvPr id="756" name="フローチャート : 判断 755"/>
        <xdr:cNvSpPr/>
      </xdr:nvSpPr>
      <xdr:spPr>
        <a:xfrm>
          <a:off x="18605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38</xdr:row>
      <xdr:rowOff>66641</xdr:rowOff>
    </xdr:from>
    <xdr:ext cx="378565" cy="259045"/>
    <xdr:sp macro="" textlink="">
      <xdr:nvSpPr>
        <xdr:cNvPr id="757" name="テキスト ボックス 756"/>
        <xdr:cNvSpPr txBox="1"/>
      </xdr:nvSpPr>
      <xdr:spPr>
        <a:xfrm>
          <a:off x="18467017" y="6581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503</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8" name="テキスト ボックス 75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9" name="テキスト ボックス 75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0" name="テキスト ボックス 75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1" name="テキスト ボックス 76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2" name="テキスト ボックス 76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35</xdr:row>
      <xdr:rowOff>48438</xdr:rowOff>
    </xdr:from>
    <xdr:to>
      <xdr:col>32</xdr:col>
      <xdr:colOff>238125</xdr:colOff>
      <xdr:row>35</xdr:row>
      <xdr:rowOff>150038</xdr:rowOff>
    </xdr:to>
    <xdr:sp macro="" textlink="">
      <xdr:nvSpPr>
        <xdr:cNvPr id="763" name="円/楕円 762"/>
        <xdr:cNvSpPr/>
      </xdr:nvSpPr>
      <xdr:spPr>
        <a:xfrm>
          <a:off x="22110700" y="604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34</xdr:row>
      <xdr:rowOff>71315</xdr:rowOff>
    </xdr:from>
    <xdr:ext cx="469744" cy="259045"/>
    <xdr:sp macro="" textlink="">
      <xdr:nvSpPr>
        <xdr:cNvPr id="764" name="諸支出金該当値テキスト"/>
        <xdr:cNvSpPr txBox="1"/>
      </xdr:nvSpPr>
      <xdr:spPr>
        <a:xfrm>
          <a:off x="22212300" y="590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2,427</a:t>
          </a:r>
          <a:endParaRPr kumimoji="1" lang="ja-JP" altLang="en-US" sz="1000" b="1">
            <a:solidFill>
              <a:srgbClr val="FF0000"/>
            </a:solidFill>
            <a:latin typeface="ＭＳ Ｐゴシック"/>
          </a:endParaRPr>
        </a:p>
      </xdr:txBody>
    </xdr:sp>
    <xdr:clientData/>
  </xdr:oneCellAnchor>
  <xdr:twoCellAnchor>
    <xdr:from>
      <xdr:col>30</xdr:col>
      <xdr:colOff>669925</xdr:colOff>
      <xdr:row>35</xdr:row>
      <xdr:rowOff>165710</xdr:rowOff>
    </xdr:from>
    <xdr:to>
      <xdr:col>31</xdr:col>
      <xdr:colOff>85725</xdr:colOff>
      <xdr:row>36</xdr:row>
      <xdr:rowOff>95860</xdr:rowOff>
    </xdr:to>
    <xdr:sp macro="" textlink="">
      <xdr:nvSpPr>
        <xdr:cNvPr id="765" name="円/楕円 764"/>
        <xdr:cNvSpPr/>
      </xdr:nvSpPr>
      <xdr:spPr>
        <a:xfrm>
          <a:off x="21272500" y="61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34</xdr:row>
      <xdr:rowOff>112387</xdr:rowOff>
    </xdr:from>
    <xdr:ext cx="469744" cy="259045"/>
    <xdr:sp macro="" textlink="">
      <xdr:nvSpPr>
        <xdr:cNvPr id="766" name="テキスト ボックス 765"/>
        <xdr:cNvSpPr txBox="1"/>
      </xdr:nvSpPr>
      <xdr:spPr>
        <a:xfrm>
          <a:off x="21088427" y="5941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1,914</a:t>
          </a:r>
          <a:endParaRPr kumimoji="1" lang="ja-JP" altLang="en-US" sz="1000" b="1">
            <a:solidFill>
              <a:srgbClr val="FF0000"/>
            </a:solidFill>
            <a:latin typeface="ＭＳ Ｐゴシック"/>
          </a:endParaRPr>
        </a:p>
      </xdr:txBody>
    </xdr:sp>
    <xdr:clientData/>
  </xdr:oneCellAnchor>
  <xdr:twoCellAnchor>
    <xdr:from>
      <xdr:col>29</xdr:col>
      <xdr:colOff>466725</xdr:colOff>
      <xdr:row>36</xdr:row>
      <xdr:rowOff>162281</xdr:rowOff>
    </xdr:from>
    <xdr:to>
      <xdr:col>29</xdr:col>
      <xdr:colOff>568325</xdr:colOff>
      <xdr:row>37</xdr:row>
      <xdr:rowOff>92431</xdr:rowOff>
    </xdr:to>
    <xdr:sp macro="" textlink="">
      <xdr:nvSpPr>
        <xdr:cNvPr id="767" name="円/楕円 766"/>
        <xdr:cNvSpPr/>
      </xdr:nvSpPr>
      <xdr:spPr>
        <a:xfrm>
          <a:off x="20383500" y="633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35</xdr:row>
      <xdr:rowOff>108958</xdr:rowOff>
    </xdr:from>
    <xdr:ext cx="469744" cy="259045"/>
    <xdr:sp macro="" textlink="">
      <xdr:nvSpPr>
        <xdr:cNvPr id="768" name="テキスト ボックス 767"/>
        <xdr:cNvSpPr txBox="1"/>
      </xdr:nvSpPr>
      <xdr:spPr>
        <a:xfrm>
          <a:off x="20199427" y="61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1,179</a:t>
          </a:r>
          <a:endParaRPr kumimoji="1" lang="ja-JP" altLang="en-US" sz="1000" b="1">
            <a:solidFill>
              <a:srgbClr val="FF0000"/>
            </a:solidFill>
            <a:latin typeface="ＭＳ Ｐゴシック"/>
          </a:endParaRPr>
        </a:p>
      </xdr:txBody>
    </xdr:sp>
    <xdr:clientData/>
  </xdr:oneCellAnchor>
  <xdr:twoCellAnchor>
    <xdr:from>
      <xdr:col>28</xdr:col>
      <xdr:colOff>263525</xdr:colOff>
      <xdr:row>36</xdr:row>
      <xdr:rowOff>112675</xdr:rowOff>
    </xdr:from>
    <xdr:to>
      <xdr:col>28</xdr:col>
      <xdr:colOff>365125</xdr:colOff>
      <xdr:row>37</xdr:row>
      <xdr:rowOff>42825</xdr:rowOff>
    </xdr:to>
    <xdr:sp macro="" textlink="">
      <xdr:nvSpPr>
        <xdr:cNvPr id="769" name="円/楕円 768"/>
        <xdr:cNvSpPr/>
      </xdr:nvSpPr>
      <xdr:spPr>
        <a:xfrm>
          <a:off x="19494500" y="628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35</xdr:row>
      <xdr:rowOff>59352</xdr:rowOff>
    </xdr:from>
    <xdr:ext cx="469744" cy="259045"/>
    <xdr:sp macro="" textlink="">
      <xdr:nvSpPr>
        <xdr:cNvPr id="770" name="テキスト ボックス 769"/>
        <xdr:cNvSpPr txBox="1"/>
      </xdr:nvSpPr>
      <xdr:spPr>
        <a:xfrm>
          <a:off x="19310427" y="6060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a:t>
          </a:r>
          <a:endParaRPr kumimoji="1" lang="ja-JP" altLang="en-US" sz="1000" b="1">
            <a:solidFill>
              <a:srgbClr val="FF0000"/>
            </a:solidFill>
            <a:latin typeface="ＭＳ Ｐゴシック"/>
          </a:endParaRPr>
        </a:p>
      </xdr:txBody>
    </xdr:sp>
    <xdr:clientData/>
  </xdr:oneCellAnchor>
  <xdr:twoCellAnchor>
    <xdr:from>
      <xdr:col>27</xdr:col>
      <xdr:colOff>60325</xdr:colOff>
      <xdr:row>29</xdr:row>
      <xdr:rowOff>138735</xdr:rowOff>
    </xdr:from>
    <xdr:to>
      <xdr:col>27</xdr:col>
      <xdr:colOff>161925</xdr:colOff>
      <xdr:row>30</xdr:row>
      <xdr:rowOff>68885</xdr:rowOff>
    </xdr:to>
    <xdr:sp macro="" textlink="">
      <xdr:nvSpPr>
        <xdr:cNvPr id="771" name="円/楕円 770"/>
        <xdr:cNvSpPr/>
      </xdr:nvSpPr>
      <xdr:spPr>
        <a:xfrm>
          <a:off x="18605500" y="511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28</xdr:row>
      <xdr:rowOff>85412</xdr:rowOff>
    </xdr:from>
    <xdr:ext cx="469744" cy="259045"/>
    <xdr:sp macro="" textlink="">
      <xdr:nvSpPr>
        <xdr:cNvPr id="772" name="テキスト ボックス 771"/>
        <xdr:cNvSpPr txBox="1"/>
      </xdr:nvSpPr>
      <xdr:spPr>
        <a:xfrm>
          <a:off x="18421427" y="4886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6,532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3" name="正方形/長方形 77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4" name="正方形/長方形 77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5" name="正方形/長方形 77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2/128</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6" name="正方形/長方形 77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7" name="正方形/長方形 77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8" name="正方形/長方形 77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9" name="正方形/長方形 77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0" name="正方形/長方形 77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1" name="テキスト ボックス 78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2" name="直線コネクタ 78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83" name="直線コネクタ 782"/>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4" name="テキスト ボックス 783"/>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5" name="直線コネクタ 784"/>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35577</xdr:rowOff>
    </xdr:from>
    <xdr:ext cx="467179" cy="259045"/>
    <xdr:sp macro="" textlink="">
      <xdr:nvSpPr>
        <xdr:cNvPr id="786" name="テキスト ボックス 785"/>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7" name="直線コネクタ 786"/>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53</xdr:row>
      <xdr:rowOff>168927</xdr:rowOff>
    </xdr:from>
    <xdr:ext cx="467179" cy="259045"/>
    <xdr:sp macro="" textlink="">
      <xdr:nvSpPr>
        <xdr:cNvPr id="788" name="テキスト ボックス 787"/>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89" name="直線コネクタ 788"/>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51</xdr:row>
      <xdr:rowOff>130827</xdr:rowOff>
    </xdr:from>
    <xdr:ext cx="467179" cy="259045"/>
    <xdr:sp macro="" textlink="">
      <xdr:nvSpPr>
        <xdr:cNvPr id="790" name="テキスト ボックス 789"/>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91" name="直線コネクタ 790"/>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92" name="テキスト ボックス 791"/>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3" name="直線コネクタ 79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94" name="テキスト ボックス 79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5"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111252</xdr:rowOff>
    </xdr:from>
    <xdr:to>
      <xdr:col>32</xdr:col>
      <xdr:colOff>186689</xdr:colOff>
      <xdr:row>59</xdr:row>
      <xdr:rowOff>44450</xdr:rowOff>
    </xdr:to>
    <xdr:cxnSp macro="">
      <xdr:nvCxnSpPr>
        <xdr:cNvPr id="796" name="直線コネクタ 795"/>
        <xdr:cNvCxnSpPr/>
      </xdr:nvCxnSpPr>
      <xdr:spPr>
        <a:xfrm flipV="1">
          <a:off x="22159595" y="8855202"/>
          <a:ext cx="1269" cy="1304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92092</xdr:rowOff>
    </xdr:from>
    <xdr:ext cx="249299" cy="259045"/>
    <xdr:sp macro="" textlink="">
      <xdr:nvSpPr>
        <xdr:cNvPr id="797" name="前年度繰上充用金最小値テキスト"/>
        <xdr:cNvSpPr txBox="1"/>
      </xdr:nvSpPr>
      <xdr:spPr>
        <a:xfrm>
          <a:off x="22212300" y="10207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8" name="直線コネクタ 797"/>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57929</xdr:rowOff>
    </xdr:from>
    <xdr:ext cx="534377" cy="259045"/>
    <xdr:sp macro="" textlink="">
      <xdr:nvSpPr>
        <xdr:cNvPr id="799" name="前年度繰上充用金最大値テキスト"/>
        <xdr:cNvSpPr txBox="1"/>
      </xdr:nvSpPr>
      <xdr:spPr>
        <a:xfrm>
          <a:off x="22212300" y="863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10,274</a:t>
          </a:r>
          <a:endParaRPr kumimoji="1" lang="ja-JP" altLang="en-US" sz="1000" b="1">
            <a:latin typeface="ＭＳ Ｐゴシック"/>
          </a:endParaRPr>
        </a:p>
      </xdr:txBody>
    </xdr:sp>
    <xdr:clientData/>
  </xdr:oneCellAnchor>
  <xdr:twoCellAnchor>
    <xdr:from>
      <xdr:col>32</xdr:col>
      <xdr:colOff>98425</xdr:colOff>
      <xdr:row>51</xdr:row>
      <xdr:rowOff>111252</xdr:rowOff>
    </xdr:from>
    <xdr:to>
      <xdr:col>32</xdr:col>
      <xdr:colOff>276225</xdr:colOff>
      <xdr:row>51</xdr:row>
      <xdr:rowOff>111252</xdr:rowOff>
    </xdr:to>
    <xdr:cxnSp macro="">
      <xdr:nvCxnSpPr>
        <xdr:cNvPr id="800" name="直線コネクタ 799"/>
        <xdr:cNvCxnSpPr/>
      </xdr:nvCxnSpPr>
      <xdr:spPr>
        <a:xfrm>
          <a:off x="22072600" y="8855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801" name="直線コネクタ 800"/>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9542</xdr:rowOff>
    </xdr:from>
    <xdr:ext cx="313932" cy="259045"/>
    <xdr:sp macro="" textlink="">
      <xdr:nvSpPr>
        <xdr:cNvPr id="802" name="前年度繰上充用金平均値テキスト"/>
        <xdr:cNvSpPr txBox="1"/>
      </xdr:nvSpPr>
      <xdr:spPr>
        <a:xfrm>
          <a:off x="22212300" y="995364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158115</xdr:rowOff>
    </xdr:from>
    <xdr:to>
      <xdr:col>32</xdr:col>
      <xdr:colOff>238125</xdr:colOff>
      <xdr:row>59</xdr:row>
      <xdr:rowOff>88265</xdr:rowOff>
    </xdr:to>
    <xdr:sp macro="" textlink="">
      <xdr:nvSpPr>
        <xdr:cNvPr id="803" name="フローチャート : 判断 802"/>
        <xdr:cNvSpPr/>
      </xdr:nvSpPr>
      <xdr:spPr>
        <a:xfrm>
          <a:off x="221107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4" name="直線コネクタ 803"/>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157861</xdr:rowOff>
    </xdr:from>
    <xdr:to>
      <xdr:col>31</xdr:col>
      <xdr:colOff>85725</xdr:colOff>
      <xdr:row>59</xdr:row>
      <xdr:rowOff>88011</xdr:rowOff>
    </xdr:to>
    <xdr:sp macro="" textlink="">
      <xdr:nvSpPr>
        <xdr:cNvPr id="805" name="フローチャート : 判断 804"/>
        <xdr:cNvSpPr/>
      </xdr:nvSpPr>
      <xdr:spPr>
        <a:xfrm>
          <a:off x="21272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57</xdr:row>
      <xdr:rowOff>104538</xdr:rowOff>
    </xdr:from>
    <xdr:ext cx="313932" cy="259045"/>
    <xdr:sp macro="" textlink="">
      <xdr:nvSpPr>
        <xdr:cNvPr id="806" name="テキスト ボックス 805"/>
        <xdr:cNvSpPr txBox="1"/>
      </xdr:nvSpPr>
      <xdr:spPr>
        <a:xfrm>
          <a:off x="21166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7" name="直線コネクタ 806"/>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160909</xdr:rowOff>
    </xdr:from>
    <xdr:to>
      <xdr:col>29</xdr:col>
      <xdr:colOff>568325</xdr:colOff>
      <xdr:row>59</xdr:row>
      <xdr:rowOff>91059</xdr:rowOff>
    </xdr:to>
    <xdr:sp macro="" textlink="">
      <xdr:nvSpPr>
        <xdr:cNvPr id="808" name="フローチャート : 判断 807"/>
        <xdr:cNvSpPr/>
      </xdr:nvSpPr>
      <xdr:spPr>
        <a:xfrm>
          <a:off x="20383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57</xdr:row>
      <xdr:rowOff>107586</xdr:rowOff>
    </xdr:from>
    <xdr:ext cx="313932" cy="259045"/>
    <xdr:sp macro="" textlink="">
      <xdr:nvSpPr>
        <xdr:cNvPr id="809" name="テキスト ボックス 808"/>
        <xdr:cNvSpPr txBox="1"/>
      </xdr:nvSpPr>
      <xdr:spPr>
        <a:xfrm>
          <a:off x="20277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10" name="直線コネクタ 809"/>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161798</xdr:rowOff>
    </xdr:from>
    <xdr:to>
      <xdr:col>28</xdr:col>
      <xdr:colOff>365125</xdr:colOff>
      <xdr:row>59</xdr:row>
      <xdr:rowOff>91948</xdr:rowOff>
    </xdr:to>
    <xdr:sp macro="" textlink="">
      <xdr:nvSpPr>
        <xdr:cNvPr id="811" name="フローチャート : 判断 810"/>
        <xdr:cNvSpPr/>
      </xdr:nvSpPr>
      <xdr:spPr>
        <a:xfrm>
          <a:off x="19494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57</xdr:row>
      <xdr:rowOff>108475</xdr:rowOff>
    </xdr:from>
    <xdr:ext cx="313932" cy="259045"/>
    <xdr:sp macro="" textlink="">
      <xdr:nvSpPr>
        <xdr:cNvPr id="812" name="テキスト ボックス 811"/>
        <xdr:cNvSpPr txBox="1"/>
      </xdr:nvSpPr>
      <xdr:spPr>
        <a:xfrm>
          <a:off x="19388333" y="988112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163068</xdr:rowOff>
    </xdr:from>
    <xdr:to>
      <xdr:col>27</xdr:col>
      <xdr:colOff>161925</xdr:colOff>
      <xdr:row>59</xdr:row>
      <xdr:rowOff>93218</xdr:rowOff>
    </xdr:to>
    <xdr:sp macro="" textlink="">
      <xdr:nvSpPr>
        <xdr:cNvPr id="813" name="フローチャート : 判断 812"/>
        <xdr:cNvSpPr/>
      </xdr:nvSpPr>
      <xdr:spPr>
        <a:xfrm>
          <a:off x="18605500" y="10107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57</xdr:row>
      <xdr:rowOff>109745</xdr:rowOff>
    </xdr:from>
    <xdr:ext cx="313932" cy="259045"/>
    <xdr:sp macro="" textlink="">
      <xdr:nvSpPr>
        <xdr:cNvPr id="814" name="テキスト ボックス 813"/>
        <xdr:cNvSpPr txBox="1"/>
      </xdr:nvSpPr>
      <xdr:spPr>
        <a:xfrm>
          <a:off x="18499333" y="98823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5" name="テキスト ボックス 81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6" name="テキスト ボックス 81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7" name="テキスト ボックス 81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8" name="テキスト ボックス 81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19" name="テキスト ボックス 81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20" name="円/楕円 819"/>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136542</xdr:rowOff>
    </xdr:from>
    <xdr:ext cx="249299" cy="259045"/>
    <xdr:sp macro="" textlink="">
      <xdr:nvSpPr>
        <xdr:cNvPr id="821" name="前年度繰上充用金該当値テキスト"/>
        <xdr:cNvSpPr txBox="1"/>
      </xdr:nvSpPr>
      <xdr:spPr>
        <a:xfrm>
          <a:off x="22212300" y="1008064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22" name="円/楕円 821"/>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23" name="テキスト ボックス 822"/>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4" name="円/楕円 823"/>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25" name="テキスト ボックス 824"/>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6" name="円/楕円 825"/>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27" name="テキスト ボックス 826"/>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28" name="円/楕円 827"/>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29" name="テキスト ボックス 828"/>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0" name="正方形/長方形 8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1" name="正方形/長方形 8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2" name="テキスト ボックス 8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baseline="0">
              <a:solidFill>
                <a:schemeClr val="dk1"/>
              </a:solidFill>
              <a:effectLst/>
              <a:latin typeface="+mn-lt"/>
              <a:ea typeface="+mn-ea"/>
              <a:cs typeface="+mn-cs"/>
            </a:rPr>
            <a:t>　総務費は、住民一人当たり</a:t>
          </a:r>
          <a:r>
            <a:rPr kumimoji="1" lang="en-US" altLang="ja-JP" sz="1100" baseline="0">
              <a:solidFill>
                <a:schemeClr val="dk1"/>
              </a:solidFill>
              <a:effectLst/>
              <a:latin typeface="+mn-lt"/>
              <a:ea typeface="+mn-ea"/>
              <a:cs typeface="+mn-cs"/>
            </a:rPr>
            <a:t>107,667</a:t>
          </a:r>
          <a:r>
            <a:rPr kumimoji="1" lang="ja-JP" altLang="en-US" sz="1100" baseline="0">
              <a:solidFill>
                <a:schemeClr val="dk1"/>
              </a:solidFill>
              <a:effectLst/>
              <a:latin typeface="+mn-lt"/>
              <a:ea typeface="+mn-ea"/>
              <a:cs typeface="+mn-cs"/>
            </a:rPr>
            <a:t>円となっており、</a:t>
          </a:r>
          <a:r>
            <a:rPr kumimoji="1" lang="ja-JP" altLang="ja-JP" sz="1100" baseline="0">
              <a:solidFill>
                <a:schemeClr val="dk1"/>
              </a:solidFill>
              <a:effectLst/>
              <a:latin typeface="+mn-lt"/>
              <a:ea typeface="+mn-ea"/>
              <a:cs typeface="+mn-cs"/>
            </a:rPr>
            <a:t>前年度と比較して</a:t>
          </a:r>
          <a:r>
            <a:rPr kumimoji="1" lang="en-US" altLang="ja-JP" sz="1100" baseline="0">
              <a:solidFill>
                <a:schemeClr val="dk1"/>
              </a:solidFill>
              <a:effectLst/>
              <a:latin typeface="+mn-lt"/>
              <a:ea typeface="+mn-ea"/>
              <a:cs typeface="+mn-cs"/>
            </a:rPr>
            <a:t>38,644</a:t>
          </a:r>
          <a:r>
            <a:rPr kumimoji="1" lang="ja-JP" altLang="ja-JP" sz="1100" baseline="0">
              <a:solidFill>
                <a:schemeClr val="dk1"/>
              </a:solidFill>
              <a:effectLst/>
              <a:latin typeface="+mn-lt"/>
              <a:ea typeface="+mn-ea"/>
              <a:cs typeface="+mn-cs"/>
            </a:rPr>
            <a:t>円増加し、類似団体平均との比較では</a:t>
          </a:r>
          <a:r>
            <a:rPr kumimoji="1" lang="en-US" altLang="ja-JP" sz="1100" baseline="0">
              <a:solidFill>
                <a:schemeClr val="dk1"/>
              </a:solidFill>
              <a:effectLst/>
              <a:latin typeface="+mn-lt"/>
              <a:ea typeface="+mn-ea"/>
              <a:cs typeface="+mn-cs"/>
            </a:rPr>
            <a:t>22,209</a:t>
          </a:r>
          <a:r>
            <a:rPr kumimoji="1" lang="ja-JP" altLang="ja-JP" sz="1100" baseline="0">
              <a:solidFill>
                <a:schemeClr val="dk1"/>
              </a:solidFill>
              <a:effectLst/>
              <a:latin typeface="+mn-lt"/>
              <a:ea typeface="+mn-ea"/>
              <a:cs typeface="+mn-cs"/>
            </a:rPr>
            <a:t>円上回っている。ふるさと納税に係る返礼品等の経費が増加したことが主な要因である。</a:t>
          </a:r>
          <a:endParaRPr lang="ja-JP" altLang="ja-JP">
            <a:effectLst/>
          </a:endParaRPr>
        </a:p>
        <a:p>
          <a:r>
            <a:rPr kumimoji="1" lang="ja-JP" altLang="ja-JP" sz="1100" baseline="0">
              <a:solidFill>
                <a:schemeClr val="dk1"/>
              </a:solidFill>
              <a:effectLst/>
              <a:latin typeface="+mn-lt"/>
              <a:ea typeface="+mn-ea"/>
              <a:cs typeface="+mn-cs"/>
            </a:rPr>
            <a:t>　民生費は、住民一人当たり</a:t>
          </a:r>
          <a:r>
            <a:rPr kumimoji="1" lang="en-US" altLang="ja-JP" sz="1100" baseline="0">
              <a:solidFill>
                <a:schemeClr val="dk1"/>
              </a:solidFill>
              <a:effectLst/>
              <a:latin typeface="+mn-lt"/>
              <a:ea typeface="+mn-ea"/>
              <a:cs typeface="+mn-cs"/>
            </a:rPr>
            <a:t>137,663</a:t>
          </a:r>
          <a:r>
            <a:rPr kumimoji="1" lang="ja-JP" altLang="ja-JP" sz="1100" baseline="0">
              <a:solidFill>
                <a:schemeClr val="dk1"/>
              </a:solidFill>
              <a:effectLst/>
              <a:latin typeface="+mn-lt"/>
              <a:ea typeface="+mn-ea"/>
              <a:cs typeface="+mn-cs"/>
            </a:rPr>
            <a:t>円となっており、前年度と比較して</a:t>
          </a:r>
          <a:r>
            <a:rPr kumimoji="1" lang="en-US" altLang="ja-JP" sz="1100" baseline="0">
              <a:solidFill>
                <a:schemeClr val="dk1"/>
              </a:solidFill>
              <a:effectLst/>
              <a:latin typeface="+mn-lt"/>
              <a:ea typeface="+mn-ea"/>
              <a:cs typeface="+mn-cs"/>
            </a:rPr>
            <a:t>7,164</a:t>
          </a:r>
          <a:r>
            <a:rPr kumimoji="1" lang="ja-JP" altLang="ja-JP" sz="1100" baseline="0">
              <a:solidFill>
                <a:schemeClr val="dk1"/>
              </a:solidFill>
              <a:effectLst/>
              <a:latin typeface="+mn-lt"/>
              <a:ea typeface="+mn-ea"/>
              <a:cs typeface="+mn-cs"/>
            </a:rPr>
            <a:t>円増加し、類似団体平均との比較では</a:t>
          </a:r>
          <a:r>
            <a:rPr kumimoji="1" lang="en-US" altLang="ja-JP" sz="1100" baseline="0">
              <a:solidFill>
                <a:schemeClr val="dk1"/>
              </a:solidFill>
              <a:effectLst/>
              <a:latin typeface="+mn-lt"/>
              <a:ea typeface="+mn-ea"/>
              <a:cs typeface="+mn-cs"/>
            </a:rPr>
            <a:t>39,264</a:t>
          </a:r>
          <a:r>
            <a:rPr kumimoji="1" lang="ja-JP" altLang="ja-JP" sz="1100" baseline="0">
              <a:solidFill>
                <a:schemeClr val="dk1"/>
              </a:solidFill>
              <a:effectLst/>
              <a:latin typeface="+mn-lt"/>
              <a:ea typeface="+mn-ea"/>
              <a:cs typeface="+mn-cs"/>
            </a:rPr>
            <a:t>円</a:t>
          </a:r>
          <a:r>
            <a:rPr kumimoji="1" lang="ja-JP" altLang="en-US" sz="1100" baseline="0">
              <a:solidFill>
                <a:schemeClr val="dk1"/>
              </a:solidFill>
              <a:effectLst/>
              <a:latin typeface="+mn-lt"/>
              <a:ea typeface="+mn-ea"/>
              <a:cs typeface="+mn-cs"/>
            </a:rPr>
            <a:t>下</a:t>
          </a:r>
          <a:r>
            <a:rPr kumimoji="1" lang="ja-JP" altLang="ja-JP" sz="1100" baseline="0">
              <a:solidFill>
                <a:schemeClr val="dk1"/>
              </a:solidFill>
              <a:effectLst/>
              <a:latin typeface="+mn-lt"/>
              <a:ea typeface="+mn-ea"/>
              <a:cs typeface="+mn-cs"/>
            </a:rPr>
            <a:t>回っている。他団体と比較して生活保護費が少ないことが主な要因である。</a:t>
          </a:r>
          <a:endParaRPr lang="ja-JP" altLang="ja-JP" sz="1400">
            <a:effectLst/>
          </a:endParaRPr>
        </a:p>
        <a:p>
          <a:r>
            <a:rPr kumimoji="1" lang="ja-JP" altLang="ja-JP" sz="1100">
              <a:solidFill>
                <a:schemeClr val="dk1"/>
              </a:solidFill>
              <a:effectLst/>
              <a:latin typeface="+mn-lt"/>
              <a:ea typeface="+mn-ea"/>
              <a:cs typeface="+mn-cs"/>
            </a:rPr>
            <a:t>　衛生費は、住民一人当たり</a:t>
          </a:r>
          <a:r>
            <a:rPr kumimoji="1" lang="en-US" altLang="ja-JP" sz="1100">
              <a:solidFill>
                <a:schemeClr val="dk1"/>
              </a:solidFill>
              <a:effectLst/>
              <a:latin typeface="+mn-lt"/>
              <a:ea typeface="+mn-ea"/>
              <a:cs typeface="+mn-cs"/>
            </a:rPr>
            <a:t>23,382</a:t>
          </a:r>
          <a:r>
            <a:rPr kumimoji="1" lang="ja-JP" altLang="ja-JP" sz="1100">
              <a:solidFill>
                <a:schemeClr val="dk1"/>
              </a:solidFill>
              <a:effectLst/>
              <a:latin typeface="+mn-lt"/>
              <a:ea typeface="+mn-ea"/>
              <a:cs typeface="+mn-cs"/>
            </a:rPr>
            <a:t>円となっており、</a:t>
          </a:r>
          <a:r>
            <a:rPr kumimoji="1" lang="ja-JP" altLang="ja-JP" sz="1100" baseline="0">
              <a:solidFill>
                <a:schemeClr val="dk1"/>
              </a:solidFill>
              <a:effectLst/>
              <a:latin typeface="+mn-lt"/>
              <a:ea typeface="+mn-ea"/>
              <a:cs typeface="+mn-cs"/>
            </a:rPr>
            <a:t>類似団体平均との比較では</a:t>
          </a:r>
          <a:r>
            <a:rPr kumimoji="1" lang="en-US" altLang="ja-JP" sz="1100" baseline="0">
              <a:solidFill>
                <a:schemeClr val="dk1"/>
              </a:solidFill>
              <a:effectLst/>
              <a:latin typeface="+mn-lt"/>
              <a:ea typeface="+mn-ea"/>
              <a:cs typeface="+mn-cs"/>
            </a:rPr>
            <a:t>30,184</a:t>
          </a:r>
          <a:r>
            <a:rPr kumimoji="1" lang="ja-JP" altLang="ja-JP" sz="1100" baseline="0">
              <a:solidFill>
                <a:schemeClr val="dk1"/>
              </a:solidFill>
              <a:effectLst/>
              <a:latin typeface="+mn-lt"/>
              <a:ea typeface="+mn-ea"/>
              <a:cs typeface="+mn-cs"/>
            </a:rPr>
            <a:t>円下回っている。</a:t>
          </a:r>
          <a:r>
            <a:rPr kumimoji="1" lang="ja-JP" altLang="ja-JP" sz="1100">
              <a:solidFill>
                <a:schemeClr val="dk1"/>
              </a:solidFill>
              <a:effectLst/>
              <a:latin typeface="+mn-lt"/>
              <a:ea typeface="+mn-ea"/>
              <a:cs typeface="+mn-cs"/>
            </a:rPr>
            <a:t>病院事業を実施していないことなどが主な要因である。</a:t>
          </a:r>
          <a:endParaRPr lang="ja-JP" altLang="ja-JP" sz="1400">
            <a:effectLst/>
          </a:endParaRPr>
        </a:p>
        <a:p>
          <a:r>
            <a:rPr kumimoji="1" lang="ja-JP" altLang="ja-JP" sz="1100">
              <a:solidFill>
                <a:schemeClr val="dk1"/>
              </a:solidFill>
              <a:effectLst/>
              <a:latin typeface="+mn-lt"/>
              <a:ea typeface="+mn-ea"/>
              <a:cs typeface="+mn-cs"/>
            </a:rPr>
            <a:t>　商工費は、住民一人当たり</a:t>
          </a:r>
          <a:r>
            <a:rPr kumimoji="1" lang="en-US" altLang="ja-JP" sz="1100">
              <a:solidFill>
                <a:schemeClr val="dk1"/>
              </a:solidFill>
              <a:effectLst/>
              <a:latin typeface="+mn-lt"/>
              <a:ea typeface="+mn-ea"/>
              <a:cs typeface="+mn-cs"/>
            </a:rPr>
            <a:t>44,492</a:t>
          </a:r>
          <a:r>
            <a:rPr kumimoji="1" lang="ja-JP" altLang="ja-JP" sz="1100">
              <a:solidFill>
                <a:schemeClr val="dk1"/>
              </a:solidFill>
              <a:effectLst/>
              <a:latin typeface="+mn-lt"/>
              <a:ea typeface="+mn-ea"/>
              <a:cs typeface="+mn-cs"/>
            </a:rPr>
            <a:t>円となっており、</a:t>
          </a:r>
          <a:r>
            <a:rPr kumimoji="1" lang="ja-JP" altLang="ja-JP" sz="1100" baseline="0">
              <a:solidFill>
                <a:schemeClr val="dk1"/>
              </a:solidFill>
              <a:effectLst/>
              <a:latin typeface="+mn-lt"/>
              <a:ea typeface="+mn-ea"/>
              <a:cs typeface="+mn-cs"/>
            </a:rPr>
            <a:t>類似団体平均との比較では</a:t>
          </a:r>
          <a:r>
            <a:rPr kumimoji="1" lang="en-US" altLang="ja-JP" sz="1100" baseline="0">
              <a:solidFill>
                <a:schemeClr val="dk1"/>
              </a:solidFill>
              <a:effectLst/>
              <a:latin typeface="+mn-lt"/>
              <a:ea typeface="+mn-ea"/>
              <a:cs typeface="+mn-cs"/>
            </a:rPr>
            <a:t>27,173</a:t>
          </a:r>
          <a:r>
            <a:rPr kumimoji="1" lang="ja-JP" altLang="ja-JP" sz="1100" baseline="0">
              <a:solidFill>
                <a:schemeClr val="dk1"/>
              </a:solidFill>
              <a:effectLst/>
              <a:latin typeface="+mn-lt"/>
              <a:ea typeface="+mn-ea"/>
              <a:cs typeface="+mn-cs"/>
            </a:rPr>
            <a:t>円</a:t>
          </a:r>
          <a:r>
            <a:rPr kumimoji="1" lang="ja-JP" altLang="en-US" sz="1100" baseline="0">
              <a:solidFill>
                <a:schemeClr val="dk1"/>
              </a:solidFill>
              <a:effectLst/>
              <a:latin typeface="+mn-lt"/>
              <a:ea typeface="+mn-ea"/>
              <a:cs typeface="+mn-cs"/>
            </a:rPr>
            <a:t>上</a:t>
          </a:r>
          <a:r>
            <a:rPr kumimoji="1" lang="ja-JP" altLang="ja-JP" sz="1100" baseline="0">
              <a:solidFill>
                <a:schemeClr val="dk1"/>
              </a:solidFill>
              <a:effectLst/>
              <a:latin typeface="+mn-lt"/>
              <a:ea typeface="+mn-ea"/>
              <a:cs typeface="+mn-cs"/>
            </a:rPr>
            <a:t>回っている。</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10,226</a:t>
          </a:r>
          <a:r>
            <a:rPr kumimoji="1" lang="ja-JP" altLang="ja-JP" sz="1100">
              <a:solidFill>
                <a:schemeClr val="dk1"/>
              </a:solidFill>
              <a:effectLst/>
              <a:latin typeface="+mn-lt"/>
              <a:ea typeface="+mn-ea"/>
              <a:cs typeface="+mn-cs"/>
            </a:rPr>
            <a:t>円増加しているが、市内事業者への融資が円滑に行われるように金融機関に預け入れる預託金の増などが主な要因である。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財政調整基金残高</a:t>
          </a:r>
          <a:r>
            <a:rPr lang="ja-JP" altLang="en-US" sz="1100" b="0" i="0" baseline="0">
              <a:solidFill>
                <a:schemeClr val="dk1"/>
              </a:solidFill>
              <a:effectLst/>
              <a:latin typeface="+mn-lt"/>
              <a:ea typeface="+mn-ea"/>
              <a:cs typeface="+mn-cs"/>
            </a:rPr>
            <a:t>の標準財政規模</a:t>
          </a:r>
          <a:r>
            <a:rPr lang="ja-JP" altLang="ja-JP" sz="1100" b="0" i="0" baseline="0">
              <a:solidFill>
                <a:schemeClr val="dk1"/>
              </a:solidFill>
              <a:effectLst/>
              <a:latin typeface="+mn-lt"/>
              <a:ea typeface="+mn-ea"/>
              <a:cs typeface="+mn-cs"/>
            </a:rPr>
            <a:t>比は前年度から</a:t>
          </a:r>
          <a:r>
            <a:rPr lang="en-US" altLang="ja-JP" sz="1100" b="0" i="0" baseline="0">
              <a:solidFill>
                <a:schemeClr val="dk1"/>
              </a:solidFill>
              <a:effectLst/>
              <a:latin typeface="+mn-lt"/>
              <a:ea typeface="+mn-ea"/>
              <a:cs typeface="+mn-cs"/>
            </a:rPr>
            <a:t>1.86</a:t>
          </a:r>
          <a:r>
            <a:rPr lang="ja-JP" altLang="ja-JP" sz="1100" b="0" i="0" baseline="0">
              <a:solidFill>
                <a:schemeClr val="dk1"/>
              </a:solidFill>
              <a:effectLst/>
              <a:latin typeface="+mn-lt"/>
              <a:ea typeface="+mn-ea"/>
              <a:cs typeface="+mn-cs"/>
            </a:rPr>
            <a:t>ポイント増の</a:t>
          </a:r>
          <a:r>
            <a:rPr lang="en-US" altLang="ja-JP" sz="1100" b="0" i="0" baseline="0">
              <a:solidFill>
                <a:schemeClr val="dk1"/>
              </a:solidFill>
              <a:effectLst/>
              <a:latin typeface="+mn-lt"/>
              <a:ea typeface="+mn-ea"/>
              <a:cs typeface="+mn-cs"/>
            </a:rPr>
            <a:t>15.55</a:t>
          </a:r>
          <a:r>
            <a:rPr lang="ja-JP" altLang="ja-JP" sz="1100" b="0" i="0" baseline="0">
              <a:solidFill>
                <a:schemeClr val="dk1"/>
              </a:solidFill>
              <a:effectLst/>
              <a:latin typeface="+mn-lt"/>
              <a:ea typeface="+mn-ea"/>
              <a:cs typeface="+mn-cs"/>
            </a:rPr>
            <a:t>となった。　実質収支</a:t>
          </a:r>
          <a:r>
            <a:rPr lang="ja-JP" altLang="en-US" sz="1100" b="0" i="0" baseline="0">
              <a:solidFill>
                <a:schemeClr val="dk1"/>
              </a:solidFill>
              <a:effectLst/>
              <a:latin typeface="+mn-lt"/>
              <a:ea typeface="+mn-ea"/>
              <a:cs typeface="+mn-cs"/>
            </a:rPr>
            <a:t>の標準財政規模費</a:t>
          </a:r>
          <a:r>
            <a:rPr lang="ja-JP" altLang="ja-JP" sz="1100" b="0" i="0" baseline="0">
              <a:solidFill>
                <a:schemeClr val="dk1"/>
              </a:solidFill>
              <a:effectLst/>
              <a:latin typeface="+mn-lt"/>
              <a:ea typeface="+mn-ea"/>
              <a:cs typeface="+mn-cs"/>
            </a:rPr>
            <a:t>は、前年度と比較して</a:t>
          </a:r>
          <a:r>
            <a:rPr lang="en-US" altLang="ja-JP" sz="1100" b="0" i="0" baseline="0">
              <a:solidFill>
                <a:schemeClr val="dk1"/>
              </a:solidFill>
              <a:effectLst/>
              <a:latin typeface="+mn-lt"/>
              <a:ea typeface="+mn-ea"/>
              <a:cs typeface="+mn-cs"/>
            </a:rPr>
            <a:t>4.26</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の</a:t>
          </a:r>
          <a:r>
            <a:rPr lang="en-US" altLang="ja-JP" sz="1100" b="0" i="0" baseline="0">
              <a:solidFill>
                <a:schemeClr val="dk1"/>
              </a:solidFill>
              <a:effectLst/>
              <a:latin typeface="+mn-lt"/>
              <a:ea typeface="+mn-ea"/>
              <a:cs typeface="+mn-cs"/>
            </a:rPr>
            <a:t>5.35</a:t>
          </a:r>
          <a:r>
            <a:rPr lang="ja-JP" altLang="ja-JP" sz="1100" b="0" i="0" baseline="0">
              <a:solidFill>
                <a:schemeClr val="dk1"/>
              </a:solidFill>
              <a:effectLst/>
              <a:latin typeface="+mn-lt"/>
              <a:ea typeface="+mn-ea"/>
              <a:cs typeface="+mn-cs"/>
            </a:rPr>
            <a:t>となった。財政調整基金への積立や取りくずし、地方債の繰上償還の影響を除いて求められる実質単年度収支の比率は前年度と比較して</a:t>
          </a:r>
          <a:r>
            <a:rPr lang="en-US" altLang="ja-JP" sz="1100" b="0" i="0" baseline="0">
              <a:solidFill>
                <a:schemeClr val="dk1"/>
              </a:solidFill>
              <a:effectLst/>
              <a:latin typeface="+mn-lt"/>
              <a:ea typeface="+mn-ea"/>
              <a:cs typeface="+mn-cs"/>
            </a:rPr>
            <a:t>3.92</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の</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0.80</a:t>
          </a:r>
          <a:r>
            <a:rPr lang="ja-JP" altLang="ja-JP" sz="1100" b="0" i="0" baseline="0">
              <a:solidFill>
                <a:schemeClr val="dk1"/>
              </a:solidFill>
              <a:effectLst/>
              <a:latin typeface="+mn-lt"/>
              <a:ea typeface="+mn-ea"/>
              <a:cs typeface="+mn-cs"/>
            </a:rPr>
            <a:t>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今後も、事務事業の見直し等を実施し、健全な行財政運営に努める。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連結実質赤字比率に関して、平成</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年度から平成2</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年度まで、全ての年度・会計で赤字は発生していない。そのため、連結実質赤字比率も発生しない結果となっている。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各年度とも、黒字の大部分を一般会計、水道事業会計、国民健康保険特別会計で占めており、平成2</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年度の標準財政規模に対する黒字の割合の合計が</a:t>
          </a:r>
          <a:r>
            <a:rPr lang="en-US" altLang="ja-JP" sz="1100" b="0" i="0" baseline="0">
              <a:solidFill>
                <a:schemeClr val="dk1"/>
              </a:solidFill>
              <a:effectLst/>
              <a:latin typeface="+mn-lt"/>
              <a:ea typeface="+mn-ea"/>
              <a:cs typeface="+mn-cs"/>
            </a:rPr>
            <a:t>16.35</a:t>
          </a:r>
          <a:r>
            <a:rPr lang="ja-JP" altLang="ja-JP" sz="1100" b="0" i="0" baseline="0">
              <a:solidFill>
                <a:schemeClr val="dk1"/>
              </a:solidFill>
              <a:effectLst/>
              <a:latin typeface="+mn-lt"/>
              <a:ea typeface="+mn-ea"/>
              <a:cs typeface="+mn-cs"/>
            </a:rPr>
            <a:t>ポイントであるのに対し、前述の3会計の合計が</a:t>
          </a:r>
          <a:r>
            <a:rPr lang="en-US" altLang="ja-JP" sz="1100" b="0" i="0" baseline="0">
              <a:solidFill>
                <a:schemeClr val="dk1"/>
              </a:solidFill>
              <a:effectLst/>
              <a:latin typeface="+mn-lt"/>
              <a:ea typeface="+mn-ea"/>
              <a:cs typeface="+mn-cs"/>
            </a:rPr>
            <a:t>14.55</a:t>
          </a:r>
          <a:r>
            <a:rPr lang="ja-JP" altLang="ja-JP" sz="1100" b="0" i="0" baseline="0">
              <a:solidFill>
                <a:schemeClr val="dk1"/>
              </a:solidFill>
              <a:effectLst/>
              <a:latin typeface="+mn-lt"/>
              <a:ea typeface="+mn-ea"/>
              <a:cs typeface="+mn-cs"/>
            </a:rPr>
            <a:t>ポイントとなり、その</a:t>
          </a:r>
          <a:r>
            <a:rPr lang="en-US" altLang="ja-JP" sz="1100" b="0" i="0" baseline="0">
              <a:solidFill>
                <a:schemeClr val="dk1"/>
              </a:solidFill>
              <a:effectLst/>
              <a:latin typeface="+mn-lt"/>
              <a:ea typeface="+mn-ea"/>
              <a:cs typeface="+mn-cs"/>
            </a:rPr>
            <a:t>89.0</a:t>
          </a:r>
          <a:r>
            <a:rPr lang="ja-JP" altLang="ja-JP" sz="1100" b="0" i="0" baseline="0">
              <a:solidFill>
                <a:schemeClr val="dk1"/>
              </a:solidFill>
              <a:effectLst/>
              <a:latin typeface="+mn-lt"/>
              <a:ea typeface="+mn-ea"/>
              <a:cs typeface="+mn-cs"/>
            </a:rPr>
            <a:t>％を占めている。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各会計とも、安定的な黒字比率の推移となっているが、株式会社ニュートラックかみのやまに対し勝馬投票券販売に係る施設の貸付を行っている施設貸付事業特別会計では、東日本大震災及び福島第一原子力発電所の事故の影響で、福島県飯舘村にある場外発売所施設が使用できなくなっていることによる歳入の減などにより、黒字比率が低い状態と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その他会計（黒字）に含まれる会計は、農業集落排水事業特別会計、二日町再開発事業特別会計、公共用地取得事業特別会計、後期高齢者医療特別会計である（うち、二日町再開発事業特別会計、公共用地取得事業特別会計は平成2</a:t>
          </a:r>
          <a:r>
            <a:rPr lang="en-US" altLang="ja-JP" sz="1100" b="0" i="0" baseline="0">
              <a:solidFill>
                <a:schemeClr val="dk1"/>
              </a:solidFill>
              <a:effectLst/>
              <a:latin typeface="+mn-lt"/>
              <a:ea typeface="+mn-ea"/>
              <a:cs typeface="+mn-cs"/>
            </a:rPr>
            <a:t>5</a:t>
          </a:r>
          <a:r>
            <a:rPr lang="ja-JP" altLang="ja-JP" sz="1100" b="0" i="0" baseline="0">
              <a:solidFill>
                <a:schemeClr val="dk1"/>
              </a:solidFill>
              <a:effectLst/>
              <a:latin typeface="+mn-lt"/>
              <a:ea typeface="+mn-ea"/>
              <a:cs typeface="+mn-cs"/>
            </a:rPr>
            <a:t>年度末で閉鎖済み）。</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平成2</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年度は、元利償還金が前年度比</a:t>
          </a:r>
          <a:r>
            <a:rPr lang="en-US" altLang="ja-JP" sz="1100" b="0" i="0" baseline="0">
              <a:solidFill>
                <a:schemeClr val="dk1"/>
              </a:solidFill>
              <a:effectLst/>
              <a:latin typeface="+mn-lt"/>
              <a:ea typeface="+mn-ea"/>
              <a:cs typeface="+mn-cs"/>
            </a:rPr>
            <a:t>68</a:t>
          </a:r>
          <a:r>
            <a:rPr lang="ja-JP" altLang="ja-JP" sz="1100" b="0" i="0" baseline="0">
              <a:solidFill>
                <a:schemeClr val="dk1"/>
              </a:solidFill>
              <a:effectLst/>
              <a:latin typeface="+mn-lt"/>
              <a:ea typeface="+mn-ea"/>
              <a:cs typeface="+mn-cs"/>
            </a:rPr>
            <a:t>百万円の</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公営企業債の元利償還金に対する繰入金が前年度比</a:t>
          </a:r>
          <a:r>
            <a:rPr lang="en-US" altLang="ja-JP" sz="1100" b="0" i="0" baseline="0">
              <a:solidFill>
                <a:schemeClr val="dk1"/>
              </a:solidFill>
              <a:effectLst/>
              <a:latin typeface="+mn-lt"/>
              <a:ea typeface="+mn-ea"/>
              <a:cs typeface="+mn-cs"/>
            </a:rPr>
            <a:t>16</a:t>
          </a:r>
          <a:r>
            <a:rPr lang="ja-JP" altLang="en-US" sz="1100" b="0" i="0" baseline="0">
              <a:solidFill>
                <a:schemeClr val="dk1"/>
              </a:solidFill>
              <a:effectLst/>
              <a:latin typeface="+mn-lt"/>
              <a:ea typeface="+mn-ea"/>
              <a:cs typeface="+mn-cs"/>
            </a:rPr>
            <a:t>百万円の増</a:t>
          </a:r>
          <a:r>
            <a:rPr lang="ja-JP" altLang="ja-JP" sz="1100" b="0" i="0" baseline="0">
              <a:solidFill>
                <a:schemeClr val="dk1"/>
              </a:solidFill>
              <a:effectLst/>
              <a:latin typeface="+mn-lt"/>
              <a:ea typeface="+mn-ea"/>
              <a:cs typeface="+mn-cs"/>
            </a:rPr>
            <a:t>などの変動があった結果、実質公債費比率（3ヵ年平均）が、前年度比で</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の</a:t>
          </a:r>
          <a:r>
            <a:rPr lang="en-US" altLang="ja-JP" sz="1100" b="0" i="0" baseline="0">
              <a:solidFill>
                <a:schemeClr val="dk1"/>
              </a:solidFill>
              <a:effectLst/>
              <a:latin typeface="+mn-lt"/>
              <a:ea typeface="+mn-ea"/>
              <a:cs typeface="+mn-cs"/>
            </a:rPr>
            <a:t>9.9%</a:t>
          </a:r>
          <a:r>
            <a:rPr lang="ja-JP" altLang="ja-JP" sz="1100" b="0" i="0" baseline="0">
              <a:solidFill>
                <a:schemeClr val="dk1"/>
              </a:solidFill>
              <a:effectLst/>
              <a:latin typeface="+mn-lt"/>
              <a:ea typeface="+mn-ea"/>
              <a:cs typeface="+mn-cs"/>
            </a:rPr>
            <a:t>となる要因となった。</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　平成2</a:t>
          </a:r>
          <a:r>
            <a:rPr lang="en-US" altLang="ja-JP" sz="1100" b="0" i="0" baseline="0">
              <a:solidFill>
                <a:schemeClr val="dk1"/>
              </a:solidFill>
              <a:effectLst/>
              <a:latin typeface="+mn-lt"/>
              <a:ea typeface="+mn-ea"/>
              <a:cs typeface="+mn-cs"/>
            </a:rPr>
            <a:t>8</a:t>
          </a:r>
          <a:r>
            <a:rPr lang="ja-JP" altLang="ja-JP" sz="1100" b="0" i="0" baseline="0">
              <a:solidFill>
                <a:schemeClr val="dk1"/>
              </a:solidFill>
              <a:effectLst/>
              <a:latin typeface="+mn-lt"/>
              <a:ea typeface="+mn-ea"/>
              <a:cs typeface="+mn-cs"/>
            </a:rPr>
            <a:t>年度の将来負担比率は</a:t>
          </a:r>
          <a:r>
            <a:rPr lang="en-US" altLang="ja-JP" sz="1100" b="0" i="0" baseline="0">
              <a:solidFill>
                <a:schemeClr val="dk1"/>
              </a:solidFill>
              <a:effectLst/>
              <a:latin typeface="+mn-lt"/>
              <a:ea typeface="+mn-ea"/>
              <a:cs typeface="+mn-cs"/>
            </a:rPr>
            <a:t>11.1</a:t>
          </a:r>
          <a:r>
            <a:rPr lang="ja-JP" altLang="ja-JP" sz="1100" b="0" i="0" baseline="0">
              <a:solidFill>
                <a:schemeClr val="dk1"/>
              </a:solidFill>
              <a:effectLst/>
              <a:latin typeface="+mn-lt"/>
              <a:ea typeface="+mn-ea"/>
              <a:cs typeface="+mn-cs"/>
            </a:rPr>
            <a:t>ポイント減の</a:t>
          </a:r>
          <a:r>
            <a:rPr lang="en-US" altLang="ja-JP" sz="1100" b="0" i="0" baseline="0">
              <a:solidFill>
                <a:schemeClr val="dk1"/>
              </a:solidFill>
              <a:effectLst/>
              <a:latin typeface="+mn-lt"/>
              <a:ea typeface="+mn-ea"/>
              <a:cs typeface="+mn-cs"/>
            </a:rPr>
            <a:t>110.5</a:t>
          </a:r>
          <a:r>
            <a:rPr lang="ja-JP" altLang="ja-JP" sz="1100" b="0" i="0" baseline="0">
              <a:solidFill>
                <a:schemeClr val="dk1"/>
              </a:solidFill>
              <a:effectLst/>
              <a:latin typeface="+mn-lt"/>
              <a:ea typeface="+mn-ea"/>
              <a:cs typeface="+mn-cs"/>
            </a:rPr>
            <a:t>となった。</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内訳として、地方債の現在高では、前年度比</a:t>
          </a:r>
          <a:r>
            <a:rPr lang="en-US" altLang="ja-JP" sz="1100" b="0" i="0" baseline="0">
              <a:solidFill>
                <a:schemeClr val="dk1"/>
              </a:solidFill>
              <a:effectLst/>
              <a:latin typeface="+mn-lt"/>
              <a:ea typeface="+mn-ea"/>
              <a:cs typeface="+mn-cs"/>
            </a:rPr>
            <a:t>372</a:t>
          </a:r>
          <a:r>
            <a:rPr lang="ja-JP" altLang="ja-JP" sz="1100" b="0" i="0" baseline="0">
              <a:solidFill>
                <a:schemeClr val="dk1"/>
              </a:solidFill>
              <a:effectLst/>
              <a:latin typeface="+mn-lt"/>
              <a:ea typeface="+mn-ea"/>
              <a:cs typeface="+mn-cs"/>
            </a:rPr>
            <a:t>百万円の増となった。今後は市庁舎耐震化事業などのため、地方債現在高はさらに増加する見込みである。事業実施時期等の調整を行うとともに、地方債充当事業を厳選して残高の抑制を図っていく。</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組合等負担等見込額では、</a:t>
          </a:r>
          <a:r>
            <a:rPr lang="en-US" altLang="ja-JP" sz="1100" b="0" i="0" baseline="0">
              <a:solidFill>
                <a:schemeClr val="dk1"/>
              </a:solidFill>
              <a:effectLst/>
              <a:latin typeface="+mn-lt"/>
              <a:ea typeface="+mn-ea"/>
              <a:cs typeface="+mn-cs"/>
            </a:rPr>
            <a:t>448</a:t>
          </a:r>
          <a:r>
            <a:rPr lang="ja-JP" altLang="en-US" sz="1100" b="0" i="0" baseline="0">
              <a:solidFill>
                <a:schemeClr val="dk1"/>
              </a:solidFill>
              <a:effectLst/>
              <a:latin typeface="+mn-lt"/>
              <a:ea typeface="+mn-ea"/>
              <a:cs typeface="+mn-cs"/>
            </a:rPr>
            <a:t>百万円の増となった。</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充当可能基金の残高はふるさと納税基金への積立などにより前年度比</a:t>
          </a:r>
          <a:r>
            <a:rPr lang="en-US" altLang="ja-JP" sz="1100" b="0" i="0" baseline="0">
              <a:solidFill>
                <a:schemeClr val="dk1"/>
              </a:solidFill>
              <a:effectLst/>
              <a:latin typeface="+mn-lt"/>
              <a:ea typeface="+mn-ea"/>
              <a:cs typeface="+mn-cs"/>
            </a:rPr>
            <a:t>320</a:t>
          </a:r>
          <a:r>
            <a:rPr lang="ja-JP" altLang="ja-JP" sz="1100" b="0" i="0" baseline="0">
              <a:solidFill>
                <a:schemeClr val="dk1"/>
              </a:solidFill>
              <a:effectLst/>
              <a:latin typeface="+mn-lt"/>
              <a:ea typeface="+mn-ea"/>
              <a:cs typeface="+mn-cs"/>
            </a:rPr>
            <a:t>百万円の増、基準財政需要額算入見込額は前年度比</a:t>
          </a:r>
          <a:r>
            <a:rPr lang="en-US" altLang="ja-JP" sz="1100" b="0" i="0" baseline="0">
              <a:solidFill>
                <a:schemeClr val="dk1"/>
              </a:solidFill>
              <a:effectLst/>
              <a:latin typeface="+mn-lt"/>
              <a:ea typeface="+mn-ea"/>
              <a:cs typeface="+mn-cs"/>
            </a:rPr>
            <a:t>732</a:t>
          </a:r>
          <a:r>
            <a:rPr lang="ja-JP" altLang="ja-JP" sz="1100" b="0" i="0" baseline="0">
              <a:solidFill>
                <a:schemeClr val="dk1"/>
              </a:solidFill>
              <a:effectLst/>
              <a:latin typeface="+mn-lt"/>
              <a:ea typeface="+mn-ea"/>
              <a:cs typeface="+mn-cs"/>
            </a:rPr>
            <a:t>百万円の増となった結果、上述のとおり将来負担比率の分子の額は減少した。</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 xmlns:a16="http://schemas.microsoft.com/office/drawing/2014/main"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 xmlns:a16="http://schemas.microsoft.com/office/drawing/2014/main"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31,382
31,253
240.93
16,626,750
16,087,710
426,541
7,975,493
17,494,310</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110.5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昭和</a:t>
          </a:r>
          <a:r>
            <a:rPr kumimoji="1" lang="ja-JP" altLang="en-US" sz="1100">
              <a:solidFill>
                <a:schemeClr val="dk1"/>
              </a:solidFill>
              <a:effectLst/>
              <a:latin typeface="+mn-lt"/>
              <a:ea typeface="+mn-ea"/>
              <a:cs typeface="+mn-cs"/>
            </a:rPr>
            <a:t>４０</a:t>
          </a:r>
          <a:r>
            <a:rPr kumimoji="1" lang="ja-JP" altLang="ja-JP" sz="1100">
              <a:solidFill>
                <a:schemeClr val="dk1"/>
              </a:solidFill>
              <a:effectLst/>
              <a:latin typeface="+mn-lt"/>
              <a:ea typeface="+mn-ea"/>
              <a:cs typeface="+mn-cs"/>
            </a:rPr>
            <a:t>年代後半から</a:t>
          </a:r>
          <a:r>
            <a:rPr kumimoji="1" lang="ja-JP" altLang="en-US" sz="1100">
              <a:solidFill>
                <a:schemeClr val="dk1"/>
              </a:solidFill>
              <a:effectLst/>
              <a:latin typeface="+mn-lt"/>
              <a:ea typeface="+mn-ea"/>
              <a:cs typeface="+mn-cs"/>
            </a:rPr>
            <a:t>５０</a:t>
          </a:r>
          <a:r>
            <a:rPr kumimoji="1" lang="ja-JP" altLang="ja-JP" sz="1100">
              <a:solidFill>
                <a:schemeClr val="dk1"/>
              </a:solidFill>
              <a:effectLst/>
              <a:latin typeface="+mn-lt"/>
              <a:ea typeface="+mn-ea"/>
              <a:cs typeface="+mn-cs"/>
            </a:rPr>
            <a:t>年前半にかけて整備された施設が多く、その大部分が耐用年数を経過していることから、数値が高くなっている。</a:t>
          </a:r>
          <a:endParaRPr lang="ja-JP" altLang="ja-JP">
            <a:effectLst/>
          </a:endParaRPr>
        </a:p>
        <a:p>
          <a:r>
            <a:rPr kumimoji="1" lang="ja-JP" altLang="ja-JP" sz="1100">
              <a:solidFill>
                <a:schemeClr val="dk1"/>
              </a:solidFill>
              <a:effectLst/>
              <a:latin typeface="+mn-lt"/>
              <a:ea typeface="+mn-ea"/>
              <a:cs typeface="+mn-cs"/>
            </a:rPr>
            <a:t>今後は、平成</a:t>
          </a:r>
          <a:r>
            <a:rPr kumimoji="1" lang="ja-JP" altLang="en-US" sz="1100">
              <a:solidFill>
                <a:schemeClr val="dk1"/>
              </a:solidFill>
              <a:effectLst/>
              <a:latin typeface="+mn-lt"/>
              <a:ea typeface="+mn-ea"/>
              <a:cs typeface="+mn-cs"/>
            </a:rPr>
            <a:t>２８</a:t>
          </a:r>
          <a:r>
            <a:rPr kumimoji="1" lang="ja-JP" altLang="ja-JP" sz="1100">
              <a:solidFill>
                <a:schemeClr val="dk1"/>
              </a:solidFill>
              <a:effectLst/>
              <a:latin typeface="+mn-lt"/>
              <a:ea typeface="+mn-ea"/>
              <a:cs typeface="+mn-cs"/>
            </a:rPr>
            <a:t>年度に策定した公共施設等総合管理計画に基づき、施設ごとに目的や利用状況を考慮し統廃合を検討するとともに、必要な施設については耐用年数等を踏まえながら、更新や長寿命化を進めていく。</a:t>
          </a:r>
          <a:endParaRPr lang="ja-JP" altLang="ja-JP">
            <a:effectLst/>
          </a:endParaRPr>
        </a:p>
        <a:p>
          <a:endParaRPr kumimoji="1" lang="ja-JP" altLang="en-US"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34</xdr:row>
      <xdr:rowOff>141817</xdr:rowOff>
    </xdr:from>
    <xdr:to>
      <xdr:col>4</xdr:col>
      <xdr:colOff>539750</xdr:colOff>
      <xdr:row>34</xdr:row>
      <xdr:rowOff>141817</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48016</xdr:rowOff>
    </xdr:from>
    <xdr:ext cx="359393" cy="225703"/>
    <xdr:sp macro="" textlink="">
      <xdr:nvSpPr>
        <xdr:cNvPr id="52" name="テキスト ボックス 51"/>
        <xdr:cNvSpPr txBox="1"/>
      </xdr:nvSpPr>
      <xdr:spPr>
        <a:xfrm>
          <a:off x="847107" y="66583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45.0</a:t>
          </a:r>
          <a:endParaRPr kumimoji="1" lang="ja-JP" altLang="en-US" sz="800">
            <a:latin typeface="ＭＳ Ｐゴシック"/>
          </a:endParaRPr>
        </a:p>
      </xdr:txBody>
    </xdr:sp>
    <xdr:clientData/>
  </xdr:oneCellAnchor>
  <xdr:twoCellAnchor>
    <xdr:from>
      <xdr:col>1</xdr:col>
      <xdr:colOff>784225</xdr:colOff>
      <xdr:row>32</xdr:row>
      <xdr:rowOff>124883</xdr:rowOff>
    </xdr:from>
    <xdr:to>
      <xdr:col>4</xdr:col>
      <xdr:colOff>539750</xdr:colOff>
      <xdr:row>32</xdr:row>
      <xdr:rowOff>124883</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31082</xdr:rowOff>
    </xdr:from>
    <xdr:ext cx="359393" cy="225703"/>
    <xdr:sp macro="" textlink="">
      <xdr:nvSpPr>
        <xdr:cNvPr id="54" name="テキスト ボックス 53"/>
        <xdr:cNvSpPr txBox="1"/>
      </xdr:nvSpPr>
      <xdr:spPr>
        <a:xfrm>
          <a:off x="847107" y="62985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30</xdr:row>
      <xdr:rowOff>107950</xdr:rowOff>
    </xdr:from>
    <xdr:to>
      <xdr:col>4</xdr:col>
      <xdr:colOff>539750</xdr:colOff>
      <xdr:row>30</xdr:row>
      <xdr:rowOff>107950</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14149</xdr:rowOff>
    </xdr:from>
    <xdr:ext cx="359393" cy="225703"/>
    <xdr:sp macro="" textlink="">
      <xdr:nvSpPr>
        <xdr:cNvPr id="56" name="テキスト ボックス 55"/>
        <xdr:cNvSpPr txBox="1"/>
      </xdr:nvSpPr>
      <xdr:spPr>
        <a:xfrm>
          <a:off x="847107" y="59386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55.0</a:t>
          </a:r>
          <a:endParaRPr kumimoji="1" lang="ja-JP" altLang="en-US" sz="800">
            <a:latin typeface="ＭＳ Ｐゴシック"/>
          </a:endParaRPr>
        </a:p>
      </xdr:txBody>
    </xdr:sp>
    <xdr:clientData/>
  </xdr:oneCellAnchor>
  <xdr:twoCellAnchor>
    <xdr:from>
      <xdr:col>1</xdr:col>
      <xdr:colOff>784225</xdr:colOff>
      <xdr:row>28</xdr:row>
      <xdr:rowOff>91017</xdr:rowOff>
    </xdr:from>
    <xdr:to>
      <xdr:col>4</xdr:col>
      <xdr:colOff>539750</xdr:colOff>
      <xdr:row>28</xdr:row>
      <xdr:rowOff>91017</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168666</xdr:rowOff>
    </xdr:from>
    <xdr:ext cx="359393" cy="225703"/>
    <xdr:sp macro="" textlink="">
      <xdr:nvSpPr>
        <xdr:cNvPr id="58" name="テキスト ボックス 57"/>
        <xdr:cNvSpPr txBox="1"/>
      </xdr:nvSpPr>
      <xdr:spPr>
        <a:xfrm>
          <a:off x="847107" y="557886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74083</xdr:rowOff>
    </xdr:from>
    <xdr:to>
      <xdr:col>4</xdr:col>
      <xdr:colOff>539750</xdr:colOff>
      <xdr:row>26</xdr:row>
      <xdr:rowOff>74083</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151732</xdr:rowOff>
    </xdr:from>
    <xdr:ext cx="359393" cy="225703"/>
    <xdr:sp macro="" textlink="">
      <xdr:nvSpPr>
        <xdr:cNvPr id="60" name="テキスト ボックス 59"/>
        <xdr:cNvSpPr txBox="1"/>
      </xdr:nvSpPr>
      <xdr:spPr>
        <a:xfrm>
          <a:off x="847107" y="521903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65.0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2" name="テキスト ボックス 61"/>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118533</xdr:rowOff>
    </xdr:from>
    <xdr:to>
      <xdr:col>3</xdr:col>
      <xdr:colOff>1170940</xdr:colOff>
      <xdr:row>34</xdr:row>
      <xdr:rowOff>163406</xdr:rowOff>
    </xdr:to>
    <xdr:cxnSp macro="">
      <xdr:nvCxnSpPr>
        <xdr:cNvPr id="64" name="直線コネクタ 63"/>
        <xdr:cNvCxnSpPr/>
      </xdr:nvCxnSpPr>
      <xdr:spPr>
        <a:xfrm flipV="1">
          <a:off x="4760595" y="5528733"/>
          <a:ext cx="1270" cy="12450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34</xdr:row>
      <xdr:rowOff>167233</xdr:rowOff>
    </xdr:from>
    <xdr:ext cx="405111" cy="259045"/>
    <xdr:sp macro="" textlink="">
      <xdr:nvSpPr>
        <xdr:cNvPr id="65" name="有形固定資産減価償却率最小値テキスト"/>
        <xdr:cNvSpPr txBox="1"/>
      </xdr:nvSpPr>
      <xdr:spPr>
        <a:xfrm>
          <a:off x="4813300" y="677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44.7</a:t>
          </a:r>
          <a:endParaRPr kumimoji="1" lang="ja-JP" altLang="en-US" sz="1000" b="1">
            <a:latin typeface="ＭＳ Ｐゴシック"/>
          </a:endParaRPr>
        </a:p>
      </xdr:txBody>
    </xdr:sp>
    <xdr:clientData/>
  </xdr:oneCellAnchor>
  <xdr:twoCellAnchor>
    <xdr:from>
      <xdr:col>3</xdr:col>
      <xdr:colOff>1082675</xdr:colOff>
      <xdr:row>34</xdr:row>
      <xdr:rowOff>163406</xdr:rowOff>
    </xdr:from>
    <xdr:to>
      <xdr:col>3</xdr:col>
      <xdr:colOff>1260475</xdr:colOff>
      <xdr:row>34</xdr:row>
      <xdr:rowOff>163406</xdr:rowOff>
    </xdr:to>
    <xdr:cxnSp macro="">
      <xdr:nvCxnSpPr>
        <xdr:cNvPr id="66" name="直線コネクタ 65"/>
        <xdr:cNvCxnSpPr/>
      </xdr:nvCxnSpPr>
      <xdr:spPr>
        <a:xfrm>
          <a:off x="4673600" y="677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26</xdr:row>
      <xdr:rowOff>65210</xdr:rowOff>
    </xdr:from>
    <xdr:ext cx="405111" cy="259045"/>
    <xdr:sp macro="" textlink="">
      <xdr:nvSpPr>
        <xdr:cNvPr id="67" name="有形固定資産減価償却率最大値テキスト"/>
        <xdr:cNvSpPr txBox="1"/>
      </xdr:nvSpPr>
      <xdr:spPr>
        <a:xfrm>
          <a:off x="4813300" y="5303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a:t>
          </a:r>
          <a:endParaRPr kumimoji="1" lang="ja-JP" altLang="en-US" sz="1000" b="1">
            <a:latin typeface="ＭＳ Ｐゴシック"/>
          </a:endParaRPr>
        </a:p>
      </xdr:txBody>
    </xdr:sp>
    <xdr:clientData/>
  </xdr:oneCellAnchor>
  <xdr:twoCellAnchor>
    <xdr:from>
      <xdr:col>3</xdr:col>
      <xdr:colOff>1082675</xdr:colOff>
      <xdr:row>27</xdr:row>
      <xdr:rowOff>118533</xdr:rowOff>
    </xdr:from>
    <xdr:to>
      <xdr:col>3</xdr:col>
      <xdr:colOff>1260475</xdr:colOff>
      <xdr:row>27</xdr:row>
      <xdr:rowOff>118533</xdr:rowOff>
    </xdr:to>
    <xdr:cxnSp macro="">
      <xdr:nvCxnSpPr>
        <xdr:cNvPr id="68" name="直線コネクタ 67"/>
        <xdr:cNvCxnSpPr/>
      </xdr:nvCxnSpPr>
      <xdr:spPr>
        <a:xfrm>
          <a:off x="4673600" y="552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28380</xdr:rowOff>
    </xdr:from>
    <xdr:ext cx="405111" cy="259045"/>
    <xdr:sp macro="" textlink="">
      <xdr:nvSpPr>
        <xdr:cNvPr id="69" name="有形固定資産減価償却率平均値テキスト"/>
        <xdr:cNvSpPr txBox="1"/>
      </xdr:nvSpPr>
      <xdr:spPr>
        <a:xfrm>
          <a:off x="4813300" y="5952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49953</xdr:rowOff>
    </xdr:from>
    <xdr:to>
      <xdr:col>3</xdr:col>
      <xdr:colOff>1222375</xdr:colOff>
      <xdr:row>30</xdr:row>
      <xdr:rowOff>151553</xdr:rowOff>
    </xdr:to>
    <xdr:sp macro="" textlink="">
      <xdr:nvSpPr>
        <xdr:cNvPr id="70" name="フローチャート : 判断 69"/>
        <xdr:cNvSpPr/>
      </xdr:nvSpPr>
      <xdr:spPr>
        <a:xfrm>
          <a:off x="47117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31</xdr:row>
      <xdr:rowOff>36830</xdr:rowOff>
    </xdr:from>
    <xdr:to>
      <xdr:col>3</xdr:col>
      <xdr:colOff>511175</xdr:colOff>
      <xdr:row>31</xdr:row>
      <xdr:rowOff>138430</xdr:rowOff>
    </xdr:to>
    <xdr:sp macro="" textlink="">
      <xdr:nvSpPr>
        <xdr:cNvPr id="71" name="フローチャート : 判断 70"/>
        <xdr:cNvSpPr/>
      </xdr:nvSpPr>
      <xdr:spPr>
        <a:xfrm>
          <a:off x="4000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2" name="テキスト ボックス 71"/>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3" name="テキスト ボックス 72"/>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4" name="テキスト ボックス 73"/>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5" name="テキスト ボックス 74"/>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6" name="テキスト ボックス 75"/>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28</xdr:row>
      <xdr:rowOff>119380</xdr:rowOff>
    </xdr:from>
    <xdr:to>
      <xdr:col>3</xdr:col>
      <xdr:colOff>511175</xdr:colOff>
      <xdr:row>29</xdr:row>
      <xdr:rowOff>49530</xdr:rowOff>
    </xdr:to>
    <xdr:sp macro="" textlink="">
      <xdr:nvSpPr>
        <xdr:cNvPr id="77" name="円/楕円 76"/>
        <xdr:cNvSpPr/>
      </xdr:nvSpPr>
      <xdr:spPr>
        <a:xfrm>
          <a:off x="4000500" y="570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31</xdr:row>
      <xdr:rowOff>129557</xdr:rowOff>
    </xdr:from>
    <xdr:ext cx="405111" cy="259045"/>
    <xdr:sp macro="" textlink="">
      <xdr:nvSpPr>
        <xdr:cNvPr id="78" name="n_1aveValue有形固定資産減価償却率"/>
        <xdr:cNvSpPr txBox="1"/>
      </xdr:nvSpPr>
      <xdr:spPr>
        <a:xfrm>
          <a:off x="3836043"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a:t>
          </a:r>
          <a:endParaRPr kumimoji="1" lang="ja-JP" altLang="en-US" sz="1000" b="1">
            <a:solidFill>
              <a:srgbClr val="000080"/>
            </a:solidFill>
            <a:latin typeface="ＭＳ Ｐゴシック"/>
          </a:endParaRPr>
        </a:p>
      </xdr:txBody>
    </xdr:sp>
    <xdr:clientData/>
  </xdr:oneCellAnchor>
  <xdr:oneCellAnchor>
    <xdr:from>
      <xdr:col>3</xdr:col>
      <xdr:colOff>245118</xdr:colOff>
      <xdr:row>27</xdr:row>
      <xdr:rowOff>66057</xdr:rowOff>
    </xdr:from>
    <xdr:ext cx="405111" cy="259045"/>
    <xdr:sp macro="" textlink="">
      <xdr:nvSpPr>
        <xdr:cNvPr id="79" name="n_1mainValue有形固定資産減価償却率"/>
        <xdr:cNvSpPr txBox="1"/>
      </xdr:nvSpPr>
      <xdr:spPr>
        <a:xfrm>
          <a:off x="3836043"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0" name="正方形/長方形 7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1" name="正方形/長方形 80"/>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2" name="正方形/長方形 81"/>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3" name="正方形/長方形 82"/>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4" name="正方形/長方形 83"/>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5" name="正方形/長方形 84"/>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6" name="テキスト ボックス 85"/>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7" name="正方形/長方形 86"/>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88" name="正方形/長方形 87"/>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89" name="正方形/長方形 88"/>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0" name="テキスト ボックス 89"/>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1" name="テキスト ボックス 90"/>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2" name="テキスト ボックス 91"/>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3" name="テキスト ボックス 92"/>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31,382
31,253
240.93
16,626,750
16,087,710
426,541
7,975,493
17,494,310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56.4</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41</xdr:row>
      <xdr:rowOff>19050</xdr:rowOff>
    </xdr:from>
    <xdr:to>
      <xdr:col>7</xdr:col>
      <xdr:colOff>638175</xdr:colOff>
      <xdr:row>41</xdr:row>
      <xdr:rowOff>19050</xdr:rowOff>
    </xdr:to>
    <xdr:cxnSp macro="">
      <xdr:nvCxnSpPr>
        <xdr:cNvPr id="44" name="直線コネクタ 43"/>
        <xdr:cNvCxnSpPr/>
      </xdr:nvCxnSpPr>
      <xdr:spPr>
        <a:xfrm>
          <a:off x="762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48277</xdr:rowOff>
    </xdr:from>
    <xdr:ext cx="403059" cy="259045"/>
    <xdr:sp macro="" textlink="">
      <xdr:nvSpPr>
        <xdr:cNvPr id="45" name="テキスト ボックス 44"/>
        <xdr:cNvSpPr txBox="1"/>
      </xdr:nvSpPr>
      <xdr:spPr>
        <a:xfrm>
          <a:off x="358941" y="690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6" name="直線コネクタ 45"/>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7" name="テキスト ボックス 46"/>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34</xdr:row>
      <xdr:rowOff>76200</xdr:rowOff>
    </xdr:from>
    <xdr:to>
      <xdr:col>7</xdr:col>
      <xdr:colOff>638175</xdr:colOff>
      <xdr:row>34</xdr:row>
      <xdr:rowOff>76200</xdr:rowOff>
    </xdr:to>
    <xdr:cxnSp macro="">
      <xdr:nvCxnSpPr>
        <xdr:cNvPr id="48" name="直線コネクタ 47"/>
        <xdr:cNvCxnSpPr/>
      </xdr:nvCxnSpPr>
      <xdr:spPr>
        <a:xfrm>
          <a:off x="762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33</xdr:row>
      <xdr:rowOff>105427</xdr:rowOff>
    </xdr:from>
    <xdr:ext cx="403059" cy="259045"/>
    <xdr:sp macro="" textlink="">
      <xdr:nvSpPr>
        <xdr:cNvPr id="49" name="テキスト ボックス 48"/>
        <xdr:cNvSpPr txBox="1"/>
      </xdr:nvSpPr>
      <xdr:spPr>
        <a:xfrm>
          <a:off x="358941" y="576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0" name="直線コネクタ 49"/>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30</xdr:row>
      <xdr:rowOff>48277</xdr:rowOff>
    </xdr:from>
    <xdr:ext cx="403059" cy="259045"/>
    <xdr:sp macro="" textlink="">
      <xdr:nvSpPr>
        <xdr:cNvPr id="51" name="テキスト ボックス 50"/>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2"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133350</xdr:rowOff>
    </xdr:from>
    <xdr:to>
      <xdr:col>6</xdr:col>
      <xdr:colOff>510540</xdr:colOff>
      <xdr:row>40</xdr:row>
      <xdr:rowOff>93345</xdr:rowOff>
    </xdr:to>
    <xdr:cxnSp macro="">
      <xdr:nvCxnSpPr>
        <xdr:cNvPr id="53" name="直線コネクタ 52"/>
        <xdr:cNvCxnSpPr/>
      </xdr:nvCxnSpPr>
      <xdr:spPr>
        <a:xfrm flipV="1">
          <a:off x="4634865" y="579120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40</xdr:row>
      <xdr:rowOff>97172</xdr:rowOff>
    </xdr:from>
    <xdr:ext cx="405111" cy="259045"/>
    <xdr:sp macro="" textlink="">
      <xdr:nvSpPr>
        <xdr:cNvPr id="54" name="【道路】&#10;有形固定資産減価償却率最小値テキスト"/>
        <xdr:cNvSpPr txBox="1"/>
      </xdr:nvSpPr>
      <xdr:spPr>
        <a:xfrm>
          <a:off x="472440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41.7</a:t>
          </a:r>
          <a:endParaRPr kumimoji="1" lang="ja-JP" altLang="en-US" sz="1000" b="1">
            <a:latin typeface="ＭＳ Ｐゴシック"/>
          </a:endParaRPr>
        </a:p>
      </xdr:txBody>
    </xdr:sp>
    <xdr:clientData/>
  </xdr:oneCellAnchor>
  <xdr:twoCellAnchor>
    <xdr:from>
      <xdr:col>6</xdr:col>
      <xdr:colOff>422275</xdr:colOff>
      <xdr:row>40</xdr:row>
      <xdr:rowOff>93345</xdr:rowOff>
    </xdr:from>
    <xdr:to>
      <xdr:col>6</xdr:col>
      <xdr:colOff>600075</xdr:colOff>
      <xdr:row>40</xdr:row>
      <xdr:rowOff>93345</xdr:rowOff>
    </xdr:to>
    <xdr:cxnSp macro="">
      <xdr:nvCxnSpPr>
        <xdr:cNvPr id="55" name="直線コネクタ 54"/>
        <xdr:cNvCxnSpPr/>
      </xdr:nvCxnSpPr>
      <xdr:spPr>
        <a:xfrm>
          <a:off x="4546600" y="695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32</xdr:row>
      <xdr:rowOff>80027</xdr:rowOff>
    </xdr:from>
    <xdr:ext cx="405111" cy="259045"/>
    <xdr:sp macro="" textlink="">
      <xdr:nvSpPr>
        <xdr:cNvPr id="56" name="【道路】&#10;有形固定資産減価償却率最大値テキスト"/>
        <xdr:cNvSpPr txBox="1"/>
      </xdr:nvSpPr>
      <xdr:spPr>
        <a:xfrm>
          <a:off x="4724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62.0</a:t>
          </a:r>
          <a:endParaRPr kumimoji="1" lang="ja-JP" altLang="en-US" sz="1000" b="1">
            <a:latin typeface="ＭＳ Ｐゴシック"/>
          </a:endParaRPr>
        </a:p>
      </xdr:txBody>
    </xdr:sp>
    <xdr:clientData/>
  </xdr:oneCellAnchor>
  <xdr:twoCellAnchor>
    <xdr:from>
      <xdr:col>6</xdr:col>
      <xdr:colOff>422275</xdr:colOff>
      <xdr:row>33</xdr:row>
      <xdr:rowOff>133350</xdr:rowOff>
    </xdr:from>
    <xdr:to>
      <xdr:col>6</xdr:col>
      <xdr:colOff>600075</xdr:colOff>
      <xdr:row>33</xdr:row>
      <xdr:rowOff>133350</xdr:rowOff>
    </xdr:to>
    <xdr:cxnSp macro="">
      <xdr:nvCxnSpPr>
        <xdr:cNvPr id="57" name="直線コネクタ 56"/>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35</xdr:row>
      <xdr:rowOff>158132</xdr:rowOff>
    </xdr:from>
    <xdr:ext cx="405111" cy="259045"/>
    <xdr:sp macro="" textlink="">
      <xdr:nvSpPr>
        <xdr:cNvPr id="58" name="【道路】&#10;有形固定資産減価償却率平均値テキスト"/>
        <xdr:cNvSpPr txBox="1"/>
      </xdr:nvSpPr>
      <xdr:spPr>
        <a:xfrm>
          <a:off x="4724400" y="6158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8255</xdr:rowOff>
    </xdr:from>
    <xdr:to>
      <xdr:col>6</xdr:col>
      <xdr:colOff>561975</xdr:colOff>
      <xdr:row>36</xdr:row>
      <xdr:rowOff>109855</xdr:rowOff>
    </xdr:to>
    <xdr:sp macro="" textlink="">
      <xdr:nvSpPr>
        <xdr:cNvPr id="59" name="フローチャート : 判断 58"/>
        <xdr:cNvSpPr/>
      </xdr:nvSpPr>
      <xdr:spPr>
        <a:xfrm>
          <a:off x="4584700" y="61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37</xdr:row>
      <xdr:rowOff>99695</xdr:rowOff>
    </xdr:from>
    <xdr:to>
      <xdr:col>5</xdr:col>
      <xdr:colOff>409575</xdr:colOff>
      <xdr:row>38</xdr:row>
      <xdr:rowOff>29845</xdr:rowOff>
    </xdr:to>
    <xdr:sp macro="" textlink="">
      <xdr:nvSpPr>
        <xdr:cNvPr id="60" name="フローチャート : 判断 59"/>
        <xdr:cNvSpPr/>
      </xdr:nvSpPr>
      <xdr:spPr>
        <a:xfrm>
          <a:off x="3746500" y="644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1" name="テキスト ボックス 60"/>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2" name="テキスト ボックス 61"/>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3" name="テキスト ボックス 62"/>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4" name="テキスト ボックス 63"/>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5" name="テキスト ボックス 64"/>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38</xdr:row>
      <xdr:rowOff>53975</xdr:rowOff>
    </xdr:from>
    <xdr:to>
      <xdr:col>5</xdr:col>
      <xdr:colOff>409575</xdr:colOff>
      <xdr:row>38</xdr:row>
      <xdr:rowOff>155575</xdr:rowOff>
    </xdr:to>
    <xdr:sp macro="" textlink="">
      <xdr:nvSpPr>
        <xdr:cNvPr id="66" name="円/楕円 65"/>
        <xdr:cNvSpPr/>
      </xdr:nvSpPr>
      <xdr:spPr>
        <a:xfrm>
          <a:off x="3746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36</xdr:row>
      <xdr:rowOff>46372</xdr:rowOff>
    </xdr:from>
    <xdr:ext cx="405111" cy="259045"/>
    <xdr:sp macro="" textlink="">
      <xdr:nvSpPr>
        <xdr:cNvPr id="67" name="n_1aveValue【道路】&#10;有形固定資産減価償却率"/>
        <xdr:cNvSpPr txBox="1"/>
      </xdr:nvSpPr>
      <xdr:spPr>
        <a:xfrm>
          <a:off x="3582043" y="621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49.7</a:t>
          </a:r>
          <a:endParaRPr kumimoji="1" lang="ja-JP" altLang="en-US" sz="1000" b="1">
            <a:solidFill>
              <a:srgbClr val="000080"/>
            </a:solidFill>
            <a:latin typeface="ＭＳ Ｐゴシック"/>
          </a:endParaRPr>
        </a:p>
      </xdr:txBody>
    </xdr:sp>
    <xdr:clientData/>
  </xdr:oneCellAnchor>
  <xdr:oneCellAnchor>
    <xdr:from>
      <xdr:col>5</xdr:col>
      <xdr:colOff>143518</xdr:colOff>
      <xdr:row>38</xdr:row>
      <xdr:rowOff>146702</xdr:rowOff>
    </xdr:from>
    <xdr:ext cx="405111" cy="259045"/>
    <xdr:sp macro="" textlink="">
      <xdr:nvSpPr>
        <xdr:cNvPr id="68" name="n_1mainValue【道路】&#10;有形固定資産減価償却率"/>
        <xdr:cNvSpPr txBox="1"/>
      </xdr:nvSpPr>
      <xdr:spPr>
        <a:xfrm>
          <a:off x="3582043"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69" name="正方形/長方形 6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0" name="正方形/長方形 6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1" name="正方形/長方形 7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2" name="正方形/長方形 7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3" name="正方形/長方形 7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4" name="正方形/長方形 7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5" name="正方形/長方形 7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12.698</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6" name="正方形/長方形 7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7" name="テキスト ボックス 7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78" name="直線コネクタ 7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41</xdr:row>
      <xdr:rowOff>133350</xdr:rowOff>
    </xdr:from>
    <xdr:to>
      <xdr:col>16</xdr:col>
      <xdr:colOff>307975</xdr:colOff>
      <xdr:row>41</xdr:row>
      <xdr:rowOff>133350</xdr:rowOff>
    </xdr:to>
    <xdr:cxnSp macro="">
      <xdr:nvCxnSpPr>
        <xdr:cNvPr id="79" name="直線コネクタ 78"/>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40</xdr:row>
      <xdr:rowOff>162577</xdr:rowOff>
    </xdr:from>
    <xdr:ext cx="467179" cy="259045"/>
    <xdr:sp macro="" textlink="">
      <xdr:nvSpPr>
        <xdr:cNvPr id="80" name="テキスト ボックス 79"/>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39</xdr:row>
      <xdr:rowOff>19050</xdr:rowOff>
    </xdr:from>
    <xdr:to>
      <xdr:col>16</xdr:col>
      <xdr:colOff>307975</xdr:colOff>
      <xdr:row>39</xdr:row>
      <xdr:rowOff>19050</xdr:rowOff>
    </xdr:to>
    <xdr:cxnSp macro="">
      <xdr:nvCxnSpPr>
        <xdr:cNvPr id="81" name="直線コネクタ 80"/>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48277</xdr:rowOff>
    </xdr:from>
    <xdr:ext cx="531299" cy="259045"/>
    <xdr:sp macro="" textlink="">
      <xdr:nvSpPr>
        <xdr:cNvPr id="82" name="テキスト ボックス 81"/>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36</xdr:row>
      <xdr:rowOff>76200</xdr:rowOff>
    </xdr:from>
    <xdr:to>
      <xdr:col>16</xdr:col>
      <xdr:colOff>307975</xdr:colOff>
      <xdr:row>36</xdr:row>
      <xdr:rowOff>76200</xdr:rowOff>
    </xdr:to>
    <xdr:cxnSp macro="">
      <xdr:nvCxnSpPr>
        <xdr:cNvPr id="83" name="直線コネクタ 82"/>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105427</xdr:rowOff>
    </xdr:from>
    <xdr:ext cx="531299" cy="259045"/>
    <xdr:sp macro="" textlink="">
      <xdr:nvSpPr>
        <xdr:cNvPr id="84" name="テキスト ボックス 83"/>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33</xdr:row>
      <xdr:rowOff>133350</xdr:rowOff>
    </xdr:from>
    <xdr:to>
      <xdr:col>16</xdr:col>
      <xdr:colOff>307975</xdr:colOff>
      <xdr:row>33</xdr:row>
      <xdr:rowOff>133350</xdr:rowOff>
    </xdr:to>
    <xdr:cxnSp macro="">
      <xdr:nvCxnSpPr>
        <xdr:cNvPr id="85" name="直線コネクタ 84"/>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162577</xdr:rowOff>
    </xdr:from>
    <xdr:ext cx="531299" cy="259045"/>
    <xdr:sp macro="" textlink="">
      <xdr:nvSpPr>
        <xdr:cNvPr id="86" name="テキスト ボックス 85"/>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87" name="直線コネクタ 86"/>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88" name="テキスト ボックス 87"/>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89"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160393</xdr:rowOff>
    </xdr:from>
    <xdr:to>
      <xdr:col>15</xdr:col>
      <xdr:colOff>180340</xdr:colOff>
      <xdr:row>40</xdr:row>
      <xdr:rowOff>115885</xdr:rowOff>
    </xdr:to>
    <xdr:cxnSp macro="">
      <xdr:nvCxnSpPr>
        <xdr:cNvPr id="90" name="直線コネクタ 89"/>
        <xdr:cNvCxnSpPr/>
      </xdr:nvCxnSpPr>
      <xdr:spPr>
        <a:xfrm flipV="1">
          <a:off x="10476865" y="5818243"/>
          <a:ext cx="0" cy="1155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40</xdr:row>
      <xdr:rowOff>119712</xdr:rowOff>
    </xdr:from>
    <xdr:ext cx="469744" cy="259045"/>
    <xdr:sp macro="" textlink="">
      <xdr:nvSpPr>
        <xdr:cNvPr id="91" name="【道路】&#10;一人当たり延長最小値テキスト"/>
        <xdr:cNvSpPr txBox="1"/>
      </xdr:nvSpPr>
      <xdr:spPr>
        <a:xfrm>
          <a:off x="10566400" y="697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8.264</a:t>
          </a:r>
          <a:endParaRPr kumimoji="1" lang="ja-JP" altLang="en-US" sz="1000" b="1">
            <a:latin typeface="ＭＳ Ｐゴシック"/>
          </a:endParaRPr>
        </a:p>
      </xdr:txBody>
    </xdr:sp>
    <xdr:clientData/>
  </xdr:oneCellAnchor>
  <xdr:twoCellAnchor>
    <xdr:from>
      <xdr:col>15</xdr:col>
      <xdr:colOff>92075</xdr:colOff>
      <xdr:row>40</xdr:row>
      <xdr:rowOff>115885</xdr:rowOff>
    </xdr:from>
    <xdr:to>
      <xdr:col>15</xdr:col>
      <xdr:colOff>269875</xdr:colOff>
      <xdr:row>40</xdr:row>
      <xdr:rowOff>115885</xdr:rowOff>
    </xdr:to>
    <xdr:cxnSp macro="">
      <xdr:nvCxnSpPr>
        <xdr:cNvPr id="92" name="直線コネクタ 91"/>
        <xdr:cNvCxnSpPr/>
      </xdr:nvCxnSpPr>
      <xdr:spPr>
        <a:xfrm>
          <a:off x="10388600" y="6973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107070</xdr:rowOff>
    </xdr:from>
    <xdr:ext cx="534377" cy="259045"/>
    <xdr:sp macro="" textlink="">
      <xdr:nvSpPr>
        <xdr:cNvPr id="93" name="【道路】&#10;一人当たり延長最大値テキスト"/>
        <xdr:cNvSpPr txBox="1"/>
      </xdr:nvSpPr>
      <xdr:spPr>
        <a:xfrm>
          <a:off x="10566400" y="5593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58.817</a:t>
          </a:r>
          <a:endParaRPr kumimoji="1" lang="ja-JP" altLang="en-US" sz="1000" b="1">
            <a:latin typeface="ＭＳ Ｐゴシック"/>
          </a:endParaRPr>
        </a:p>
      </xdr:txBody>
    </xdr:sp>
    <xdr:clientData/>
  </xdr:oneCellAnchor>
  <xdr:twoCellAnchor>
    <xdr:from>
      <xdr:col>15</xdr:col>
      <xdr:colOff>92075</xdr:colOff>
      <xdr:row>33</xdr:row>
      <xdr:rowOff>160393</xdr:rowOff>
    </xdr:from>
    <xdr:to>
      <xdr:col>15</xdr:col>
      <xdr:colOff>269875</xdr:colOff>
      <xdr:row>33</xdr:row>
      <xdr:rowOff>160393</xdr:rowOff>
    </xdr:to>
    <xdr:cxnSp macro="">
      <xdr:nvCxnSpPr>
        <xdr:cNvPr id="94" name="直線コネクタ 93"/>
        <xdr:cNvCxnSpPr/>
      </xdr:nvCxnSpPr>
      <xdr:spPr>
        <a:xfrm>
          <a:off x="10388600" y="5818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5381</xdr:rowOff>
    </xdr:from>
    <xdr:ext cx="534377" cy="259045"/>
    <xdr:sp macro="" textlink="">
      <xdr:nvSpPr>
        <xdr:cNvPr id="95" name="【道路】&#10;一人当たり延長平均値テキスト"/>
        <xdr:cNvSpPr txBox="1"/>
      </xdr:nvSpPr>
      <xdr:spPr>
        <a:xfrm>
          <a:off x="10566400" y="65204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24.932</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26954</xdr:rowOff>
    </xdr:from>
    <xdr:to>
      <xdr:col>15</xdr:col>
      <xdr:colOff>231775</xdr:colOff>
      <xdr:row>38</xdr:row>
      <xdr:rowOff>128554</xdr:rowOff>
    </xdr:to>
    <xdr:sp macro="" textlink="">
      <xdr:nvSpPr>
        <xdr:cNvPr id="96" name="フローチャート : 判断 95"/>
        <xdr:cNvSpPr/>
      </xdr:nvSpPr>
      <xdr:spPr>
        <a:xfrm>
          <a:off x="10426700" y="6542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38</xdr:row>
      <xdr:rowOff>104656</xdr:rowOff>
    </xdr:from>
    <xdr:to>
      <xdr:col>14</xdr:col>
      <xdr:colOff>79375</xdr:colOff>
      <xdr:row>39</xdr:row>
      <xdr:rowOff>34806</xdr:rowOff>
    </xdr:to>
    <xdr:sp macro="" textlink="">
      <xdr:nvSpPr>
        <xdr:cNvPr id="97" name="フローチャート : 判断 96"/>
        <xdr:cNvSpPr/>
      </xdr:nvSpPr>
      <xdr:spPr>
        <a:xfrm>
          <a:off x="9588500" y="6619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98" name="テキスト ボックス 9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99" name="テキスト ボックス 9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0" name="テキスト ボックス 9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1" name="テキスト ボックス 10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2" name="テキスト ボックス 10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40</xdr:row>
      <xdr:rowOff>3386</xdr:rowOff>
    </xdr:from>
    <xdr:to>
      <xdr:col>14</xdr:col>
      <xdr:colOff>79375</xdr:colOff>
      <xdr:row>40</xdr:row>
      <xdr:rowOff>104986</xdr:rowOff>
    </xdr:to>
    <xdr:sp macro="" textlink="">
      <xdr:nvSpPr>
        <xdr:cNvPr id="103" name="円/楕円 102"/>
        <xdr:cNvSpPr/>
      </xdr:nvSpPr>
      <xdr:spPr>
        <a:xfrm>
          <a:off x="9588500" y="686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37</xdr:row>
      <xdr:rowOff>51333</xdr:rowOff>
    </xdr:from>
    <xdr:ext cx="534377" cy="259045"/>
    <xdr:sp macro="" textlink="">
      <xdr:nvSpPr>
        <xdr:cNvPr id="104" name="n_1aveValue【道路】&#10;一人当たり延長"/>
        <xdr:cNvSpPr txBox="1"/>
      </xdr:nvSpPr>
      <xdr:spPr>
        <a:xfrm>
          <a:off x="9359410" y="639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21.533</a:t>
          </a:r>
          <a:endParaRPr kumimoji="1" lang="ja-JP" altLang="en-US" sz="1000" b="1">
            <a:solidFill>
              <a:srgbClr val="000080"/>
            </a:solidFill>
            <a:latin typeface="ＭＳ Ｐゴシック"/>
          </a:endParaRPr>
        </a:p>
      </xdr:txBody>
    </xdr:sp>
    <xdr:clientData/>
  </xdr:oneCellAnchor>
  <xdr:oneCellAnchor>
    <xdr:from>
      <xdr:col>13</xdr:col>
      <xdr:colOff>434485</xdr:colOff>
      <xdr:row>40</xdr:row>
      <xdr:rowOff>96113</xdr:rowOff>
    </xdr:from>
    <xdr:ext cx="534377" cy="259045"/>
    <xdr:sp macro="" textlink="">
      <xdr:nvSpPr>
        <xdr:cNvPr id="105" name="n_1mainValue【道路】&#10;一人当たり延長"/>
        <xdr:cNvSpPr txBox="1"/>
      </xdr:nvSpPr>
      <xdr:spPr>
        <a:xfrm>
          <a:off x="9359410" y="695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10.963</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06" name="正方形/長方形 10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07" name="正方形/長方形 10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08" name="正方形/長方形 10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09" name="正方形/長方形 10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0" name="正方形/長方形 10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1" name="正方形/長方形 11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2" name="正方形/長方形 11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63.3</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13" name="正方形/長方形 11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4" name="テキスト ボックス 11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5" name="直線コネクタ 11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116" name="テキスト ボックス 115"/>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17" name="直線コネクタ 11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18" name="テキスト ボックス 117"/>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19" name="直線コネクタ 11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0" name="テキスト ボックス 11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1" name="直線コネクタ 12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22" name="テキスト ボックス 12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23" name="直線コネクタ 12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24" name="テキスト ボックス 12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25" name="直線コネクタ 12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54</xdr:row>
      <xdr:rowOff>124477</xdr:rowOff>
    </xdr:from>
    <xdr:ext cx="403059" cy="259045"/>
    <xdr:sp macro="" textlink="">
      <xdr:nvSpPr>
        <xdr:cNvPr id="126" name="テキスト ボックス 12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7" name="直線コネクタ 12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52</xdr:row>
      <xdr:rowOff>86377</xdr:rowOff>
    </xdr:from>
    <xdr:ext cx="403059" cy="259045"/>
    <xdr:sp macro="" textlink="">
      <xdr:nvSpPr>
        <xdr:cNvPr id="128" name="テキスト ボックス 127"/>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2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110490</xdr:rowOff>
    </xdr:from>
    <xdr:to>
      <xdr:col>6</xdr:col>
      <xdr:colOff>510540</xdr:colOff>
      <xdr:row>63</xdr:row>
      <xdr:rowOff>38100</xdr:rowOff>
    </xdr:to>
    <xdr:cxnSp macro="">
      <xdr:nvCxnSpPr>
        <xdr:cNvPr id="130" name="直線コネクタ 129"/>
        <xdr:cNvCxnSpPr/>
      </xdr:nvCxnSpPr>
      <xdr:spPr>
        <a:xfrm flipV="1">
          <a:off x="4634865" y="954024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41927</xdr:rowOff>
    </xdr:from>
    <xdr:ext cx="405111" cy="259045"/>
    <xdr:sp macro="" textlink="">
      <xdr:nvSpPr>
        <xdr:cNvPr id="131" name="【橋りょう・トンネル】&#10;有形固定資産減価償却率最小値テキスト"/>
        <xdr:cNvSpPr txBox="1"/>
      </xdr:nvSpPr>
      <xdr:spPr>
        <a:xfrm>
          <a:off x="4724400"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35.5</a:t>
          </a:r>
          <a:endParaRPr kumimoji="1" lang="ja-JP" altLang="en-US" sz="1000" b="1">
            <a:latin typeface="ＭＳ Ｐゴシック"/>
          </a:endParaRPr>
        </a:p>
      </xdr:txBody>
    </xdr:sp>
    <xdr:clientData/>
  </xdr:oneCellAnchor>
  <xdr:twoCellAnchor>
    <xdr:from>
      <xdr:col>6</xdr:col>
      <xdr:colOff>422275</xdr:colOff>
      <xdr:row>63</xdr:row>
      <xdr:rowOff>38100</xdr:rowOff>
    </xdr:from>
    <xdr:to>
      <xdr:col>6</xdr:col>
      <xdr:colOff>600075</xdr:colOff>
      <xdr:row>63</xdr:row>
      <xdr:rowOff>38100</xdr:rowOff>
    </xdr:to>
    <xdr:cxnSp macro="">
      <xdr:nvCxnSpPr>
        <xdr:cNvPr id="132" name="直線コネクタ 131"/>
        <xdr:cNvCxnSpPr/>
      </xdr:nvCxnSpPr>
      <xdr:spPr>
        <a:xfrm>
          <a:off x="4546600" y="1083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57167</xdr:rowOff>
    </xdr:from>
    <xdr:ext cx="405111" cy="259045"/>
    <xdr:sp macro="" textlink="">
      <xdr:nvSpPr>
        <xdr:cNvPr id="133" name="【橋りょう・トンネル】&#10;有形固定資産減価償却率最大値テキスト"/>
        <xdr:cNvSpPr txBox="1"/>
      </xdr:nvSpPr>
      <xdr:spPr>
        <a:xfrm>
          <a:off x="4724400" y="931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69.6</a:t>
          </a:r>
          <a:endParaRPr kumimoji="1" lang="ja-JP" altLang="en-US" sz="1000" b="1">
            <a:latin typeface="ＭＳ Ｐゴシック"/>
          </a:endParaRPr>
        </a:p>
      </xdr:txBody>
    </xdr:sp>
    <xdr:clientData/>
  </xdr:oneCellAnchor>
  <xdr:twoCellAnchor>
    <xdr:from>
      <xdr:col>6</xdr:col>
      <xdr:colOff>422275</xdr:colOff>
      <xdr:row>55</xdr:row>
      <xdr:rowOff>110490</xdr:rowOff>
    </xdr:from>
    <xdr:to>
      <xdr:col>6</xdr:col>
      <xdr:colOff>600075</xdr:colOff>
      <xdr:row>55</xdr:row>
      <xdr:rowOff>110490</xdr:rowOff>
    </xdr:to>
    <xdr:cxnSp macro="">
      <xdr:nvCxnSpPr>
        <xdr:cNvPr id="134" name="直線コネクタ 133"/>
        <xdr:cNvCxnSpPr/>
      </xdr:nvCxnSpPr>
      <xdr:spPr>
        <a:xfrm>
          <a:off x="4546600" y="954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99077</xdr:rowOff>
    </xdr:from>
    <xdr:ext cx="405111" cy="259045"/>
    <xdr:sp macro="" textlink="">
      <xdr:nvSpPr>
        <xdr:cNvPr id="135" name="【橋りょう・トンネル】&#10;有形固定資産減価償却率平均値テキスト"/>
        <xdr:cNvSpPr txBox="1"/>
      </xdr:nvSpPr>
      <xdr:spPr>
        <a:xfrm>
          <a:off x="4724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120650</xdr:rowOff>
    </xdr:from>
    <xdr:to>
      <xdr:col>6</xdr:col>
      <xdr:colOff>561975</xdr:colOff>
      <xdr:row>59</xdr:row>
      <xdr:rowOff>50800</xdr:rowOff>
    </xdr:to>
    <xdr:sp macro="" textlink="">
      <xdr:nvSpPr>
        <xdr:cNvPr id="136" name="フローチャート : 判断 135"/>
        <xdr:cNvSpPr/>
      </xdr:nvSpPr>
      <xdr:spPr>
        <a:xfrm>
          <a:off x="4584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139700</xdr:rowOff>
    </xdr:from>
    <xdr:to>
      <xdr:col>5</xdr:col>
      <xdr:colOff>409575</xdr:colOff>
      <xdr:row>59</xdr:row>
      <xdr:rowOff>69850</xdr:rowOff>
    </xdr:to>
    <xdr:sp macro="" textlink="">
      <xdr:nvSpPr>
        <xdr:cNvPr id="137" name="フローチャート : 判断 136"/>
        <xdr:cNvSpPr/>
      </xdr:nvSpPr>
      <xdr:spPr>
        <a:xfrm>
          <a:off x="3746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8" name="テキスト ボックス 13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39" name="テキスト ボックス 13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0" name="テキスト ボックス 13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1" name="テキスト ボックス 14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2" name="テキスト ボックス 14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55</xdr:row>
      <xdr:rowOff>162560</xdr:rowOff>
    </xdr:from>
    <xdr:to>
      <xdr:col>5</xdr:col>
      <xdr:colOff>409575</xdr:colOff>
      <xdr:row>56</xdr:row>
      <xdr:rowOff>92710</xdr:rowOff>
    </xdr:to>
    <xdr:sp macro="" textlink="">
      <xdr:nvSpPr>
        <xdr:cNvPr id="143" name="円/楕円 142"/>
        <xdr:cNvSpPr/>
      </xdr:nvSpPr>
      <xdr:spPr>
        <a:xfrm>
          <a:off x="3746500" y="95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59</xdr:row>
      <xdr:rowOff>60977</xdr:rowOff>
    </xdr:from>
    <xdr:ext cx="405111" cy="259045"/>
    <xdr:sp macro="" textlink="">
      <xdr:nvSpPr>
        <xdr:cNvPr id="144" name="n_1aveValue【橋りょう・トンネル】&#10;有形固定資産減価償却率"/>
        <xdr:cNvSpPr txBox="1"/>
      </xdr:nvSpPr>
      <xdr:spPr>
        <a:xfrm>
          <a:off x="3582043" y="1017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a:t>
          </a:r>
          <a:endParaRPr kumimoji="1" lang="ja-JP" altLang="en-US" sz="1000" b="1">
            <a:solidFill>
              <a:srgbClr val="000080"/>
            </a:solidFill>
            <a:latin typeface="ＭＳ Ｐゴシック"/>
          </a:endParaRPr>
        </a:p>
      </xdr:txBody>
    </xdr:sp>
    <xdr:clientData/>
  </xdr:oneCellAnchor>
  <xdr:oneCellAnchor>
    <xdr:from>
      <xdr:col>5</xdr:col>
      <xdr:colOff>143518</xdr:colOff>
      <xdr:row>54</xdr:row>
      <xdr:rowOff>109237</xdr:rowOff>
    </xdr:from>
    <xdr:ext cx="405111" cy="259045"/>
    <xdr:sp macro="" textlink="">
      <xdr:nvSpPr>
        <xdr:cNvPr id="145" name="n_1mainValue【橋りょう・トンネル】&#10;有形固定資産減価償却率"/>
        <xdr:cNvSpPr txBox="1"/>
      </xdr:nvSpPr>
      <xdr:spPr>
        <a:xfrm>
          <a:off x="3582043" y="936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46" name="正方形/長方形 14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7" name="正方形/長方形 14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8" name="正方形/長方形 14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9" name="正方形/長方形 14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0" name="正方形/長方形 14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1" name="正方形/長方形 15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2" name="正方形/長方形 15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301,510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53" name="正方形/長方形 15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4" name="テキスト ボックス 15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5" name="直線コネクタ 15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56" name="直線コネクタ 155"/>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105427</xdr:rowOff>
    </xdr:from>
    <xdr:ext cx="248786" cy="259045"/>
    <xdr:sp macro="" textlink="">
      <xdr:nvSpPr>
        <xdr:cNvPr id="157" name="テキスト ボックス 156"/>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58" name="直線コネクタ 157"/>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61</xdr:row>
      <xdr:rowOff>67327</xdr:rowOff>
    </xdr:from>
    <xdr:ext cx="595419" cy="259045"/>
    <xdr:sp macro="" textlink="">
      <xdr:nvSpPr>
        <xdr:cNvPr id="159" name="テキスト ボックス 158"/>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0" name="直線コネクタ 159"/>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59</xdr:row>
      <xdr:rowOff>29227</xdr:rowOff>
    </xdr:from>
    <xdr:ext cx="595419" cy="259045"/>
    <xdr:sp macro="" textlink="">
      <xdr:nvSpPr>
        <xdr:cNvPr id="161" name="テキスト ボックス 160"/>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62" name="直線コネクタ 161"/>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162577</xdr:rowOff>
    </xdr:from>
    <xdr:ext cx="595419" cy="259045"/>
    <xdr:sp macro="" textlink="">
      <xdr:nvSpPr>
        <xdr:cNvPr id="163" name="テキスト ボックス 162"/>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64" name="直線コネクタ 163"/>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124477</xdr:rowOff>
    </xdr:from>
    <xdr:ext cx="595419" cy="259045"/>
    <xdr:sp macro="" textlink="">
      <xdr:nvSpPr>
        <xdr:cNvPr id="165" name="テキスト ボックス 164"/>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6" name="直線コネクタ 165"/>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7" name="テキスト ボックス 166"/>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68"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167712</xdr:rowOff>
    </xdr:from>
    <xdr:to>
      <xdr:col>15</xdr:col>
      <xdr:colOff>180340</xdr:colOff>
      <xdr:row>64</xdr:row>
      <xdr:rowOff>65164</xdr:rowOff>
    </xdr:to>
    <xdr:cxnSp macro="">
      <xdr:nvCxnSpPr>
        <xdr:cNvPr id="169" name="直線コネクタ 168"/>
        <xdr:cNvCxnSpPr/>
      </xdr:nvCxnSpPr>
      <xdr:spPr>
        <a:xfrm flipV="1">
          <a:off x="10476865" y="9597462"/>
          <a:ext cx="0" cy="1440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68991</xdr:rowOff>
    </xdr:from>
    <xdr:ext cx="469744" cy="259045"/>
    <xdr:sp macro="" textlink="">
      <xdr:nvSpPr>
        <xdr:cNvPr id="170" name="【橋りょう・トンネル】&#10;一人当たり有形固定資産（償却資産）額最小値テキスト"/>
        <xdr:cNvSpPr txBox="1"/>
      </xdr:nvSpPr>
      <xdr:spPr>
        <a:xfrm>
          <a:off x="10566400" y="11041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5,793</a:t>
          </a:r>
          <a:endParaRPr kumimoji="1" lang="ja-JP" altLang="en-US" sz="1000" b="1">
            <a:latin typeface="ＭＳ Ｐゴシック"/>
          </a:endParaRPr>
        </a:p>
      </xdr:txBody>
    </xdr:sp>
    <xdr:clientData/>
  </xdr:oneCellAnchor>
  <xdr:twoCellAnchor>
    <xdr:from>
      <xdr:col>15</xdr:col>
      <xdr:colOff>92075</xdr:colOff>
      <xdr:row>64</xdr:row>
      <xdr:rowOff>65164</xdr:rowOff>
    </xdr:from>
    <xdr:to>
      <xdr:col>15</xdr:col>
      <xdr:colOff>269875</xdr:colOff>
      <xdr:row>64</xdr:row>
      <xdr:rowOff>65164</xdr:rowOff>
    </xdr:to>
    <xdr:cxnSp macro="">
      <xdr:nvCxnSpPr>
        <xdr:cNvPr id="171" name="直線コネクタ 170"/>
        <xdr:cNvCxnSpPr/>
      </xdr:nvCxnSpPr>
      <xdr:spPr>
        <a:xfrm>
          <a:off x="10388600" y="1103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114389</xdr:rowOff>
    </xdr:from>
    <xdr:ext cx="599010" cy="259045"/>
    <xdr:sp macro="" textlink="">
      <xdr:nvSpPr>
        <xdr:cNvPr id="172" name="【橋りょう・トンネル】&#10;一人当たり有形固定資産（償却資産）額最大値テキスト"/>
        <xdr:cNvSpPr txBox="1"/>
      </xdr:nvSpPr>
      <xdr:spPr>
        <a:xfrm>
          <a:off x="10566400" y="9372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761,962</a:t>
          </a:r>
          <a:endParaRPr kumimoji="1" lang="ja-JP" altLang="en-US" sz="1000" b="1">
            <a:latin typeface="ＭＳ Ｐゴシック"/>
          </a:endParaRPr>
        </a:p>
      </xdr:txBody>
    </xdr:sp>
    <xdr:clientData/>
  </xdr:oneCellAnchor>
  <xdr:twoCellAnchor>
    <xdr:from>
      <xdr:col>15</xdr:col>
      <xdr:colOff>92075</xdr:colOff>
      <xdr:row>55</xdr:row>
      <xdr:rowOff>167712</xdr:rowOff>
    </xdr:from>
    <xdr:to>
      <xdr:col>15</xdr:col>
      <xdr:colOff>269875</xdr:colOff>
      <xdr:row>55</xdr:row>
      <xdr:rowOff>167712</xdr:rowOff>
    </xdr:to>
    <xdr:cxnSp macro="">
      <xdr:nvCxnSpPr>
        <xdr:cNvPr id="173" name="直線コネクタ 172"/>
        <xdr:cNvCxnSpPr/>
      </xdr:nvCxnSpPr>
      <xdr:spPr>
        <a:xfrm>
          <a:off x="10388600" y="9597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140585</xdr:rowOff>
    </xdr:from>
    <xdr:ext cx="599010" cy="259045"/>
    <xdr:sp macro="" textlink="">
      <xdr:nvSpPr>
        <xdr:cNvPr id="174" name="【橋りょう・トンネル】&#10;一人当たり有形固定資産（償却資産）額平均値テキスト"/>
        <xdr:cNvSpPr txBox="1"/>
      </xdr:nvSpPr>
      <xdr:spPr>
        <a:xfrm>
          <a:off x="10566400" y="104275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288,211</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162158</xdr:rowOff>
    </xdr:from>
    <xdr:to>
      <xdr:col>15</xdr:col>
      <xdr:colOff>231775</xdr:colOff>
      <xdr:row>61</xdr:row>
      <xdr:rowOff>92308</xdr:rowOff>
    </xdr:to>
    <xdr:sp macro="" textlink="">
      <xdr:nvSpPr>
        <xdr:cNvPr id="175" name="フローチャート : 判断 174"/>
        <xdr:cNvSpPr/>
      </xdr:nvSpPr>
      <xdr:spPr>
        <a:xfrm>
          <a:off x="10426700" y="1044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25809</xdr:rowOff>
    </xdr:from>
    <xdr:to>
      <xdr:col>14</xdr:col>
      <xdr:colOff>79375</xdr:colOff>
      <xdr:row>61</xdr:row>
      <xdr:rowOff>127409</xdr:rowOff>
    </xdr:to>
    <xdr:sp macro="" textlink="">
      <xdr:nvSpPr>
        <xdr:cNvPr id="176" name="フローチャート : 判断 175"/>
        <xdr:cNvSpPr/>
      </xdr:nvSpPr>
      <xdr:spPr>
        <a:xfrm>
          <a:off x="9588500" y="10484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7" name="テキスト ボックス 17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8" name="テキスト ボックス 17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79" name="テキスト ボックス 17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0" name="テキスト ボックス 17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1" name="テキスト ボックス 18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59</xdr:row>
      <xdr:rowOff>136612</xdr:rowOff>
    </xdr:from>
    <xdr:to>
      <xdr:col>14</xdr:col>
      <xdr:colOff>79375</xdr:colOff>
      <xdr:row>60</xdr:row>
      <xdr:rowOff>66762</xdr:rowOff>
    </xdr:to>
    <xdr:sp macro="" textlink="">
      <xdr:nvSpPr>
        <xdr:cNvPr id="182" name="円/楕円 181"/>
        <xdr:cNvSpPr/>
      </xdr:nvSpPr>
      <xdr:spPr>
        <a:xfrm>
          <a:off x="9588500" y="10252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61</xdr:row>
      <xdr:rowOff>118536</xdr:rowOff>
    </xdr:from>
    <xdr:ext cx="599010" cy="259045"/>
    <xdr:sp macro="" textlink="">
      <xdr:nvSpPr>
        <xdr:cNvPr id="183" name="n_1aveValue【橋りょう・トンネル】&#10;一人当たり有形固定資産（償却資産）額"/>
        <xdr:cNvSpPr txBox="1"/>
      </xdr:nvSpPr>
      <xdr:spPr>
        <a:xfrm>
          <a:off x="9327094" y="1057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269,785</a:t>
          </a:r>
          <a:endParaRPr kumimoji="1" lang="ja-JP" altLang="en-US" sz="1000" b="1">
            <a:solidFill>
              <a:srgbClr val="000080"/>
            </a:solidFill>
            <a:latin typeface="ＭＳ Ｐゴシック"/>
          </a:endParaRPr>
        </a:p>
      </xdr:txBody>
    </xdr:sp>
    <xdr:clientData/>
  </xdr:oneCellAnchor>
  <xdr:oneCellAnchor>
    <xdr:from>
      <xdr:col>13</xdr:col>
      <xdr:colOff>402169</xdr:colOff>
      <xdr:row>58</xdr:row>
      <xdr:rowOff>83289</xdr:rowOff>
    </xdr:from>
    <xdr:ext cx="599010" cy="259045"/>
    <xdr:sp macro="" textlink="">
      <xdr:nvSpPr>
        <xdr:cNvPr id="184" name="n_1mainValue【橋りょう・トンネル】&#10;一人当たり有形固定資産（償却資産）額"/>
        <xdr:cNvSpPr txBox="1"/>
      </xdr:nvSpPr>
      <xdr:spPr>
        <a:xfrm>
          <a:off x="9327094" y="100273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391,621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85" name="正方形/長方形 184"/>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6" name="正方形/長方形 18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7" name="正方形/長方形 18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8" name="正方形/長方形 18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9" name="正方形/長方形 18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0" name="正方形/長方形 18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1" name="正方形/長方形 19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59.4</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92" name="正方形/長方形 191"/>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3" name="テキスト ボックス 19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4" name="直線コネクタ 19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95" name="テキスト ボックス 194"/>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96" name="直線コネクタ 195"/>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97" name="テキスト ボックス 196"/>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198" name="直線コネクタ 197"/>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199" name="テキスト ボックス 198"/>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200" name="直線コネクタ 199"/>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201" name="テキスト ボックス 200"/>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202" name="直線コネクタ 201"/>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77</xdr:row>
      <xdr:rowOff>67327</xdr:rowOff>
    </xdr:from>
    <xdr:ext cx="467179" cy="259045"/>
    <xdr:sp macro="" textlink="">
      <xdr:nvSpPr>
        <xdr:cNvPr id="203" name="テキスト ボックス 202"/>
        <xdr:cNvSpPr txBox="1"/>
      </xdr:nvSpPr>
      <xdr:spPr>
        <a:xfrm>
          <a:off x="294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4" name="直線コネクタ 20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5" name="テキスト ボックス 20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0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78</xdr:row>
      <xdr:rowOff>65532</xdr:rowOff>
    </xdr:from>
    <xdr:to>
      <xdr:col>6</xdr:col>
      <xdr:colOff>510540</xdr:colOff>
      <xdr:row>85</xdr:row>
      <xdr:rowOff>159258</xdr:rowOff>
    </xdr:to>
    <xdr:cxnSp macro="">
      <xdr:nvCxnSpPr>
        <xdr:cNvPr id="207" name="直線コネクタ 206"/>
        <xdr:cNvCxnSpPr/>
      </xdr:nvCxnSpPr>
      <xdr:spPr>
        <a:xfrm flipV="1">
          <a:off x="4634865" y="13438632"/>
          <a:ext cx="0" cy="1293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163085</xdr:rowOff>
    </xdr:from>
    <xdr:ext cx="405111" cy="259045"/>
    <xdr:sp macro="" textlink="">
      <xdr:nvSpPr>
        <xdr:cNvPr id="208" name="【公営住宅】&#10;有形固定資産減価償却率最小値テキスト"/>
        <xdr:cNvSpPr txBox="1"/>
      </xdr:nvSpPr>
      <xdr:spPr>
        <a:xfrm>
          <a:off x="47244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42.2</a:t>
          </a:r>
          <a:endParaRPr kumimoji="1" lang="ja-JP" altLang="en-US" sz="1000" b="1">
            <a:latin typeface="ＭＳ Ｐゴシック"/>
          </a:endParaRPr>
        </a:p>
      </xdr:txBody>
    </xdr:sp>
    <xdr:clientData/>
  </xdr:oneCellAnchor>
  <xdr:twoCellAnchor>
    <xdr:from>
      <xdr:col>6</xdr:col>
      <xdr:colOff>422275</xdr:colOff>
      <xdr:row>85</xdr:row>
      <xdr:rowOff>159258</xdr:rowOff>
    </xdr:from>
    <xdr:to>
      <xdr:col>6</xdr:col>
      <xdr:colOff>600075</xdr:colOff>
      <xdr:row>85</xdr:row>
      <xdr:rowOff>159258</xdr:rowOff>
    </xdr:to>
    <xdr:cxnSp macro="">
      <xdr:nvCxnSpPr>
        <xdr:cNvPr id="209" name="直線コネクタ 208"/>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77</xdr:row>
      <xdr:rowOff>12209</xdr:rowOff>
    </xdr:from>
    <xdr:ext cx="405111" cy="259045"/>
    <xdr:sp macro="" textlink="">
      <xdr:nvSpPr>
        <xdr:cNvPr id="210" name="【公営住宅】&#10;有形固定資産減価償却率最大値テキスト"/>
        <xdr:cNvSpPr txBox="1"/>
      </xdr:nvSpPr>
      <xdr:spPr>
        <a:xfrm>
          <a:off x="4724400" y="13213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98.8</a:t>
          </a:r>
          <a:endParaRPr kumimoji="1" lang="ja-JP" altLang="en-US" sz="1000" b="1">
            <a:latin typeface="ＭＳ Ｐゴシック"/>
          </a:endParaRPr>
        </a:p>
      </xdr:txBody>
    </xdr:sp>
    <xdr:clientData/>
  </xdr:oneCellAnchor>
  <xdr:twoCellAnchor>
    <xdr:from>
      <xdr:col>6</xdr:col>
      <xdr:colOff>422275</xdr:colOff>
      <xdr:row>78</xdr:row>
      <xdr:rowOff>65532</xdr:rowOff>
    </xdr:from>
    <xdr:to>
      <xdr:col>6</xdr:col>
      <xdr:colOff>600075</xdr:colOff>
      <xdr:row>78</xdr:row>
      <xdr:rowOff>65532</xdr:rowOff>
    </xdr:to>
    <xdr:cxnSp macro="">
      <xdr:nvCxnSpPr>
        <xdr:cNvPr id="211" name="直線コネクタ 210"/>
        <xdr:cNvCxnSpPr/>
      </xdr:nvCxnSpPr>
      <xdr:spPr>
        <a:xfrm>
          <a:off x="4546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83</xdr:row>
      <xdr:rowOff>36592</xdr:rowOff>
    </xdr:from>
    <xdr:ext cx="405111" cy="259045"/>
    <xdr:sp macro="" textlink="">
      <xdr:nvSpPr>
        <xdr:cNvPr id="212" name="【公営住宅】&#10;有形固定資産減価償却率平均値テキスト"/>
        <xdr:cNvSpPr txBox="1"/>
      </xdr:nvSpPr>
      <xdr:spPr>
        <a:xfrm>
          <a:off x="4724400" y="14266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59.4</a:t>
          </a:r>
          <a:endParaRPr kumimoji="1" lang="ja-JP" altLang="en-US" sz="1000" b="1">
            <a:solidFill>
              <a:srgbClr val="000080"/>
            </a:solidFill>
            <a:latin typeface="ＭＳ Ｐゴシック"/>
          </a:endParaRPr>
        </a:p>
      </xdr:txBody>
    </xdr:sp>
    <xdr:clientData/>
  </xdr:oneCellAnchor>
  <xdr:twoCellAnchor>
    <xdr:from>
      <xdr:col>6</xdr:col>
      <xdr:colOff>460375</xdr:colOff>
      <xdr:row>83</xdr:row>
      <xdr:rowOff>58165</xdr:rowOff>
    </xdr:from>
    <xdr:to>
      <xdr:col>6</xdr:col>
      <xdr:colOff>561975</xdr:colOff>
      <xdr:row>83</xdr:row>
      <xdr:rowOff>159765</xdr:rowOff>
    </xdr:to>
    <xdr:sp macro="" textlink="">
      <xdr:nvSpPr>
        <xdr:cNvPr id="213" name="フローチャート : 判断 212"/>
        <xdr:cNvSpPr/>
      </xdr:nvSpPr>
      <xdr:spPr>
        <a:xfrm>
          <a:off x="45847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82</xdr:row>
      <xdr:rowOff>165608</xdr:rowOff>
    </xdr:from>
    <xdr:to>
      <xdr:col>5</xdr:col>
      <xdr:colOff>409575</xdr:colOff>
      <xdr:row>83</xdr:row>
      <xdr:rowOff>95758</xdr:rowOff>
    </xdr:to>
    <xdr:sp macro="" textlink="">
      <xdr:nvSpPr>
        <xdr:cNvPr id="214" name="フローチャート : 判断 213"/>
        <xdr:cNvSpPr/>
      </xdr:nvSpPr>
      <xdr:spPr>
        <a:xfrm>
          <a:off x="3746500" y="1422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5" name="テキスト ボックス 21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6" name="テキスト ボックス 21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7" name="テキスト ボックス 21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8" name="テキスト ボックス 21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19" name="テキスト ボックス 21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78</xdr:row>
      <xdr:rowOff>145035</xdr:rowOff>
    </xdr:from>
    <xdr:to>
      <xdr:col>5</xdr:col>
      <xdr:colOff>409575</xdr:colOff>
      <xdr:row>79</xdr:row>
      <xdr:rowOff>75185</xdr:rowOff>
    </xdr:to>
    <xdr:sp macro="" textlink="">
      <xdr:nvSpPr>
        <xdr:cNvPr id="220" name="円/楕円 219"/>
        <xdr:cNvSpPr/>
      </xdr:nvSpPr>
      <xdr:spPr>
        <a:xfrm>
          <a:off x="3746500" y="1351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83</xdr:row>
      <xdr:rowOff>86885</xdr:rowOff>
    </xdr:from>
    <xdr:ext cx="405111" cy="259045"/>
    <xdr:sp macro="" textlink="">
      <xdr:nvSpPr>
        <xdr:cNvPr id="221" name="n_1aveValue【公営住宅】&#10;有形固定資産減価償却率"/>
        <xdr:cNvSpPr txBox="1"/>
      </xdr:nvSpPr>
      <xdr:spPr>
        <a:xfrm>
          <a:off x="3582043" y="14317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62.2</a:t>
          </a:r>
          <a:endParaRPr kumimoji="1" lang="ja-JP" altLang="en-US" sz="1000" b="1">
            <a:solidFill>
              <a:srgbClr val="000080"/>
            </a:solidFill>
            <a:latin typeface="ＭＳ Ｐゴシック"/>
          </a:endParaRPr>
        </a:p>
      </xdr:txBody>
    </xdr:sp>
    <xdr:clientData/>
  </xdr:oneCellAnchor>
  <xdr:oneCellAnchor>
    <xdr:from>
      <xdr:col>5</xdr:col>
      <xdr:colOff>143518</xdr:colOff>
      <xdr:row>77</xdr:row>
      <xdr:rowOff>91712</xdr:rowOff>
    </xdr:from>
    <xdr:ext cx="405111" cy="259045"/>
    <xdr:sp macro="" textlink="">
      <xdr:nvSpPr>
        <xdr:cNvPr id="222" name="n_1mainValue【公営住宅】&#10;有形固定資産減価償却率"/>
        <xdr:cNvSpPr txBox="1"/>
      </xdr:nvSpPr>
      <xdr:spPr>
        <a:xfrm>
          <a:off x="3582043" y="1329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23" name="正方形/長方形 2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0.518</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30" name="正方形/長方形 2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33" name="直線コネクタ 2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34" name="テキスト ボックス 2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35" name="直線コネクタ 2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36" name="テキスト ボックス 2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37" name="直線コネクタ 2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38" name="テキスト ボックス 2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39" name="直線コネクタ 2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40" name="テキスト ボックス 2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1" name="直線コネクタ 2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2" name="テキスト ボックス 2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135941</xdr:rowOff>
    </xdr:from>
    <xdr:to>
      <xdr:col>15</xdr:col>
      <xdr:colOff>180340</xdr:colOff>
      <xdr:row>85</xdr:row>
      <xdr:rowOff>93421</xdr:rowOff>
    </xdr:to>
    <xdr:cxnSp macro="">
      <xdr:nvCxnSpPr>
        <xdr:cNvPr id="244" name="直線コネクタ 243"/>
        <xdr:cNvCxnSpPr/>
      </xdr:nvCxnSpPr>
      <xdr:spPr>
        <a:xfrm flipV="1">
          <a:off x="10476865" y="13680491"/>
          <a:ext cx="0" cy="986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85</xdr:row>
      <xdr:rowOff>97248</xdr:rowOff>
    </xdr:from>
    <xdr:ext cx="469744" cy="259045"/>
    <xdr:sp macro="" textlink="">
      <xdr:nvSpPr>
        <xdr:cNvPr id="245" name="【公営住宅】&#10;一人当たり面積最小値テキスト"/>
        <xdr:cNvSpPr txBox="1"/>
      </xdr:nvSpPr>
      <xdr:spPr>
        <a:xfrm>
          <a:off x="10566400" y="1467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0.254</a:t>
          </a:r>
          <a:endParaRPr kumimoji="1" lang="ja-JP" altLang="en-US" sz="1000" b="1">
            <a:latin typeface="ＭＳ Ｐゴシック"/>
          </a:endParaRPr>
        </a:p>
      </xdr:txBody>
    </xdr:sp>
    <xdr:clientData/>
  </xdr:oneCellAnchor>
  <xdr:twoCellAnchor>
    <xdr:from>
      <xdr:col>15</xdr:col>
      <xdr:colOff>92075</xdr:colOff>
      <xdr:row>85</xdr:row>
      <xdr:rowOff>93421</xdr:rowOff>
    </xdr:from>
    <xdr:to>
      <xdr:col>15</xdr:col>
      <xdr:colOff>269875</xdr:colOff>
      <xdr:row>85</xdr:row>
      <xdr:rowOff>93421</xdr:rowOff>
    </xdr:to>
    <xdr:cxnSp macro="">
      <xdr:nvCxnSpPr>
        <xdr:cNvPr id="246" name="直線コネクタ 245"/>
        <xdr:cNvCxnSpPr/>
      </xdr:nvCxnSpPr>
      <xdr:spPr>
        <a:xfrm>
          <a:off x="10388600" y="14666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78</xdr:row>
      <xdr:rowOff>82618</xdr:rowOff>
    </xdr:from>
    <xdr:ext cx="469744" cy="259045"/>
    <xdr:sp macro="" textlink="">
      <xdr:nvSpPr>
        <xdr:cNvPr id="247" name="【公営住宅】&#10;一人当たり面積最大値テキスト"/>
        <xdr:cNvSpPr txBox="1"/>
      </xdr:nvSpPr>
      <xdr:spPr>
        <a:xfrm>
          <a:off x="10566400" y="1345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2.411</a:t>
          </a:r>
          <a:endParaRPr kumimoji="1" lang="ja-JP" altLang="en-US" sz="1000" b="1">
            <a:latin typeface="ＭＳ Ｐゴシック"/>
          </a:endParaRPr>
        </a:p>
      </xdr:txBody>
    </xdr:sp>
    <xdr:clientData/>
  </xdr:oneCellAnchor>
  <xdr:twoCellAnchor>
    <xdr:from>
      <xdr:col>15</xdr:col>
      <xdr:colOff>92075</xdr:colOff>
      <xdr:row>79</xdr:row>
      <xdr:rowOff>135941</xdr:rowOff>
    </xdr:from>
    <xdr:to>
      <xdr:col>15</xdr:col>
      <xdr:colOff>269875</xdr:colOff>
      <xdr:row>79</xdr:row>
      <xdr:rowOff>135941</xdr:rowOff>
    </xdr:to>
    <xdr:cxnSp macro="">
      <xdr:nvCxnSpPr>
        <xdr:cNvPr id="248" name="直線コネクタ 247"/>
        <xdr:cNvCxnSpPr/>
      </xdr:nvCxnSpPr>
      <xdr:spPr>
        <a:xfrm>
          <a:off x="10388600" y="13680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38422</xdr:rowOff>
    </xdr:from>
    <xdr:ext cx="469744" cy="259045"/>
    <xdr:sp macro="" textlink="">
      <xdr:nvSpPr>
        <xdr:cNvPr id="249" name="【公営住宅】&#10;一人当たり面積平均値テキスト"/>
        <xdr:cNvSpPr txBox="1"/>
      </xdr:nvSpPr>
      <xdr:spPr>
        <a:xfrm>
          <a:off x="10566400" y="142687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0.966</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59995</xdr:rowOff>
    </xdr:from>
    <xdr:to>
      <xdr:col>15</xdr:col>
      <xdr:colOff>231775</xdr:colOff>
      <xdr:row>83</xdr:row>
      <xdr:rowOff>161595</xdr:rowOff>
    </xdr:to>
    <xdr:sp macro="" textlink="">
      <xdr:nvSpPr>
        <xdr:cNvPr id="250" name="フローチャート : 判断 249"/>
        <xdr:cNvSpPr/>
      </xdr:nvSpPr>
      <xdr:spPr>
        <a:xfrm>
          <a:off x="10426700" y="14290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82</xdr:row>
      <xdr:rowOff>161950</xdr:rowOff>
    </xdr:from>
    <xdr:to>
      <xdr:col>14</xdr:col>
      <xdr:colOff>79375</xdr:colOff>
      <xdr:row>83</xdr:row>
      <xdr:rowOff>92100</xdr:rowOff>
    </xdr:to>
    <xdr:sp macro="" textlink="">
      <xdr:nvSpPr>
        <xdr:cNvPr id="251" name="フローチャート : 判断 250"/>
        <xdr:cNvSpPr/>
      </xdr:nvSpPr>
      <xdr:spPr>
        <a:xfrm>
          <a:off x="9588500" y="1422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2" name="テキスト ボックス 2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3" name="テキスト ボックス 2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4" name="テキスト ボックス 2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5" name="テキスト ボックス 2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6" name="テキスト ボックス 2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53594</xdr:rowOff>
    </xdr:from>
    <xdr:to>
      <xdr:col>14</xdr:col>
      <xdr:colOff>79375</xdr:colOff>
      <xdr:row>85</xdr:row>
      <xdr:rowOff>155194</xdr:rowOff>
    </xdr:to>
    <xdr:sp macro="" textlink="">
      <xdr:nvSpPr>
        <xdr:cNvPr id="257" name="円/楕円 256"/>
        <xdr:cNvSpPr/>
      </xdr:nvSpPr>
      <xdr:spPr>
        <a:xfrm>
          <a:off x="9588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81</xdr:row>
      <xdr:rowOff>108627</xdr:rowOff>
    </xdr:from>
    <xdr:ext cx="469744" cy="259045"/>
    <xdr:sp macro="" textlink="">
      <xdr:nvSpPr>
        <xdr:cNvPr id="258" name="n_1aveValue【公営住宅】&#10;一人当たり面積"/>
        <xdr:cNvSpPr txBox="1"/>
      </xdr:nvSpPr>
      <xdr:spPr>
        <a:xfrm>
          <a:off x="9391727" y="13996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1.118</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146321</xdr:rowOff>
    </xdr:from>
    <xdr:ext cx="469744" cy="259045"/>
    <xdr:sp macro="" textlink="">
      <xdr:nvSpPr>
        <xdr:cNvPr id="259" name="n_1mainValue【公営住宅】&#10;一人当たり面積"/>
        <xdr:cNvSpPr txBox="1"/>
      </xdr:nvSpPr>
      <xdr:spPr>
        <a:xfrm>
          <a:off x="9391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0.230</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60" name="正方形/長方形 25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61" name="正方形/長方形 26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62" name="正方形/長方形 26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63" name="正方形/長方形 26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64" name="正方形/長方形 26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65" name="正方形/長方形 26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66" name="正方形/長方形 26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67" name="正方形/長方形 26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268" name="正方形/長方形 26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69" name="正方形/長方形 26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70" name="正方形/長方形 26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71" name="正方形/長方形 27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72" name="正方形/長方形 27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73" name="正方形/長方形 27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74" name="正方形/長方形 27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13,335</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75" name="正方形/長方形 27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276" name="正方形/長方形 27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7" name="正方形/長方形 27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8" name="正方形/長方形 27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9" name="正方形/長方形 27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80" name="正方形/長方形 27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81" name="正方形/長方形 28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82" name="正方形/長方形 28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83" name="正方形/長方形 282"/>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84" name="テキスト ボックス 283"/>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85" name="直線コネクタ 284"/>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86" name="テキスト ボックス 285"/>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287" name="直線コネクタ 286"/>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288" name="テキスト ボックス 287"/>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289" name="直線コネクタ 288"/>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290" name="テキスト ボックス 289"/>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291" name="直線コネクタ 290"/>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292" name="テキスト ボックス 291"/>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293" name="直線コネクタ 292"/>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294" name="テキスト ボックス 293"/>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295" name="直線コネクタ 294"/>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296" name="テキスト ボックス 295"/>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297" name="直線コネクタ 29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298" name="テキスト ボックス 297"/>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29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33</xdr:row>
      <xdr:rowOff>133350</xdr:rowOff>
    </xdr:from>
    <xdr:to>
      <xdr:col>23</xdr:col>
      <xdr:colOff>516889</xdr:colOff>
      <xdr:row>40</xdr:row>
      <xdr:rowOff>160020</xdr:rowOff>
    </xdr:to>
    <xdr:cxnSp macro="">
      <xdr:nvCxnSpPr>
        <xdr:cNvPr id="300" name="直線コネクタ 299"/>
        <xdr:cNvCxnSpPr/>
      </xdr:nvCxnSpPr>
      <xdr:spPr>
        <a:xfrm flipV="1">
          <a:off x="16318864" y="579120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40</xdr:row>
      <xdr:rowOff>163847</xdr:rowOff>
    </xdr:from>
    <xdr:ext cx="405111" cy="259045"/>
    <xdr:sp macro="" textlink="">
      <xdr:nvSpPr>
        <xdr:cNvPr id="301" name="【認定こども園・幼稚園・保育所】&#10;有形固定資産減価償却率最小値テキスト"/>
        <xdr:cNvSpPr txBox="1"/>
      </xdr:nvSpPr>
      <xdr:spPr>
        <a:xfrm>
          <a:off x="16408400" y="702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31.6</a:t>
          </a:r>
          <a:endParaRPr kumimoji="1" lang="ja-JP" altLang="en-US" sz="1000" b="1">
            <a:latin typeface="ＭＳ Ｐゴシック"/>
          </a:endParaRPr>
        </a:p>
      </xdr:txBody>
    </xdr:sp>
    <xdr:clientData/>
  </xdr:oneCellAnchor>
  <xdr:twoCellAnchor>
    <xdr:from>
      <xdr:col>23</xdr:col>
      <xdr:colOff>428625</xdr:colOff>
      <xdr:row>40</xdr:row>
      <xdr:rowOff>160020</xdr:rowOff>
    </xdr:from>
    <xdr:to>
      <xdr:col>23</xdr:col>
      <xdr:colOff>606425</xdr:colOff>
      <xdr:row>40</xdr:row>
      <xdr:rowOff>160020</xdr:rowOff>
    </xdr:to>
    <xdr:cxnSp macro="">
      <xdr:nvCxnSpPr>
        <xdr:cNvPr id="302" name="直線コネクタ 301"/>
        <xdr:cNvCxnSpPr/>
      </xdr:nvCxnSpPr>
      <xdr:spPr>
        <a:xfrm>
          <a:off x="16230600" y="701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32</xdr:row>
      <xdr:rowOff>80027</xdr:rowOff>
    </xdr:from>
    <xdr:ext cx="405111" cy="259045"/>
    <xdr:sp macro="" textlink="">
      <xdr:nvSpPr>
        <xdr:cNvPr id="303" name="【認定こども園・幼稚園・保育所】&#10;有形固定資産減価償却率最大値テキスト"/>
        <xdr:cNvSpPr txBox="1"/>
      </xdr:nvSpPr>
      <xdr:spPr>
        <a:xfrm>
          <a:off x="16408400" y="55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96.0</a:t>
          </a:r>
          <a:endParaRPr kumimoji="1" lang="ja-JP" altLang="en-US" sz="1000" b="1">
            <a:latin typeface="ＭＳ Ｐゴシック"/>
          </a:endParaRPr>
        </a:p>
      </xdr:txBody>
    </xdr:sp>
    <xdr:clientData/>
  </xdr:oneCellAnchor>
  <xdr:twoCellAnchor>
    <xdr:from>
      <xdr:col>23</xdr:col>
      <xdr:colOff>428625</xdr:colOff>
      <xdr:row>33</xdr:row>
      <xdr:rowOff>133350</xdr:rowOff>
    </xdr:from>
    <xdr:to>
      <xdr:col>23</xdr:col>
      <xdr:colOff>606425</xdr:colOff>
      <xdr:row>33</xdr:row>
      <xdr:rowOff>133350</xdr:rowOff>
    </xdr:to>
    <xdr:cxnSp macro="">
      <xdr:nvCxnSpPr>
        <xdr:cNvPr id="304" name="直線コネクタ 303"/>
        <xdr:cNvCxnSpPr/>
      </xdr:nvCxnSpPr>
      <xdr:spPr>
        <a:xfrm>
          <a:off x="16230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38</xdr:row>
      <xdr:rowOff>11447</xdr:rowOff>
    </xdr:from>
    <xdr:ext cx="405111" cy="259045"/>
    <xdr:sp macro="" textlink="">
      <xdr:nvSpPr>
        <xdr:cNvPr id="305" name="【認定こども園・幼稚園・保育所】&#10;有形固定資産減価償却率平均値テキスト"/>
        <xdr:cNvSpPr txBox="1"/>
      </xdr:nvSpPr>
      <xdr:spPr>
        <a:xfrm>
          <a:off x="16408400" y="6526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53.6</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33020</xdr:rowOff>
    </xdr:from>
    <xdr:to>
      <xdr:col>23</xdr:col>
      <xdr:colOff>568325</xdr:colOff>
      <xdr:row>38</xdr:row>
      <xdr:rowOff>134620</xdr:rowOff>
    </xdr:to>
    <xdr:sp macro="" textlink="">
      <xdr:nvSpPr>
        <xdr:cNvPr id="306" name="フローチャート : 判断 305"/>
        <xdr:cNvSpPr/>
      </xdr:nvSpPr>
      <xdr:spPr>
        <a:xfrm>
          <a:off x="16268700" y="654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63500</xdr:rowOff>
    </xdr:from>
    <xdr:to>
      <xdr:col>22</xdr:col>
      <xdr:colOff>415925</xdr:colOff>
      <xdr:row>37</xdr:row>
      <xdr:rowOff>165100</xdr:rowOff>
    </xdr:to>
    <xdr:sp macro="" textlink="">
      <xdr:nvSpPr>
        <xdr:cNvPr id="307" name="フローチャート : 判断 306"/>
        <xdr:cNvSpPr/>
      </xdr:nvSpPr>
      <xdr:spPr>
        <a:xfrm>
          <a:off x="15430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44</xdr:row>
      <xdr:rowOff>73677</xdr:rowOff>
    </xdr:from>
    <xdr:ext cx="762000" cy="259045"/>
    <xdr:sp macro="" textlink="">
      <xdr:nvSpPr>
        <xdr:cNvPr id="308" name="テキスト ボックス 30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09" name="テキスト ボックス 30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10" name="テキスト ボックス 30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11" name="テキスト ボックス 31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12" name="テキスト ボックス 31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33</xdr:row>
      <xdr:rowOff>92075</xdr:rowOff>
    </xdr:from>
    <xdr:to>
      <xdr:col>22</xdr:col>
      <xdr:colOff>415925</xdr:colOff>
      <xdr:row>34</xdr:row>
      <xdr:rowOff>22225</xdr:rowOff>
    </xdr:to>
    <xdr:sp macro="" textlink="">
      <xdr:nvSpPr>
        <xdr:cNvPr id="313" name="円/楕円 312"/>
        <xdr:cNvSpPr/>
      </xdr:nvSpPr>
      <xdr:spPr>
        <a:xfrm>
          <a:off x="15430500" y="574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37</xdr:row>
      <xdr:rowOff>156227</xdr:rowOff>
    </xdr:from>
    <xdr:ext cx="405111" cy="259045"/>
    <xdr:sp macro="" textlink="">
      <xdr:nvSpPr>
        <xdr:cNvPr id="314" name="n_1aveValue【認定こども園・幼稚園・保育所】&#10;有形固定資産減価償却率"/>
        <xdr:cNvSpPr txBox="1"/>
      </xdr:nvSpPr>
      <xdr:spPr>
        <a:xfrm>
          <a:off x="15266043"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oneCellAnchor>
    <xdr:from>
      <xdr:col>22</xdr:col>
      <xdr:colOff>149868</xdr:colOff>
      <xdr:row>32</xdr:row>
      <xdr:rowOff>38752</xdr:rowOff>
    </xdr:from>
    <xdr:ext cx="405111" cy="259045"/>
    <xdr:sp macro="" textlink="">
      <xdr:nvSpPr>
        <xdr:cNvPr id="315" name="n_1mainValue【認定こども園・幼稚園・保育所】&#10;有形固定資産減価償却率"/>
        <xdr:cNvSpPr txBox="1"/>
      </xdr:nvSpPr>
      <xdr:spPr>
        <a:xfrm>
          <a:off x="15266043"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95.5</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16" name="正方形/長方形 31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17" name="正方形/長方形 31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18" name="正方形/長方形 31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19" name="正方形/長方形 31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20" name="正方形/長方形 31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21" name="正方形/長方形 32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22" name="正方形/長方形 32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0.082</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23" name="正方形/長方形 32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24" name="テキスト ボックス 32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25" name="直線コネクタ 32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26" name="直線コネクタ 32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40</xdr:row>
      <xdr:rowOff>162577</xdr:rowOff>
    </xdr:from>
    <xdr:ext cx="467179" cy="259045"/>
    <xdr:sp macro="" textlink="">
      <xdr:nvSpPr>
        <xdr:cNvPr id="327" name="テキスト ボックス 326"/>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28" name="直線コネクタ 32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38</xdr:row>
      <xdr:rowOff>48277</xdr:rowOff>
    </xdr:from>
    <xdr:ext cx="467179" cy="259045"/>
    <xdr:sp macro="" textlink="">
      <xdr:nvSpPr>
        <xdr:cNvPr id="329" name="テキスト ボックス 328"/>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30" name="直線コネクタ 32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105427</xdr:rowOff>
    </xdr:from>
    <xdr:ext cx="467179" cy="259045"/>
    <xdr:sp macro="" textlink="">
      <xdr:nvSpPr>
        <xdr:cNvPr id="331" name="テキスト ボックス 330"/>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32" name="直線コネクタ 33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162577</xdr:rowOff>
    </xdr:from>
    <xdr:ext cx="467179" cy="259045"/>
    <xdr:sp macro="" textlink="">
      <xdr:nvSpPr>
        <xdr:cNvPr id="333" name="テキスト ボックス 332"/>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34" name="直線コネクタ 33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30</xdr:row>
      <xdr:rowOff>48277</xdr:rowOff>
    </xdr:from>
    <xdr:ext cx="467179" cy="259045"/>
    <xdr:sp macro="" textlink="">
      <xdr:nvSpPr>
        <xdr:cNvPr id="335" name="テキスト ボックス 33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3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34</xdr:row>
      <xdr:rowOff>149352</xdr:rowOff>
    </xdr:from>
    <xdr:to>
      <xdr:col>32</xdr:col>
      <xdr:colOff>186689</xdr:colOff>
      <xdr:row>41</xdr:row>
      <xdr:rowOff>108204</xdr:rowOff>
    </xdr:to>
    <xdr:cxnSp macro="">
      <xdr:nvCxnSpPr>
        <xdr:cNvPr id="337" name="直線コネクタ 336"/>
        <xdr:cNvCxnSpPr/>
      </xdr:nvCxnSpPr>
      <xdr:spPr>
        <a:xfrm flipV="1">
          <a:off x="22160864" y="5978652"/>
          <a:ext cx="0" cy="1159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112031</xdr:rowOff>
    </xdr:from>
    <xdr:ext cx="469744" cy="259045"/>
    <xdr:sp macro="" textlink="">
      <xdr:nvSpPr>
        <xdr:cNvPr id="338" name="【認定こども園・幼稚園・保育所】&#10;一人当たり面積最小値テキスト"/>
        <xdr:cNvSpPr txBox="1"/>
      </xdr:nvSpPr>
      <xdr:spPr>
        <a:xfrm>
          <a:off x="22250400" y="714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0.011</a:t>
          </a:r>
          <a:endParaRPr kumimoji="1" lang="ja-JP" altLang="en-US" sz="1000" b="1">
            <a:latin typeface="ＭＳ Ｐゴシック"/>
          </a:endParaRPr>
        </a:p>
      </xdr:txBody>
    </xdr:sp>
    <xdr:clientData/>
  </xdr:oneCellAnchor>
  <xdr:twoCellAnchor>
    <xdr:from>
      <xdr:col>32</xdr:col>
      <xdr:colOff>98425</xdr:colOff>
      <xdr:row>41</xdr:row>
      <xdr:rowOff>108204</xdr:rowOff>
    </xdr:from>
    <xdr:to>
      <xdr:col>32</xdr:col>
      <xdr:colOff>276225</xdr:colOff>
      <xdr:row>41</xdr:row>
      <xdr:rowOff>108204</xdr:rowOff>
    </xdr:to>
    <xdr:cxnSp macro="">
      <xdr:nvCxnSpPr>
        <xdr:cNvPr id="339" name="直線コネクタ 338"/>
        <xdr:cNvCxnSpPr/>
      </xdr:nvCxnSpPr>
      <xdr:spPr>
        <a:xfrm>
          <a:off x="22072600" y="713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33</xdr:row>
      <xdr:rowOff>96029</xdr:rowOff>
    </xdr:from>
    <xdr:ext cx="469744" cy="259045"/>
    <xdr:sp macro="" textlink="">
      <xdr:nvSpPr>
        <xdr:cNvPr id="340" name="【認定こども園・幼稚園・保育所】&#10;一人当たり面積最大値テキスト"/>
        <xdr:cNvSpPr txBox="1"/>
      </xdr:nvSpPr>
      <xdr:spPr>
        <a:xfrm>
          <a:off x="22250400" y="575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0.518</a:t>
          </a:r>
          <a:endParaRPr kumimoji="1" lang="ja-JP" altLang="en-US" sz="1000" b="1">
            <a:latin typeface="ＭＳ Ｐゴシック"/>
          </a:endParaRPr>
        </a:p>
      </xdr:txBody>
    </xdr:sp>
    <xdr:clientData/>
  </xdr:oneCellAnchor>
  <xdr:twoCellAnchor>
    <xdr:from>
      <xdr:col>32</xdr:col>
      <xdr:colOff>98425</xdr:colOff>
      <xdr:row>34</xdr:row>
      <xdr:rowOff>149352</xdr:rowOff>
    </xdr:from>
    <xdr:to>
      <xdr:col>32</xdr:col>
      <xdr:colOff>276225</xdr:colOff>
      <xdr:row>34</xdr:row>
      <xdr:rowOff>149352</xdr:rowOff>
    </xdr:to>
    <xdr:cxnSp macro="">
      <xdr:nvCxnSpPr>
        <xdr:cNvPr id="341" name="直線コネクタ 340"/>
        <xdr:cNvCxnSpPr/>
      </xdr:nvCxnSpPr>
      <xdr:spPr>
        <a:xfrm>
          <a:off x="22072600" y="5978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39</xdr:row>
      <xdr:rowOff>19829</xdr:rowOff>
    </xdr:from>
    <xdr:ext cx="469744" cy="259045"/>
    <xdr:sp macro="" textlink="">
      <xdr:nvSpPr>
        <xdr:cNvPr id="342" name="【認定こども園・幼稚園・保育所】&#10;一人当たり面積平均値テキスト"/>
        <xdr:cNvSpPr txBox="1"/>
      </xdr:nvSpPr>
      <xdr:spPr>
        <a:xfrm>
          <a:off x="22250400" y="67063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0.168</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41402</xdr:rowOff>
    </xdr:from>
    <xdr:to>
      <xdr:col>32</xdr:col>
      <xdr:colOff>238125</xdr:colOff>
      <xdr:row>39</xdr:row>
      <xdr:rowOff>143002</xdr:rowOff>
    </xdr:to>
    <xdr:sp macro="" textlink="">
      <xdr:nvSpPr>
        <xdr:cNvPr id="343" name="フローチャート : 判断 342"/>
        <xdr:cNvSpPr/>
      </xdr:nvSpPr>
      <xdr:spPr>
        <a:xfrm>
          <a:off x="221107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39</xdr:row>
      <xdr:rowOff>13970</xdr:rowOff>
    </xdr:from>
    <xdr:to>
      <xdr:col>31</xdr:col>
      <xdr:colOff>85725</xdr:colOff>
      <xdr:row>39</xdr:row>
      <xdr:rowOff>115570</xdr:rowOff>
    </xdr:to>
    <xdr:sp macro="" textlink="">
      <xdr:nvSpPr>
        <xdr:cNvPr id="344" name="フローチャート : 判断 343"/>
        <xdr:cNvSpPr/>
      </xdr:nvSpPr>
      <xdr:spPr>
        <a:xfrm>
          <a:off x="21272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44</xdr:row>
      <xdr:rowOff>73677</xdr:rowOff>
    </xdr:from>
    <xdr:ext cx="762000" cy="259045"/>
    <xdr:sp macro="" textlink="">
      <xdr:nvSpPr>
        <xdr:cNvPr id="345" name="テキスト ボックス 344"/>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46" name="テキスト ボックス 345"/>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47" name="テキスト ボックス 346"/>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48" name="テキスト ボックス 347"/>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49" name="テキスト ボックス 348"/>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40</xdr:row>
      <xdr:rowOff>114554</xdr:rowOff>
    </xdr:from>
    <xdr:to>
      <xdr:col>31</xdr:col>
      <xdr:colOff>85725</xdr:colOff>
      <xdr:row>41</xdr:row>
      <xdr:rowOff>44704</xdr:rowOff>
    </xdr:to>
    <xdr:sp macro="" textlink="">
      <xdr:nvSpPr>
        <xdr:cNvPr id="350" name="円/楕円 349"/>
        <xdr:cNvSpPr/>
      </xdr:nvSpPr>
      <xdr:spPr>
        <a:xfrm>
          <a:off x="21272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37</xdr:row>
      <xdr:rowOff>132097</xdr:rowOff>
    </xdr:from>
    <xdr:ext cx="469744" cy="259045"/>
    <xdr:sp macro="" textlink="">
      <xdr:nvSpPr>
        <xdr:cNvPr id="351" name="n_1aveValue【認定こども園・幼稚園・保育所】&#10;一人当たり面積"/>
        <xdr:cNvSpPr txBox="1"/>
      </xdr:nvSpPr>
      <xdr:spPr>
        <a:xfrm>
          <a:off x="210757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0.180</a:t>
          </a:r>
          <a:endParaRPr kumimoji="1" lang="ja-JP" altLang="en-US" sz="1000" b="1">
            <a:solidFill>
              <a:srgbClr val="000080"/>
            </a:solidFill>
            <a:latin typeface="ＭＳ Ｐゴシック"/>
          </a:endParaRPr>
        </a:p>
      </xdr:txBody>
    </xdr:sp>
    <xdr:clientData/>
  </xdr:oneCellAnchor>
  <xdr:oneCellAnchor>
    <xdr:from>
      <xdr:col>30</xdr:col>
      <xdr:colOff>473152</xdr:colOff>
      <xdr:row>41</xdr:row>
      <xdr:rowOff>35831</xdr:rowOff>
    </xdr:from>
    <xdr:ext cx="469744" cy="259045"/>
    <xdr:sp macro="" textlink="">
      <xdr:nvSpPr>
        <xdr:cNvPr id="352" name="n_1mainValue【認定こども園・幼稚園・保育所】&#10;一人当たり面積"/>
        <xdr:cNvSpPr txBox="1"/>
      </xdr:nvSpPr>
      <xdr:spPr>
        <a:xfrm>
          <a:off x="210757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0.061</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53" name="正方形/長方形 35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54" name="正方形/長方形 35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55" name="正方形/長方形 35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6" name="正方形/長方形 35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7" name="正方形/長方形 35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8" name="正方形/長方形 35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9" name="正方形/長方形 35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60" name="正方形/長方形 35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61" name="テキスト ボックス 36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62" name="直線コネクタ 36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363" name="テキスト ボックス 362"/>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364" name="直線コネクタ 36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65" name="テキスト ボックス 364"/>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66" name="直線コネクタ 36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67" name="テキスト ボックス 36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68" name="直線コネクタ 36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69" name="テキスト ボックス 36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70" name="直線コネクタ 36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71" name="テキスト ボックス 37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2" name="直線コネクタ 37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73" name="テキスト ボックス 372"/>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74"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77724</xdr:rowOff>
    </xdr:from>
    <xdr:to>
      <xdr:col>23</xdr:col>
      <xdr:colOff>516889</xdr:colOff>
      <xdr:row>62</xdr:row>
      <xdr:rowOff>125730</xdr:rowOff>
    </xdr:to>
    <xdr:cxnSp macro="">
      <xdr:nvCxnSpPr>
        <xdr:cNvPr id="375" name="直線コネクタ 374"/>
        <xdr:cNvCxnSpPr/>
      </xdr:nvCxnSpPr>
      <xdr:spPr>
        <a:xfrm flipV="1">
          <a:off x="16318864" y="950747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129557</xdr:rowOff>
    </xdr:from>
    <xdr:ext cx="405111" cy="259045"/>
    <xdr:sp macro="" textlink="">
      <xdr:nvSpPr>
        <xdr:cNvPr id="376" name="【学校施設】&#10;有形固定資産減価償却率最小値テキスト"/>
        <xdr:cNvSpPr txBox="1"/>
      </xdr:nvSpPr>
      <xdr:spPr>
        <a:xfrm>
          <a:off x="16408400"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a:t>
          </a:r>
          <a:endParaRPr kumimoji="1" lang="ja-JP" altLang="en-US" sz="1000" b="1">
            <a:latin typeface="ＭＳ Ｐゴシック"/>
          </a:endParaRPr>
        </a:p>
      </xdr:txBody>
    </xdr:sp>
    <xdr:clientData/>
  </xdr:oneCellAnchor>
  <xdr:twoCellAnchor>
    <xdr:from>
      <xdr:col>23</xdr:col>
      <xdr:colOff>428625</xdr:colOff>
      <xdr:row>62</xdr:row>
      <xdr:rowOff>125730</xdr:rowOff>
    </xdr:from>
    <xdr:to>
      <xdr:col>23</xdr:col>
      <xdr:colOff>606425</xdr:colOff>
      <xdr:row>62</xdr:row>
      <xdr:rowOff>125730</xdr:rowOff>
    </xdr:to>
    <xdr:cxnSp macro="">
      <xdr:nvCxnSpPr>
        <xdr:cNvPr id="377" name="直線コネクタ 376"/>
        <xdr:cNvCxnSpPr/>
      </xdr:nvCxnSpPr>
      <xdr:spPr>
        <a:xfrm>
          <a:off x="16230600" y="10755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24401</xdr:rowOff>
    </xdr:from>
    <xdr:ext cx="405111" cy="259045"/>
    <xdr:sp macro="" textlink="">
      <xdr:nvSpPr>
        <xdr:cNvPr id="378" name="【学校施設】&#10;有形固定資産減価償却率最大値テキスト"/>
        <xdr:cNvSpPr txBox="1"/>
      </xdr:nvSpPr>
      <xdr:spPr>
        <a:xfrm>
          <a:off x="16408400" y="9282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84.1</a:t>
          </a:r>
          <a:endParaRPr kumimoji="1" lang="ja-JP" altLang="en-US" sz="1000" b="1">
            <a:latin typeface="ＭＳ Ｐゴシック"/>
          </a:endParaRPr>
        </a:p>
      </xdr:txBody>
    </xdr:sp>
    <xdr:clientData/>
  </xdr:oneCellAnchor>
  <xdr:twoCellAnchor>
    <xdr:from>
      <xdr:col>23</xdr:col>
      <xdr:colOff>428625</xdr:colOff>
      <xdr:row>55</xdr:row>
      <xdr:rowOff>77724</xdr:rowOff>
    </xdr:from>
    <xdr:to>
      <xdr:col>23</xdr:col>
      <xdr:colOff>606425</xdr:colOff>
      <xdr:row>55</xdr:row>
      <xdr:rowOff>77724</xdr:rowOff>
    </xdr:to>
    <xdr:cxnSp macro="">
      <xdr:nvCxnSpPr>
        <xdr:cNvPr id="379" name="直線コネクタ 378"/>
        <xdr:cNvCxnSpPr/>
      </xdr:nvCxnSpPr>
      <xdr:spPr>
        <a:xfrm>
          <a:off x="16230600" y="95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135653</xdr:rowOff>
    </xdr:from>
    <xdr:ext cx="405111" cy="259045"/>
    <xdr:sp macro="" textlink="">
      <xdr:nvSpPr>
        <xdr:cNvPr id="380" name="【学校施設】&#10;有形固定資産減価償却率平均値テキスト"/>
        <xdr:cNvSpPr txBox="1"/>
      </xdr:nvSpPr>
      <xdr:spPr>
        <a:xfrm>
          <a:off x="16408400" y="10079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157226</xdr:rowOff>
    </xdr:from>
    <xdr:to>
      <xdr:col>23</xdr:col>
      <xdr:colOff>568325</xdr:colOff>
      <xdr:row>59</xdr:row>
      <xdr:rowOff>87376</xdr:rowOff>
    </xdr:to>
    <xdr:sp macro="" textlink="">
      <xdr:nvSpPr>
        <xdr:cNvPr id="381" name="フローチャート : 判断 380"/>
        <xdr:cNvSpPr/>
      </xdr:nvSpPr>
      <xdr:spPr>
        <a:xfrm>
          <a:off x="162687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58</xdr:row>
      <xdr:rowOff>102362</xdr:rowOff>
    </xdr:from>
    <xdr:to>
      <xdr:col>22</xdr:col>
      <xdr:colOff>415925</xdr:colOff>
      <xdr:row>59</xdr:row>
      <xdr:rowOff>32512</xdr:rowOff>
    </xdr:to>
    <xdr:sp macro="" textlink="">
      <xdr:nvSpPr>
        <xdr:cNvPr id="382" name="フローチャート : 判断 381"/>
        <xdr:cNvSpPr/>
      </xdr:nvSpPr>
      <xdr:spPr>
        <a:xfrm>
          <a:off x="15430500" y="10046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3" name="テキスト ボックス 382"/>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4" name="テキスト ボックス 383"/>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5" name="テキスト ボックス 384"/>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6" name="テキスト ボックス 385"/>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7" name="テキスト ボックス 386"/>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56</xdr:row>
      <xdr:rowOff>125222</xdr:rowOff>
    </xdr:from>
    <xdr:to>
      <xdr:col>22</xdr:col>
      <xdr:colOff>415925</xdr:colOff>
      <xdr:row>57</xdr:row>
      <xdr:rowOff>55372</xdr:rowOff>
    </xdr:to>
    <xdr:sp macro="" textlink="">
      <xdr:nvSpPr>
        <xdr:cNvPr id="388" name="円/楕円 387"/>
        <xdr:cNvSpPr/>
      </xdr:nvSpPr>
      <xdr:spPr>
        <a:xfrm>
          <a:off x="15430500" y="972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59</xdr:row>
      <xdr:rowOff>23639</xdr:rowOff>
    </xdr:from>
    <xdr:ext cx="405111" cy="259045"/>
    <xdr:sp macro="" textlink="">
      <xdr:nvSpPr>
        <xdr:cNvPr id="389" name="n_1aveValue【学校施設】&#10;有形固定資産減価償却率"/>
        <xdr:cNvSpPr txBox="1"/>
      </xdr:nvSpPr>
      <xdr:spPr>
        <a:xfrm>
          <a:off x="15266043" y="10139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58.3</a:t>
          </a:r>
          <a:endParaRPr kumimoji="1" lang="ja-JP" altLang="en-US" sz="1000" b="1">
            <a:solidFill>
              <a:srgbClr val="000080"/>
            </a:solidFill>
            <a:latin typeface="ＭＳ Ｐゴシック"/>
          </a:endParaRPr>
        </a:p>
      </xdr:txBody>
    </xdr:sp>
    <xdr:clientData/>
  </xdr:oneCellAnchor>
  <xdr:oneCellAnchor>
    <xdr:from>
      <xdr:col>22</xdr:col>
      <xdr:colOff>149868</xdr:colOff>
      <xdr:row>55</xdr:row>
      <xdr:rowOff>71899</xdr:rowOff>
    </xdr:from>
    <xdr:ext cx="405111" cy="259045"/>
    <xdr:sp macro="" textlink="">
      <xdr:nvSpPr>
        <xdr:cNvPr id="390" name="n_1mainValue【学校施設】&#10;有形固定資産減価償却率"/>
        <xdr:cNvSpPr txBox="1"/>
      </xdr:nvSpPr>
      <xdr:spPr>
        <a:xfrm>
          <a:off x="15266043" y="9501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72.3</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91" name="正方形/長方形 39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2" name="正方形/長方形 39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3" name="正方形/長方形 39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4" name="正方形/長方形 39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5" name="正方形/長方形 39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6" name="正方形/長方形 39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7" name="正方形/長方形 39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1.811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98" name="正方形/長方形 39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9" name="テキスト ボックス 39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00" name="直線コネクタ 39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76200</xdr:rowOff>
    </xdr:from>
    <xdr:to>
      <xdr:col>33</xdr:col>
      <xdr:colOff>314325</xdr:colOff>
      <xdr:row>64</xdr:row>
      <xdr:rowOff>76200</xdr:rowOff>
    </xdr:to>
    <xdr:cxnSp macro="">
      <xdr:nvCxnSpPr>
        <xdr:cNvPr id="401" name="直線コネクタ 40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02" name="テキスト ボックス 40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03" name="直線コネクタ 40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04" name="テキスト ボックス 40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05" name="直線コネクタ 40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06" name="テキスト ボックス 40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07" name="直線コネクタ 40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08" name="テキスト ボックス 40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09" name="直線コネクタ 40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10" name="テキスト ボックス 409"/>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1" name="直線コネクタ 41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412" name="テキスト ボックス 41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1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56</xdr:row>
      <xdr:rowOff>104775</xdr:rowOff>
    </xdr:from>
    <xdr:to>
      <xdr:col>32</xdr:col>
      <xdr:colOff>186689</xdr:colOff>
      <xdr:row>62</xdr:row>
      <xdr:rowOff>150495</xdr:rowOff>
    </xdr:to>
    <xdr:cxnSp macro="">
      <xdr:nvCxnSpPr>
        <xdr:cNvPr id="414" name="直線コネクタ 413"/>
        <xdr:cNvCxnSpPr/>
      </xdr:nvCxnSpPr>
      <xdr:spPr>
        <a:xfrm flipV="1">
          <a:off x="22160864" y="9705975"/>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62</xdr:row>
      <xdr:rowOff>154322</xdr:rowOff>
    </xdr:from>
    <xdr:ext cx="469744" cy="259045"/>
    <xdr:sp macro="" textlink="">
      <xdr:nvSpPr>
        <xdr:cNvPr id="415" name="【学校施設】&#10;一人当たり面積最小値テキスト"/>
        <xdr:cNvSpPr txBox="1"/>
      </xdr:nvSpPr>
      <xdr:spPr>
        <a:xfrm>
          <a:off x="22250400" y="1078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1.410</a:t>
          </a:r>
          <a:endParaRPr kumimoji="1" lang="ja-JP" altLang="en-US" sz="1000" b="1">
            <a:latin typeface="ＭＳ Ｐゴシック"/>
          </a:endParaRPr>
        </a:p>
      </xdr:txBody>
    </xdr:sp>
    <xdr:clientData/>
  </xdr:oneCellAnchor>
  <xdr:twoCellAnchor>
    <xdr:from>
      <xdr:col>32</xdr:col>
      <xdr:colOff>98425</xdr:colOff>
      <xdr:row>62</xdr:row>
      <xdr:rowOff>150495</xdr:rowOff>
    </xdr:from>
    <xdr:to>
      <xdr:col>32</xdr:col>
      <xdr:colOff>276225</xdr:colOff>
      <xdr:row>62</xdr:row>
      <xdr:rowOff>150495</xdr:rowOff>
    </xdr:to>
    <xdr:cxnSp macro="">
      <xdr:nvCxnSpPr>
        <xdr:cNvPr id="416" name="直線コネクタ 415"/>
        <xdr:cNvCxnSpPr/>
      </xdr:nvCxnSpPr>
      <xdr:spPr>
        <a:xfrm>
          <a:off x="22072600" y="10780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55</xdr:row>
      <xdr:rowOff>51452</xdr:rowOff>
    </xdr:from>
    <xdr:ext cx="469744" cy="259045"/>
    <xdr:sp macro="" textlink="">
      <xdr:nvSpPr>
        <xdr:cNvPr id="417" name="【学校施設】&#10;一人当たり面積最大値テキスト"/>
        <xdr:cNvSpPr txBox="1"/>
      </xdr:nvSpPr>
      <xdr:spPr>
        <a:xfrm>
          <a:off x="22250400" y="9481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7.050</a:t>
          </a:r>
          <a:endParaRPr kumimoji="1" lang="ja-JP" altLang="en-US" sz="1000" b="1">
            <a:latin typeface="ＭＳ Ｐゴシック"/>
          </a:endParaRPr>
        </a:p>
      </xdr:txBody>
    </xdr:sp>
    <xdr:clientData/>
  </xdr:oneCellAnchor>
  <xdr:twoCellAnchor>
    <xdr:from>
      <xdr:col>32</xdr:col>
      <xdr:colOff>98425</xdr:colOff>
      <xdr:row>56</xdr:row>
      <xdr:rowOff>104775</xdr:rowOff>
    </xdr:from>
    <xdr:to>
      <xdr:col>32</xdr:col>
      <xdr:colOff>276225</xdr:colOff>
      <xdr:row>56</xdr:row>
      <xdr:rowOff>104775</xdr:rowOff>
    </xdr:to>
    <xdr:cxnSp macro="">
      <xdr:nvCxnSpPr>
        <xdr:cNvPr id="418" name="直線コネクタ 417"/>
        <xdr:cNvCxnSpPr/>
      </xdr:nvCxnSpPr>
      <xdr:spPr>
        <a:xfrm>
          <a:off x="22072600" y="970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85171</xdr:rowOff>
    </xdr:from>
    <xdr:ext cx="469744" cy="259045"/>
    <xdr:sp macro="" textlink="">
      <xdr:nvSpPr>
        <xdr:cNvPr id="419" name="【学校施設】&#10;一人当たり面積平均値テキスト"/>
        <xdr:cNvSpPr txBox="1"/>
      </xdr:nvSpPr>
      <xdr:spPr>
        <a:xfrm>
          <a:off x="22250400" y="10543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2.273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106744</xdr:rowOff>
    </xdr:from>
    <xdr:to>
      <xdr:col>32</xdr:col>
      <xdr:colOff>238125</xdr:colOff>
      <xdr:row>62</xdr:row>
      <xdr:rowOff>36894</xdr:rowOff>
    </xdr:to>
    <xdr:sp macro="" textlink="">
      <xdr:nvSpPr>
        <xdr:cNvPr id="420" name="フローチャート : 判断 419"/>
        <xdr:cNvSpPr/>
      </xdr:nvSpPr>
      <xdr:spPr>
        <a:xfrm>
          <a:off x="22110700" y="10565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95885</xdr:rowOff>
    </xdr:from>
    <xdr:to>
      <xdr:col>31</xdr:col>
      <xdr:colOff>85725</xdr:colOff>
      <xdr:row>62</xdr:row>
      <xdr:rowOff>26035</xdr:rowOff>
    </xdr:to>
    <xdr:sp macro="" textlink="">
      <xdr:nvSpPr>
        <xdr:cNvPr id="421" name="フローチャート : 判断 420"/>
        <xdr:cNvSpPr/>
      </xdr:nvSpPr>
      <xdr:spPr>
        <a:xfrm>
          <a:off x="21272500" y="1055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2" name="テキスト ボックス 42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3" name="テキスト ボックス 42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4" name="テキスト ボックス 42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5" name="テキスト ボックス 42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6" name="テキスト ボックス 42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62</xdr:row>
      <xdr:rowOff>67119</xdr:rowOff>
    </xdr:from>
    <xdr:to>
      <xdr:col>31</xdr:col>
      <xdr:colOff>85725</xdr:colOff>
      <xdr:row>62</xdr:row>
      <xdr:rowOff>168719</xdr:rowOff>
    </xdr:to>
    <xdr:sp macro="" textlink="">
      <xdr:nvSpPr>
        <xdr:cNvPr id="427" name="円/楕円 426"/>
        <xdr:cNvSpPr/>
      </xdr:nvSpPr>
      <xdr:spPr>
        <a:xfrm>
          <a:off x="21272500" y="1069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60</xdr:row>
      <xdr:rowOff>42562</xdr:rowOff>
    </xdr:from>
    <xdr:ext cx="469744" cy="259045"/>
    <xdr:sp macro="" textlink="">
      <xdr:nvSpPr>
        <xdr:cNvPr id="428" name="n_1aveValue【学校施設】&#10;一人当たり面積"/>
        <xdr:cNvSpPr txBox="1"/>
      </xdr:nvSpPr>
      <xdr:spPr>
        <a:xfrm>
          <a:off x="21075727" y="1032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2.330</a:t>
          </a:r>
          <a:endParaRPr kumimoji="1" lang="ja-JP" altLang="en-US" sz="1000" b="1">
            <a:solidFill>
              <a:srgbClr val="000080"/>
            </a:solidFill>
            <a:latin typeface="ＭＳ Ｐゴシック"/>
          </a:endParaRPr>
        </a:p>
      </xdr:txBody>
    </xdr:sp>
    <xdr:clientData/>
  </xdr:oneCellAnchor>
  <xdr:oneCellAnchor>
    <xdr:from>
      <xdr:col>30</xdr:col>
      <xdr:colOff>473152</xdr:colOff>
      <xdr:row>62</xdr:row>
      <xdr:rowOff>159846</xdr:rowOff>
    </xdr:from>
    <xdr:ext cx="469744" cy="259045"/>
    <xdr:sp macro="" textlink="">
      <xdr:nvSpPr>
        <xdr:cNvPr id="429" name="n_1mainValue【学校施設】&#10;一人当たり面積"/>
        <xdr:cNvSpPr txBox="1"/>
      </xdr:nvSpPr>
      <xdr:spPr>
        <a:xfrm>
          <a:off x="21075727" y="1078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1.581</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30" name="正方形/長方形 429"/>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1" name="正方形/長方形 430"/>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2" name="正方形/長方形 431"/>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3" name="正方形/長方形 432"/>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4" name="正方形/長方形 433"/>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5" name="正方形/長方形 434"/>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6" name="正方形/長方形 435"/>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37" name="正方形/長方形 436"/>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38" name="テキスト ボックス 437"/>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39" name="直線コネクタ 438"/>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88</xdr:row>
      <xdr:rowOff>10177</xdr:rowOff>
    </xdr:from>
    <xdr:ext cx="338939" cy="259045"/>
    <xdr:sp macro="" textlink="">
      <xdr:nvSpPr>
        <xdr:cNvPr id="440" name="テキスト ボックス 439"/>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86</xdr:row>
      <xdr:rowOff>114300</xdr:rowOff>
    </xdr:from>
    <xdr:to>
      <xdr:col>24</xdr:col>
      <xdr:colOff>644525</xdr:colOff>
      <xdr:row>86</xdr:row>
      <xdr:rowOff>114300</xdr:rowOff>
    </xdr:to>
    <xdr:cxnSp macro="">
      <xdr:nvCxnSpPr>
        <xdr:cNvPr id="441" name="直線コネクタ 440"/>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85</xdr:row>
      <xdr:rowOff>143527</xdr:rowOff>
    </xdr:from>
    <xdr:ext cx="403059" cy="259045"/>
    <xdr:sp macro="" textlink="">
      <xdr:nvSpPr>
        <xdr:cNvPr id="442" name="テキスト ボックス 441"/>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43" name="直線コネクタ 442"/>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44" name="テキスト ボックス 443"/>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45" name="直線コネクタ 444"/>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46" name="テキスト ボックス 445"/>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47" name="直線コネクタ 446"/>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48" name="テキスト ボックス 447"/>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49" name="直線コネクタ 448"/>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76</xdr:row>
      <xdr:rowOff>162577</xdr:rowOff>
    </xdr:from>
    <xdr:ext cx="467179" cy="259045"/>
    <xdr:sp macro="" textlink="">
      <xdr:nvSpPr>
        <xdr:cNvPr id="450" name="テキスト ボックス 449"/>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51" name="直線コネクタ 45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52" name="テキスト ボックス 45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5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77</xdr:row>
      <xdr:rowOff>133350</xdr:rowOff>
    </xdr:from>
    <xdr:to>
      <xdr:col>23</xdr:col>
      <xdr:colOff>516889</xdr:colOff>
      <xdr:row>87</xdr:row>
      <xdr:rowOff>36195</xdr:rowOff>
    </xdr:to>
    <xdr:cxnSp macro="">
      <xdr:nvCxnSpPr>
        <xdr:cNvPr id="454" name="直線コネクタ 453"/>
        <xdr:cNvCxnSpPr/>
      </xdr:nvCxnSpPr>
      <xdr:spPr>
        <a:xfrm flipV="1">
          <a:off x="16318864" y="13335000"/>
          <a:ext cx="0" cy="16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87</xdr:row>
      <xdr:rowOff>40022</xdr:rowOff>
    </xdr:from>
    <xdr:ext cx="405111" cy="259045"/>
    <xdr:sp macro="" textlink="">
      <xdr:nvSpPr>
        <xdr:cNvPr id="455" name="【児童館】&#10;有形固定資産減価償却率最小値テキスト"/>
        <xdr:cNvSpPr txBox="1"/>
      </xdr:nvSpPr>
      <xdr:spPr>
        <a:xfrm>
          <a:off x="16408400" y="1495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a:t>
          </a:r>
          <a:endParaRPr kumimoji="1" lang="ja-JP" altLang="en-US" sz="1000" b="1">
            <a:latin typeface="ＭＳ Ｐゴシック"/>
          </a:endParaRPr>
        </a:p>
      </xdr:txBody>
    </xdr:sp>
    <xdr:clientData/>
  </xdr:oneCellAnchor>
  <xdr:twoCellAnchor>
    <xdr:from>
      <xdr:col>23</xdr:col>
      <xdr:colOff>428625</xdr:colOff>
      <xdr:row>87</xdr:row>
      <xdr:rowOff>36195</xdr:rowOff>
    </xdr:from>
    <xdr:to>
      <xdr:col>23</xdr:col>
      <xdr:colOff>606425</xdr:colOff>
      <xdr:row>87</xdr:row>
      <xdr:rowOff>36195</xdr:rowOff>
    </xdr:to>
    <xdr:cxnSp macro="">
      <xdr:nvCxnSpPr>
        <xdr:cNvPr id="456" name="直線コネクタ 455"/>
        <xdr:cNvCxnSpPr/>
      </xdr:nvCxnSpPr>
      <xdr:spPr>
        <a:xfrm>
          <a:off x="16230600" y="14952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80027</xdr:rowOff>
    </xdr:from>
    <xdr:ext cx="469744" cy="259045"/>
    <xdr:sp macro="" textlink="">
      <xdr:nvSpPr>
        <xdr:cNvPr id="457" name="【児童館】&#10;有形固定資産減価償却率最大値テキスト"/>
        <xdr:cNvSpPr txBox="1"/>
      </xdr:nvSpPr>
      <xdr:spPr>
        <a:xfrm>
          <a:off x="16408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77</xdr:row>
      <xdr:rowOff>133350</xdr:rowOff>
    </xdr:from>
    <xdr:to>
      <xdr:col>23</xdr:col>
      <xdr:colOff>606425</xdr:colOff>
      <xdr:row>77</xdr:row>
      <xdr:rowOff>133350</xdr:rowOff>
    </xdr:to>
    <xdr:cxnSp macro="">
      <xdr:nvCxnSpPr>
        <xdr:cNvPr id="458" name="直線コネクタ 457"/>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82</xdr:row>
      <xdr:rowOff>47641</xdr:rowOff>
    </xdr:from>
    <xdr:ext cx="405111" cy="259045"/>
    <xdr:sp macro="" textlink="">
      <xdr:nvSpPr>
        <xdr:cNvPr id="459" name="【児童館】&#10;有形固定資産減価償却率平均値テキスト"/>
        <xdr:cNvSpPr txBox="1"/>
      </xdr:nvSpPr>
      <xdr:spPr>
        <a:xfrm>
          <a:off x="164084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a:t>
          </a:r>
          <a:endParaRPr kumimoji="1" lang="ja-JP" altLang="en-US" sz="1000" b="1">
            <a:solidFill>
              <a:srgbClr val="000080"/>
            </a:solidFill>
            <a:latin typeface="ＭＳ Ｐゴシック"/>
          </a:endParaRPr>
        </a:p>
      </xdr:txBody>
    </xdr:sp>
    <xdr:clientData/>
  </xdr:oneCellAnchor>
  <xdr:twoCellAnchor>
    <xdr:from>
      <xdr:col>23</xdr:col>
      <xdr:colOff>466725</xdr:colOff>
      <xdr:row>82</xdr:row>
      <xdr:rowOff>69214</xdr:rowOff>
    </xdr:from>
    <xdr:to>
      <xdr:col>23</xdr:col>
      <xdr:colOff>568325</xdr:colOff>
      <xdr:row>82</xdr:row>
      <xdr:rowOff>170814</xdr:rowOff>
    </xdr:to>
    <xdr:sp macro="" textlink="">
      <xdr:nvSpPr>
        <xdr:cNvPr id="460" name="フローチャート : 判断 459"/>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83</xdr:row>
      <xdr:rowOff>52070</xdr:rowOff>
    </xdr:from>
    <xdr:to>
      <xdr:col>22</xdr:col>
      <xdr:colOff>415925</xdr:colOff>
      <xdr:row>83</xdr:row>
      <xdr:rowOff>153670</xdr:rowOff>
    </xdr:to>
    <xdr:sp macro="" textlink="">
      <xdr:nvSpPr>
        <xdr:cNvPr id="461" name="フローチャート : 判断 460"/>
        <xdr:cNvSpPr/>
      </xdr:nvSpPr>
      <xdr:spPr>
        <a:xfrm>
          <a:off x="15430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462" name="テキスト ボックス 461"/>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63" name="テキスト ボックス 462"/>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64" name="テキスト ボックス 463"/>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65" name="テキスト ボックス 464"/>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66" name="テキスト ボックス 465"/>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79</xdr:row>
      <xdr:rowOff>109220</xdr:rowOff>
    </xdr:from>
    <xdr:to>
      <xdr:col>22</xdr:col>
      <xdr:colOff>415925</xdr:colOff>
      <xdr:row>80</xdr:row>
      <xdr:rowOff>39370</xdr:rowOff>
    </xdr:to>
    <xdr:sp macro="" textlink="">
      <xdr:nvSpPr>
        <xdr:cNvPr id="467" name="円/楕円 466"/>
        <xdr:cNvSpPr/>
      </xdr:nvSpPr>
      <xdr:spPr>
        <a:xfrm>
          <a:off x="154305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83</xdr:row>
      <xdr:rowOff>144797</xdr:rowOff>
    </xdr:from>
    <xdr:ext cx="405111" cy="259045"/>
    <xdr:sp macro="" textlink="">
      <xdr:nvSpPr>
        <xdr:cNvPr id="468" name="n_1aveValue【児童館】&#10;有形固定資産減価償却率"/>
        <xdr:cNvSpPr txBox="1"/>
      </xdr:nvSpPr>
      <xdr:spPr>
        <a:xfrm>
          <a:off x="15266043"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47.6</a:t>
          </a:r>
          <a:endParaRPr kumimoji="1" lang="ja-JP" altLang="en-US" sz="1000" b="1">
            <a:solidFill>
              <a:srgbClr val="000080"/>
            </a:solidFill>
            <a:latin typeface="ＭＳ Ｐゴシック"/>
          </a:endParaRPr>
        </a:p>
      </xdr:txBody>
    </xdr:sp>
    <xdr:clientData/>
  </xdr:oneCellAnchor>
  <xdr:oneCellAnchor>
    <xdr:from>
      <xdr:col>22</xdr:col>
      <xdr:colOff>149868</xdr:colOff>
      <xdr:row>78</xdr:row>
      <xdr:rowOff>55897</xdr:rowOff>
    </xdr:from>
    <xdr:ext cx="405111" cy="259045"/>
    <xdr:sp macro="" textlink="">
      <xdr:nvSpPr>
        <xdr:cNvPr id="469" name="n_1mainValue【児童館】&#10;有形固定資産減価償却率"/>
        <xdr:cNvSpPr txBox="1"/>
      </xdr:nvSpPr>
      <xdr:spPr>
        <a:xfrm>
          <a:off x="15266043"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80.6</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70" name="正方形/長方形 46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71" name="正方形/長方形 47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72" name="正方形/長方形 47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73" name="正方形/長方形 47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74" name="正方形/長方形 47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75" name="正方形/長方形 47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76" name="正方形/長方形 47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77" name="正方形/長方形 47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78" name="テキスト ボックス 47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79" name="直線コネクタ 47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38100</xdr:rowOff>
    </xdr:from>
    <xdr:to>
      <xdr:col>33</xdr:col>
      <xdr:colOff>314325</xdr:colOff>
      <xdr:row>86</xdr:row>
      <xdr:rowOff>38100</xdr:rowOff>
    </xdr:to>
    <xdr:cxnSp macro="">
      <xdr:nvCxnSpPr>
        <xdr:cNvPr id="480" name="直線コネクタ 479"/>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85</xdr:row>
      <xdr:rowOff>67327</xdr:rowOff>
    </xdr:from>
    <xdr:ext cx="467179" cy="259045"/>
    <xdr:sp macro="" textlink="">
      <xdr:nvSpPr>
        <xdr:cNvPr id="481" name="テキスト ボックス 480"/>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83</xdr:row>
      <xdr:rowOff>95250</xdr:rowOff>
    </xdr:from>
    <xdr:to>
      <xdr:col>33</xdr:col>
      <xdr:colOff>314325</xdr:colOff>
      <xdr:row>83</xdr:row>
      <xdr:rowOff>95250</xdr:rowOff>
    </xdr:to>
    <xdr:cxnSp macro="">
      <xdr:nvCxnSpPr>
        <xdr:cNvPr id="482" name="直線コネクタ 481"/>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124477</xdr:rowOff>
    </xdr:from>
    <xdr:ext cx="467179" cy="259045"/>
    <xdr:sp macro="" textlink="">
      <xdr:nvSpPr>
        <xdr:cNvPr id="483" name="テキスト ボックス 482"/>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26</xdr:col>
      <xdr:colOff>428625</xdr:colOff>
      <xdr:row>80</xdr:row>
      <xdr:rowOff>152400</xdr:rowOff>
    </xdr:from>
    <xdr:to>
      <xdr:col>33</xdr:col>
      <xdr:colOff>314325</xdr:colOff>
      <xdr:row>80</xdr:row>
      <xdr:rowOff>152400</xdr:rowOff>
    </xdr:to>
    <xdr:cxnSp macro="">
      <xdr:nvCxnSpPr>
        <xdr:cNvPr id="484" name="直線コネクタ 483"/>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10177</xdr:rowOff>
    </xdr:from>
    <xdr:ext cx="467179" cy="259045"/>
    <xdr:sp macro="" textlink="">
      <xdr:nvSpPr>
        <xdr:cNvPr id="485" name="テキスト ボックス 484"/>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26</xdr:col>
      <xdr:colOff>428625</xdr:colOff>
      <xdr:row>78</xdr:row>
      <xdr:rowOff>38100</xdr:rowOff>
    </xdr:from>
    <xdr:to>
      <xdr:col>33</xdr:col>
      <xdr:colOff>314325</xdr:colOff>
      <xdr:row>78</xdr:row>
      <xdr:rowOff>38100</xdr:rowOff>
    </xdr:to>
    <xdr:cxnSp macro="">
      <xdr:nvCxnSpPr>
        <xdr:cNvPr id="486" name="直線コネクタ 485"/>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77</xdr:row>
      <xdr:rowOff>67327</xdr:rowOff>
    </xdr:from>
    <xdr:ext cx="467179" cy="259045"/>
    <xdr:sp macro="" textlink="">
      <xdr:nvSpPr>
        <xdr:cNvPr id="487" name="テキスト ボックス 486"/>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488" name="直線コネクタ 48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489" name="テキスト ボックス 48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490"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60961</xdr:rowOff>
    </xdr:from>
    <xdr:to>
      <xdr:col>32</xdr:col>
      <xdr:colOff>186689</xdr:colOff>
      <xdr:row>85</xdr:row>
      <xdr:rowOff>95250</xdr:rowOff>
    </xdr:to>
    <xdr:cxnSp macro="">
      <xdr:nvCxnSpPr>
        <xdr:cNvPr id="491" name="直線コネクタ 490"/>
        <xdr:cNvCxnSpPr/>
      </xdr:nvCxnSpPr>
      <xdr:spPr>
        <a:xfrm flipV="1">
          <a:off x="22160864" y="13434061"/>
          <a:ext cx="0" cy="1234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99077</xdr:rowOff>
    </xdr:from>
    <xdr:ext cx="469744" cy="259045"/>
    <xdr:sp macro="" textlink="">
      <xdr:nvSpPr>
        <xdr:cNvPr id="492" name="【児童館】&#10;一人当たり面積最小値テキスト"/>
        <xdr:cNvSpPr txBox="1"/>
      </xdr:nvSpPr>
      <xdr:spPr>
        <a:xfrm>
          <a:off x="22250400"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0.005</a:t>
          </a:r>
          <a:endParaRPr kumimoji="1" lang="ja-JP" altLang="en-US" sz="1000" b="1">
            <a:latin typeface="ＭＳ Ｐゴシック"/>
          </a:endParaRPr>
        </a:p>
      </xdr:txBody>
    </xdr:sp>
    <xdr:clientData/>
  </xdr:oneCellAnchor>
  <xdr:twoCellAnchor>
    <xdr:from>
      <xdr:col>32</xdr:col>
      <xdr:colOff>98425</xdr:colOff>
      <xdr:row>85</xdr:row>
      <xdr:rowOff>95250</xdr:rowOff>
    </xdr:from>
    <xdr:to>
      <xdr:col>32</xdr:col>
      <xdr:colOff>276225</xdr:colOff>
      <xdr:row>85</xdr:row>
      <xdr:rowOff>95250</xdr:rowOff>
    </xdr:to>
    <xdr:cxnSp macro="">
      <xdr:nvCxnSpPr>
        <xdr:cNvPr id="493" name="直線コネクタ 492"/>
        <xdr:cNvCxnSpPr/>
      </xdr:nvCxnSpPr>
      <xdr:spPr>
        <a:xfrm>
          <a:off x="22072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77</xdr:row>
      <xdr:rowOff>7638</xdr:rowOff>
    </xdr:from>
    <xdr:ext cx="469744" cy="259045"/>
    <xdr:sp macro="" textlink="">
      <xdr:nvSpPr>
        <xdr:cNvPr id="494" name="【児童館】&#10;一人当たり面積最大値テキスト"/>
        <xdr:cNvSpPr txBox="1"/>
      </xdr:nvSpPr>
      <xdr:spPr>
        <a:xfrm>
          <a:off x="222504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0.059</a:t>
          </a:r>
          <a:endParaRPr kumimoji="1" lang="ja-JP" altLang="en-US" sz="1000" b="1">
            <a:latin typeface="ＭＳ Ｐゴシック"/>
          </a:endParaRPr>
        </a:p>
      </xdr:txBody>
    </xdr:sp>
    <xdr:clientData/>
  </xdr:oneCellAnchor>
  <xdr:twoCellAnchor>
    <xdr:from>
      <xdr:col>32</xdr:col>
      <xdr:colOff>98425</xdr:colOff>
      <xdr:row>78</xdr:row>
      <xdr:rowOff>60961</xdr:rowOff>
    </xdr:from>
    <xdr:to>
      <xdr:col>32</xdr:col>
      <xdr:colOff>276225</xdr:colOff>
      <xdr:row>78</xdr:row>
      <xdr:rowOff>60961</xdr:rowOff>
    </xdr:to>
    <xdr:cxnSp macro="">
      <xdr:nvCxnSpPr>
        <xdr:cNvPr id="495" name="直線コネクタ 494"/>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148607</xdr:rowOff>
    </xdr:from>
    <xdr:ext cx="469744" cy="259045"/>
    <xdr:sp macro="" textlink="">
      <xdr:nvSpPr>
        <xdr:cNvPr id="496" name="【児童館】&#10;一人当たり面積平均値テキスト"/>
        <xdr:cNvSpPr txBox="1"/>
      </xdr:nvSpPr>
      <xdr:spPr>
        <a:xfrm>
          <a:off x="22250400" y="14207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0.022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170180</xdr:rowOff>
    </xdr:from>
    <xdr:to>
      <xdr:col>32</xdr:col>
      <xdr:colOff>238125</xdr:colOff>
      <xdr:row>83</xdr:row>
      <xdr:rowOff>100330</xdr:rowOff>
    </xdr:to>
    <xdr:sp macro="" textlink="">
      <xdr:nvSpPr>
        <xdr:cNvPr id="497" name="フローチャート : 判断 496"/>
        <xdr:cNvSpPr/>
      </xdr:nvSpPr>
      <xdr:spPr>
        <a:xfrm>
          <a:off x="221107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158750</xdr:rowOff>
    </xdr:from>
    <xdr:to>
      <xdr:col>31</xdr:col>
      <xdr:colOff>85725</xdr:colOff>
      <xdr:row>82</xdr:row>
      <xdr:rowOff>88900</xdr:rowOff>
    </xdr:to>
    <xdr:sp macro="" textlink="">
      <xdr:nvSpPr>
        <xdr:cNvPr id="498" name="フローチャート : 判断 497"/>
        <xdr:cNvSpPr/>
      </xdr:nvSpPr>
      <xdr:spPr>
        <a:xfrm>
          <a:off x="2127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499" name="テキスト ボックス 49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00" name="テキスト ボックス 49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01" name="テキスト ボックス 50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02" name="テキスト ボックス 50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03" name="テキスト ボックス 50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82</xdr:row>
      <xdr:rowOff>55880</xdr:rowOff>
    </xdr:from>
    <xdr:to>
      <xdr:col>31</xdr:col>
      <xdr:colOff>85725</xdr:colOff>
      <xdr:row>82</xdr:row>
      <xdr:rowOff>157480</xdr:rowOff>
    </xdr:to>
    <xdr:sp macro="" textlink="">
      <xdr:nvSpPr>
        <xdr:cNvPr id="504" name="円/楕円 503"/>
        <xdr:cNvSpPr/>
      </xdr:nvSpPr>
      <xdr:spPr>
        <a:xfrm>
          <a:off x="21272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80</xdr:row>
      <xdr:rowOff>105427</xdr:rowOff>
    </xdr:from>
    <xdr:ext cx="469744" cy="259045"/>
    <xdr:sp macro="" textlink="">
      <xdr:nvSpPr>
        <xdr:cNvPr id="505" name="n_1aveValue【児童館】&#10;一人当たり面積"/>
        <xdr:cNvSpPr txBox="1"/>
      </xdr:nvSpPr>
      <xdr:spPr>
        <a:xfrm>
          <a:off x="210757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0.030</a:t>
          </a:r>
          <a:endParaRPr kumimoji="1" lang="ja-JP" altLang="en-US" sz="1000" b="1">
            <a:solidFill>
              <a:srgbClr val="000080"/>
            </a:solidFill>
            <a:latin typeface="ＭＳ Ｐゴシック"/>
          </a:endParaRPr>
        </a:p>
      </xdr:txBody>
    </xdr:sp>
    <xdr:clientData/>
  </xdr:oneCellAnchor>
  <xdr:oneCellAnchor>
    <xdr:from>
      <xdr:col>30</xdr:col>
      <xdr:colOff>473152</xdr:colOff>
      <xdr:row>82</xdr:row>
      <xdr:rowOff>148607</xdr:rowOff>
    </xdr:from>
    <xdr:ext cx="469744" cy="259045"/>
    <xdr:sp macro="" textlink="">
      <xdr:nvSpPr>
        <xdr:cNvPr id="506" name="n_1mainValue【児童館】&#10;一人当たり面積"/>
        <xdr:cNvSpPr txBox="1"/>
      </xdr:nvSpPr>
      <xdr:spPr>
        <a:xfrm>
          <a:off x="2107572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0.027</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07" name="正方形/長方形 50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08" name="正方形/長方形 50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09" name="正方形/長方形 50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10" name="正方形/長方形 50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11" name="正方形/長方形 51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12" name="正方形/長方形 51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13" name="正方形/長方形 51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54.1</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14" name="正方形/長方形 51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15" name="テキスト ボックス 51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16" name="直線コネクタ 51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517" name="テキスト ボックス 516"/>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109</xdr:row>
      <xdr:rowOff>35379</xdr:rowOff>
    </xdr:from>
    <xdr:to>
      <xdr:col>24</xdr:col>
      <xdr:colOff>644525</xdr:colOff>
      <xdr:row>109</xdr:row>
      <xdr:rowOff>35379</xdr:rowOff>
    </xdr:to>
    <xdr:cxnSp macro="">
      <xdr:nvCxnSpPr>
        <xdr:cNvPr id="518" name="直線コネクタ 51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64606</xdr:rowOff>
    </xdr:from>
    <xdr:ext cx="403059" cy="259045"/>
    <xdr:sp macro="" textlink="">
      <xdr:nvSpPr>
        <xdr:cNvPr id="519" name="テキスト ボックス 518"/>
        <xdr:cNvSpPr txBox="1"/>
      </xdr:nvSpPr>
      <xdr:spPr>
        <a:xfrm>
          <a:off x="12042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107</xdr:row>
      <xdr:rowOff>51707</xdr:rowOff>
    </xdr:from>
    <xdr:to>
      <xdr:col>24</xdr:col>
      <xdr:colOff>644525</xdr:colOff>
      <xdr:row>107</xdr:row>
      <xdr:rowOff>51707</xdr:rowOff>
    </xdr:to>
    <xdr:cxnSp macro="">
      <xdr:nvCxnSpPr>
        <xdr:cNvPr id="520" name="直線コネクタ 51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106</xdr:row>
      <xdr:rowOff>80934</xdr:rowOff>
    </xdr:from>
    <xdr:ext cx="403059" cy="259045"/>
    <xdr:sp macro="" textlink="">
      <xdr:nvSpPr>
        <xdr:cNvPr id="521" name="テキスト ボックス 52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105</xdr:row>
      <xdr:rowOff>68036</xdr:rowOff>
    </xdr:from>
    <xdr:to>
      <xdr:col>24</xdr:col>
      <xdr:colOff>644525</xdr:colOff>
      <xdr:row>105</xdr:row>
      <xdr:rowOff>68036</xdr:rowOff>
    </xdr:to>
    <xdr:cxnSp macro="">
      <xdr:nvCxnSpPr>
        <xdr:cNvPr id="522" name="直線コネクタ 52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97263</xdr:rowOff>
    </xdr:from>
    <xdr:ext cx="403059" cy="259045"/>
    <xdr:sp macro="" textlink="">
      <xdr:nvSpPr>
        <xdr:cNvPr id="523" name="テキスト ボックス 52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84364</xdr:rowOff>
    </xdr:from>
    <xdr:to>
      <xdr:col>24</xdr:col>
      <xdr:colOff>644525</xdr:colOff>
      <xdr:row>103</xdr:row>
      <xdr:rowOff>84364</xdr:rowOff>
    </xdr:to>
    <xdr:cxnSp macro="">
      <xdr:nvCxnSpPr>
        <xdr:cNvPr id="524" name="直線コネクタ 52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113591</xdr:rowOff>
    </xdr:from>
    <xdr:ext cx="403059" cy="259045"/>
    <xdr:sp macro="" textlink="">
      <xdr:nvSpPr>
        <xdr:cNvPr id="525" name="テキスト ボックス 52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101</xdr:row>
      <xdr:rowOff>100693</xdr:rowOff>
    </xdr:from>
    <xdr:to>
      <xdr:col>24</xdr:col>
      <xdr:colOff>644525</xdr:colOff>
      <xdr:row>101</xdr:row>
      <xdr:rowOff>100693</xdr:rowOff>
    </xdr:to>
    <xdr:cxnSp macro="">
      <xdr:nvCxnSpPr>
        <xdr:cNvPr id="526" name="直線コネクタ 52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100</xdr:row>
      <xdr:rowOff>129920</xdr:rowOff>
    </xdr:from>
    <xdr:ext cx="403059" cy="259045"/>
    <xdr:sp macro="" textlink="">
      <xdr:nvSpPr>
        <xdr:cNvPr id="527" name="テキスト ボックス 52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99</xdr:row>
      <xdr:rowOff>117021</xdr:rowOff>
    </xdr:from>
    <xdr:to>
      <xdr:col>24</xdr:col>
      <xdr:colOff>644525</xdr:colOff>
      <xdr:row>99</xdr:row>
      <xdr:rowOff>117021</xdr:rowOff>
    </xdr:to>
    <xdr:cxnSp macro="">
      <xdr:nvCxnSpPr>
        <xdr:cNvPr id="528" name="直線コネクタ 52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98</xdr:row>
      <xdr:rowOff>146248</xdr:rowOff>
    </xdr:from>
    <xdr:ext cx="403059" cy="259045"/>
    <xdr:sp macro="" textlink="">
      <xdr:nvSpPr>
        <xdr:cNvPr id="529" name="テキスト ボックス 528"/>
        <xdr:cNvSpPr txBox="1"/>
      </xdr:nvSpPr>
      <xdr:spPr>
        <a:xfrm>
          <a:off x="12042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30" name="直線コネクタ 52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31" name="テキスト ボックス 53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32"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128451</xdr:rowOff>
    </xdr:from>
    <xdr:to>
      <xdr:col>23</xdr:col>
      <xdr:colOff>516889</xdr:colOff>
      <xdr:row>108</xdr:row>
      <xdr:rowOff>157843</xdr:rowOff>
    </xdr:to>
    <xdr:cxnSp macro="">
      <xdr:nvCxnSpPr>
        <xdr:cNvPr id="533" name="直線コネクタ 532"/>
        <xdr:cNvCxnSpPr/>
      </xdr:nvCxnSpPr>
      <xdr:spPr>
        <a:xfrm flipV="1">
          <a:off x="16318864" y="17273451"/>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161670</xdr:rowOff>
    </xdr:from>
    <xdr:ext cx="405111" cy="259045"/>
    <xdr:sp macro="" textlink="">
      <xdr:nvSpPr>
        <xdr:cNvPr id="534" name="【公民館】&#10;有形固定資産減価償却率最小値テキスト"/>
        <xdr:cNvSpPr txBox="1"/>
      </xdr:nvSpPr>
      <xdr:spPr>
        <a:xfrm>
          <a:off x="16408400" y="1867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41.5</a:t>
          </a:r>
          <a:endParaRPr kumimoji="1" lang="ja-JP" altLang="en-US" sz="1000" b="1">
            <a:latin typeface="ＭＳ Ｐゴシック"/>
          </a:endParaRPr>
        </a:p>
      </xdr:txBody>
    </xdr:sp>
    <xdr:clientData/>
  </xdr:oneCellAnchor>
  <xdr:twoCellAnchor>
    <xdr:from>
      <xdr:col>23</xdr:col>
      <xdr:colOff>428625</xdr:colOff>
      <xdr:row>108</xdr:row>
      <xdr:rowOff>157843</xdr:rowOff>
    </xdr:from>
    <xdr:to>
      <xdr:col>23</xdr:col>
      <xdr:colOff>606425</xdr:colOff>
      <xdr:row>108</xdr:row>
      <xdr:rowOff>157843</xdr:rowOff>
    </xdr:to>
    <xdr:cxnSp macro="">
      <xdr:nvCxnSpPr>
        <xdr:cNvPr id="535" name="直線コネクタ 534"/>
        <xdr:cNvCxnSpPr/>
      </xdr:nvCxnSpPr>
      <xdr:spPr>
        <a:xfrm>
          <a:off x="16230600" y="1867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75128</xdr:rowOff>
    </xdr:from>
    <xdr:ext cx="405111" cy="259045"/>
    <xdr:sp macro="" textlink="">
      <xdr:nvSpPr>
        <xdr:cNvPr id="536" name="【公民館】&#10;有形固定資産減価償却率最大値テキスト"/>
        <xdr:cNvSpPr txBox="1"/>
      </xdr:nvSpPr>
      <xdr:spPr>
        <a:xfrm>
          <a:off x="16408400" y="1704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a:t>
          </a:r>
          <a:endParaRPr kumimoji="1" lang="ja-JP" altLang="en-US" sz="1000" b="1">
            <a:latin typeface="ＭＳ Ｐゴシック"/>
          </a:endParaRPr>
        </a:p>
      </xdr:txBody>
    </xdr:sp>
    <xdr:clientData/>
  </xdr:oneCellAnchor>
  <xdr:twoCellAnchor>
    <xdr:from>
      <xdr:col>23</xdr:col>
      <xdr:colOff>428625</xdr:colOff>
      <xdr:row>100</xdr:row>
      <xdr:rowOff>128451</xdr:rowOff>
    </xdr:from>
    <xdr:to>
      <xdr:col>23</xdr:col>
      <xdr:colOff>606425</xdr:colOff>
      <xdr:row>100</xdr:row>
      <xdr:rowOff>128451</xdr:rowOff>
    </xdr:to>
    <xdr:cxnSp macro="">
      <xdr:nvCxnSpPr>
        <xdr:cNvPr id="537" name="直線コネクタ 536"/>
        <xdr:cNvCxnSpPr/>
      </xdr:nvCxnSpPr>
      <xdr:spPr>
        <a:xfrm>
          <a:off x="16230600" y="1727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46282</xdr:rowOff>
    </xdr:from>
    <xdr:ext cx="405111" cy="259045"/>
    <xdr:sp macro="" textlink="">
      <xdr:nvSpPr>
        <xdr:cNvPr id="538" name="【公民館】&#10;有形固定資産減価償却率平均値テキスト"/>
        <xdr:cNvSpPr txBox="1"/>
      </xdr:nvSpPr>
      <xdr:spPr>
        <a:xfrm>
          <a:off x="16408400" y="1787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63.7</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67855</xdr:rowOff>
    </xdr:from>
    <xdr:to>
      <xdr:col>23</xdr:col>
      <xdr:colOff>568325</xdr:colOff>
      <xdr:row>104</xdr:row>
      <xdr:rowOff>169455</xdr:rowOff>
    </xdr:to>
    <xdr:sp macro="" textlink="">
      <xdr:nvSpPr>
        <xdr:cNvPr id="539" name="フローチャート : 判断 538"/>
        <xdr:cNvSpPr/>
      </xdr:nvSpPr>
      <xdr:spPr>
        <a:xfrm>
          <a:off x="162687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74386</xdr:rowOff>
    </xdr:from>
    <xdr:to>
      <xdr:col>22</xdr:col>
      <xdr:colOff>415925</xdr:colOff>
      <xdr:row>105</xdr:row>
      <xdr:rowOff>4536</xdr:rowOff>
    </xdr:to>
    <xdr:sp macro="" textlink="">
      <xdr:nvSpPr>
        <xdr:cNvPr id="540" name="フローチャート : 判断 539"/>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541" name="テキスト ボックス 54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42" name="テキスト ボックス 54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43" name="テキスト ボックス 54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44" name="テキスト ボックス 54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45" name="テキスト ボックス 54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102</xdr:row>
      <xdr:rowOff>15602</xdr:rowOff>
    </xdr:from>
    <xdr:to>
      <xdr:col>22</xdr:col>
      <xdr:colOff>415925</xdr:colOff>
      <xdr:row>102</xdr:row>
      <xdr:rowOff>117202</xdr:rowOff>
    </xdr:to>
    <xdr:sp macro="" textlink="">
      <xdr:nvSpPr>
        <xdr:cNvPr id="546" name="円/楕円 545"/>
        <xdr:cNvSpPr/>
      </xdr:nvSpPr>
      <xdr:spPr>
        <a:xfrm>
          <a:off x="15430500" y="17503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104</xdr:row>
      <xdr:rowOff>167113</xdr:rowOff>
    </xdr:from>
    <xdr:ext cx="405111" cy="259045"/>
    <xdr:sp macro="" textlink="">
      <xdr:nvSpPr>
        <xdr:cNvPr id="547" name="n_1aveValue【公民館】&#10;有形固定資産減価償却率"/>
        <xdr:cNvSpPr txBox="1"/>
      </xdr:nvSpPr>
      <xdr:spPr>
        <a:xfrm>
          <a:off x="15266043"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a:t>
          </a:r>
          <a:endParaRPr kumimoji="1" lang="ja-JP" altLang="en-US" sz="1000" b="1">
            <a:solidFill>
              <a:srgbClr val="000080"/>
            </a:solidFill>
            <a:latin typeface="ＭＳ Ｐゴシック"/>
          </a:endParaRPr>
        </a:p>
      </xdr:txBody>
    </xdr:sp>
    <xdr:clientData/>
  </xdr:oneCellAnchor>
  <xdr:oneCellAnchor>
    <xdr:from>
      <xdr:col>22</xdr:col>
      <xdr:colOff>149868</xdr:colOff>
      <xdr:row>100</xdr:row>
      <xdr:rowOff>133729</xdr:rowOff>
    </xdr:from>
    <xdr:ext cx="405111" cy="259045"/>
    <xdr:sp macro="" textlink="">
      <xdr:nvSpPr>
        <xdr:cNvPr id="548" name="n_1mainValue【公民館】&#10;有形固定資産減価償却率"/>
        <xdr:cNvSpPr txBox="1"/>
      </xdr:nvSpPr>
      <xdr:spPr>
        <a:xfrm>
          <a:off x="15266043" y="17278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49" name="正方形/長方形 548"/>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50" name="正方形/長方形 549"/>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51" name="正方形/長方形 550"/>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52" name="正方形/長方形 551"/>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53" name="正方形/長方形 552"/>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54" name="正方形/長方形 553"/>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55" name="正方形/長方形 554"/>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56" name="正方形/長方形 555"/>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57" name="テキスト ボックス 556"/>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58" name="直線コネクタ 557"/>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76200</xdr:rowOff>
    </xdr:from>
    <xdr:to>
      <xdr:col>33</xdr:col>
      <xdr:colOff>314325</xdr:colOff>
      <xdr:row>108</xdr:row>
      <xdr:rowOff>76200</xdr:rowOff>
    </xdr:to>
    <xdr:cxnSp macro="">
      <xdr:nvCxnSpPr>
        <xdr:cNvPr id="559" name="直線コネクタ 558"/>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560" name="テキスト ボックス 559"/>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561" name="直線コネクタ 560"/>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562" name="テキスト ボックス 561"/>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563" name="直線コネクタ 562"/>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564" name="テキスト ボックス 563"/>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565" name="直線コネクタ 564"/>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566" name="テキスト ボックス 565"/>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67" name="直線コネクタ 56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68" name="テキスト ボックス 56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69"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144780</xdr:rowOff>
    </xdr:from>
    <xdr:to>
      <xdr:col>32</xdr:col>
      <xdr:colOff>186689</xdr:colOff>
      <xdr:row>108</xdr:row>
      <xdr:rowOff>19050</xdr:rowOff>
    </xdr:to>
    <xdr:cxnSp macro="">
      <xdr:nvCxnSpPr>
        <xdr:cNvPr id="570" name="直線コネクタ 569"/>
        <xdr:cNvCxnSpPr/>
      </xdr:nvCxnSpPr>
      <xdr:spPr>
        <a:xfrm flipV="1">
          <a:off x="22160864" y="172897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22877</xdr:rowOff>
    </xdr:from>
    <xdr:ext cx="469744" cy="259045"/>
    <xdr:sp macro="" textlink="">
      <xdr:nvSpPr>
        <xdr:cNvPr id="571" name="【公民館】&#10;一人当たり面積最小値テキスト"/>
        <xdr:cNvSpPr txBox="1"/>
      </xdr:nvSpPr>
      <xdr:spPr>
        <a:xfrm>
          <a:off x="22250400" y="185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0.025</a:t>
          </a:r>
          <a:endParaRPr kumimoji="1" lang="ja-JP" altLang="en-US" sz="1000" b="1">
            <a:latin typeface="ＭＳ Ｐゴシック"/>
          </a:endParaRPr>
        </a:p>
      </xdr:txBody>
    </xdr:sp>
    <xdr:clientData/>
  </xdr:oneCellAnchor>
  <xdr:twoCellAnchor>
    <xdr:from>
      <xdr:col>32</xdr:col>
      <xdr:colOff>98425</xdr:colOff>
      <xdr:row>108</xdr:row>
      <xdr:rowOff>19050</xdr:rowOff>
    </xdr:from>
    <xdr:to>
      <xdr:col>32</xdr:col>
      <xdr:colOff>276225</xdr:colOff>
      <xdr:row>108</xdr:row>
      <xdr:rowOff>19050</xdr:rowOff>
    </xdr:to>
    <xdr:cxnSp macro="">
      <xdr:nvCxnSpPr>
        <xdr:cNvPr id="572" name="直線コネクタ 571"/>
        <xdr:cNvCxnSpPr/>
      </xdr:nvCxnSpPr>
      <xdr:spPr>
        <a:xfrm>
          <a:off x="22072600" y="18535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91457</xdr:rowOff>
    </xdr:from>
    <xdr:ext cx="469744" cy="259045"/>
    <xdr:sp macro="" textlink="">
      <xdr:nvSpPr>
        <xdr:cNvPr id="573" name="【公民館】&#10;一人当たり面積最大値テキスト"/>
        <xdr:cNvSpPr txBox="1"/>
      </xdr:nvSpPr>
      <xdr:spPr>
        <a:xfrm>
          <a:off x="22250400" y="1706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0.570</a:t>
          </a:r>
          <a:endParaRPr kumimoji="1" lang="ja-JP" altLang="en-US" sz="1000" b="1">
            <a:latin typeface="ＭＳ Ｐゴシック"/>
          </a:endParaRPr>
        </a:p>
      </xdr:txBody>
    </xdr:sp>
    <xdr:clientData/>
  </xdr:oneCellAnchor>
  <xdr:twoCellAnchor>
    <xdr:from>
      <xdr:col>32</xdr:col>
      <xdr:colOff>98425</xdr:colOff>
      <xdr:row>100</xdr:row>
      <xdr:rowOff>144780</xdr:rowOff>
    </xdr:from>
    <xdr:to>
      <xdr:col>32</xdr:col>
      <xdr:colOff>276225</xdr:colOff>
      <xdr:row>100</xdr:row>
      <xdr:rowOff>144780</xdr:rowOff>
    </xdr:to>
    <xdr:cxnSp macro="">
      <xdr:nvCxnSpPr>
        <xdr:cNvPr id="574" name="直線コネクタ 573"/>
        <xdr:cNvCxnSpPr/>
      </xdr:nvCxnSpPr>
      <xdr:spPr>
        <a:xfrm>
          <a:off x="22072600" y="1728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42690</xdr:rowOff>
    </xdr:from>
    <xdr:ext cx="469744" cy="259045"/>
    <xdr:sp macro="" textlink="">
      <xdr:nvSpPr>
        <xdr:cNvPr id="575" name="【公民館】&#10;一人当たり面積平均値テキスト"/>
        <xdr:cNvSpPr txBox="1"/>
      </xdr:nvSpPr>
      <xdr:spPr>
        <a:xfrm>
          <a:off x="22250400" y="18044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0.208</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64263</xdr:rowOff>
    </xdr:from>
    <xdr:to>
      <xdr:col>32</xdr:col>
      <xdr:colOff>238125</xdr:colOff>
      <xdr:row>105</xdr:row>
      <xdr:rowOff>165863</xdr:rowOff>
    </xdr:to>
    <xdr:sp macro="" textlink="">
      <xdr:nvSpPr>
        <xdr:cNvPr id="576" name="フローチャート : 判断 575"/>
        <xdr:cNvSpPr/>
      </xdr:nvSpPr>
      <xdr:spPr>
        <a:xfrm>
          <a:off x="221107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105</xdr:row>
      <xdr:rowOff>96265</xdr:rowOff>
    </xdr:from>
    <xdr:to>
      <xdr:col>31</xdr:col>
      <xdr:colOff>85725</xdr:colOff>
      <xdr:row>106</xdr:row>
      <xdr:rowOff>26415</xdr:rowOff>
    </xdr:to>
    <xdr:sp macro="" textlink="">
      <xdr:nvSpPr>
        <xdr:cNvPr id="577" name="フローチャート : 判断 576"/>
        <xdr:cNvSpPr/>
      </xdr:nvSpPr>
      <xdr:spPr>
        <a:xfrm>
          <a:off x="21272500" y="1809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78" name="テキスト ボックス 57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79" name="テキスト ボックス 57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80" name="テキスト ボックス 57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81" name="テキスト ボックス 58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82" name="テキスト ボックス 58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106</xdr:row>
      <xdr:rowOff>96265</xdr:rowOff>
    </xdr:from>
    <xdr:to>
      <xdr:col>31</xdr:col>
      <xdr:colOff>85725</xdr:colOff>
      <xdr:row>107</xdr:row>
      <xdr:rowOff>26415</xdr:rowOff>
    </xdr:to>
    <xdr:sp macro="" textlink="">
      <xdr:nvSpPr>
        <xdr:cNvPr id="583" name="円/楕円 582"/>
        <xdr:cNvSpPr/>
      </xdr:nvSpPr>
      <xdr:spPr>
        <a:xfrm>
          <a:off x="21272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104</xdr:row>
      <xdr:rowOff>42942</xdr:rowOff>
    </xdr:from>
    <xdr:ext cx="469744" cy="259045"/>
    <xdr:sp macro="" textlink="">
      <xdr:nvSpPr>
        <xdr:cNvPr id="584" name="n_1aveValue【公民館】&#10;一人当たり面積"/>
        <xdr:cNvSpPr txBox="1"/>
      </xdr:nvSpPr>
      <xdr:spPr>
        <a:xfrm>
          <a:off x="21075727" y="1787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0.194</a:t>
          </a:r>
          <a:endParaRPr kumimoji="1" lang="ja-JP" altLang="en-US" sz="1000" b="1">
            <a:solidFill>
              <a:srgbClr val="000080"/>
            </a:solidFill>
            <a:latin typeface="ＭＳ Ｐゴシック"/>
          </a:endParaRPr>
        </a:p>
      </xdr:txBody>
    </xdr:sp>
    <xdr:clientData/>
  </xdr:oneCellAnchor>
  <xdr:oneCellAnchor>
    <xdr:from>
      <xdr:col>30</xdr:col>
      <xdr:colOff>473152</xdr:colOff>
      <xdr:row>107</xdr:row>
      <xdr:rowOff>17542</xdr:rowOff>
    </xdr:from>
    <xdr:ext cx="469744" cy="259045"/>
    <xdr:sp macro="" textlink="">
      <xdr:nvSpPr>
        <xdr:cNvPr id="585" name="n_1mainValue【公民館】&#10;一人当たり面積"/>
        <xdr:cNvSpPr txBox="1"/>
      </xdr:nvSpPr>
      <xdr:spPr>
        <a:xfrm>
          <a:off x="210757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0.119</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86" name="正方形/長方形 58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87" name="正方形/長方形 58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88" name="テキスト ボックス 58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ほとんどの</a:t>
          </a:r>
          <a:r>
            <a:rPr kumimoji="1" lang="ja-JP" altLang="ja-JP" sz="1100">
              <a:solidFill>
                <a:schemeClr val="dk1"/>
              </a:solidFill>
              <a:effectLst/>
              <a:latin typeface="+mn-lt"/>
              <a:ea typeface="+mn-ea"/>
              <a:cs typeface="+mn-cs"/>
            </a:rPr>
            <a:t>施設類型について、類似団体と比較して有形固定資産減価償却率が高くなっている。特に高くなっている施設は、「認定子ども園・幼稚園・保育所」及び「公営住宅」である。</a:t>
          </a:r>
          <a:endParaRPr lang="ja-JP" altLang="ja-JP" sz="1400">
            <a:effectLst/>
          </a:endParaRPr>
        </a:p>
        <a:p>
          <a:r>
            <a:rPr kumimoji="1" lang="ja-JP" altLang="ja-JP" sz="1100">
              <a:solidFill>
                <a:schemeClr val="dk1"/>
              </a:solidFill>
              <a:effectLst/>
              <a:latin typeface="+mn-lt"/>
              <a:ea typeface="+mn-ea"/>
              <a:cs typeface="+mn-cs"/>
            </a:rPr>
            <a:t>「認定子ども園・幼稚園・保育所」については、取得価格が最も大きい施設が昭和</a:t>
          </a:r>
          <a:r>
            <a:rPr kumimoji="1" lang="ja-JP" altLang="en-US" sz="1100">
              <a:solidFill>
                <a:schemeClr val="dk1"/>
              </a:solidFill>
              <a:effectLst/>
              <a:latin typeface="+mn-lt"/>
              <a:ea typeface="+mn-ea"/>
              <a:cs typeface="+mn-cs"/>
            </a:rPr>
            <a:t>５７</a:t>
          </a:r>
          <a:r>
            <a:rPr kumimoji="1" lang="ja-JP" altLang="ja-JP" sz="1100">
              <a:solidFill>
                <a:schemeClr val="dk1"/>
              </a:solidFill>
              <a:effectLst/>
              <a:latin typeface="+mn-lt"/>
              <a:ea typeface="+mn-ea"/>
              <a:cs typeface="+mn-cs"/>
            </a:rPr>
            <a:t>年度に建設されており、耐用年数である</a:t>
          </a:r>
          <a:r>
            <a:rPr kumimoji="1" lang="ja-JP" altLang="en-US" sz="1100">
              <a:solidFill>
                <a:schemeClr val="dk1"/>
              </a:solidFill>
              <a:effectLst/>
              <a:latin typeface="+mn-lt"/>
              <a:ea typeface="+mn-ea"/>
              <a:cs typeface="+mn-cs"/>
            </a:rPr>
            <a:t>２２</a:t>
          </a:r>
          <a:r>
            <a:rPr kumimoji="1" lang="ja-JP" altLang="ja-JP" sz="1100">
              <a:solidFill>
                <a:schemeClr val="dk1"/>
              </a:solidFill>
              <a:effectLst/>
              <a:latin typeface="+mn-lt"/>
              <a:ea typeface="+mn-ea"/>
              <a:cs typeface="+mn-cs"/>
            </a:rPr>
            <a:t>年を経過しているため全体でも減価償却率が高くなっている。今後、個別施設計画を策定し老朽化対策に取り組む。</a:t>
          </a:r>
          <a:endParaRPr lang="ja-JP" altLang="ja-JP" sz="1400">
            <a:effectLst/>
          </a:endParaRPr>
        </a:p>
        <a:p>
          <a:r>
            <a:rPr kumimoji="1" lang="ja-JP" altLang="ja-JP" sz="1100">
              <a:solidFill>
                <a:schemeClr val="dk1"/>
              </a:solidFill>
              <a:effectLst/>
              <a:latin typeface="+mn-lt"/>
              <a:ea typeface="+mn-ea"/>
              <a:cs typeface="+mn-cs"/>
            </a:rPr>
            <a:t>「公営住宅」については、その大部分を昭和</a:t>
          </a:r>
          <a:r>
            <a:rPr kumimoji="1" lang="ja-JP" altLang="en-US" sz="1100">
              <a:solidFill>
                <a:schemeClr val="dk1"/>
              </a:solidFill>
              <a:effectLst/>
              <a:latin typeface="+mn-lt"/>
              <a:ea typeface="+mn-ea"/>
              <a:cs typeface="+mn-cs"/>
            </a:rPr>
            <a:t>４０</a:t>
          </a:r>
          <a:r>
            <a:rPr kumimoji="1" lang="ja-JP" altLang="ja-JP" sz="1100">
              <a:solidFill>
                <a:schemeClr val="dk1"/>
              </a:solidFill>
              <a:effectLst/>
              <a:latin typeface="+mn-lt"/>
              <a:ea typeface="+mn-ea"/>
              <a:cs typeface="+mn-cs"/>
            </a:rPr>
            <a:t>年代半ば以前に整備しており、耐用年数である</a:t>
          </a:r>
          <a:r>
            <a:rPr kumimoji="1" lang="ja-JP" altLang="en-US" sz="1100">
              <a:solidFill>
                <a:schemeClr val="dk1"/>
              </a:solidFill>
              <a:effectLst/>
              <a:latin typeface="+mn-lt"/>
              <a:ea typeface="+mn-ea"/>
              <a:cs typeface="+mn-cs"/>
            </a:rPr>
            <a:t>４７</a:t>
          </a:r>
          <a:r>
            <a:rPr kumimoji="1" lang="ja-JP" altLang="ja-JP" sz="1100">
              <a:solidFill>
                <a:schemeClr val="dk1"/>
              </a:solidFill>
              <a:effectLst/>
              <a:latin typeface="+mn-lt"/>
              <a:ea typeface="+mn-ea"/>
              <a:cs typeface="+mn-cs"/>
            </a:rPr>
            <a:t>年を経過している施設が多い。</a:t>
          </a:r>
          <a:r>
            <a:rPr kumimoji="1" lang="ja-JP" altLang="en-US" sz="1100">
              <a:solidFill>
                <a:schemeClr val="dk1"/>
              </a:solidFill>
              <a:effectLst/>
              <a:latin typeface="+mn-lt"/>
              <a:ea typeface="+mn-ea"/>
              <a:cs typeface="+mn-cs"/>
            </a:rPr>
            <a:t>現在</a:t>
          </a:r>
          <a:r>
            <a:rPr kumimoji="1" lang="ja-JP" altLang="ja-JP" sz="1100">
              <a:solidFill>
                <a:schemeClr val="dk1"/>
              </a:solidFill>
              <a:effectLst/>
              <a:latin typeface="+mn-lt"/>
              <a:ea typeface="+mn-ea"/>
              <a:cs typeface="+mn-cs"/>
            </a:rPr>
            <a:t>、市営住宅長寿命化計画に基づき老朽化対策</a:t>
          </a:r>
          <a:r>
            <a:rPr kumimoji="1" lang="ja-JP" altLang="en-US" sz="1100">
              <a:solidFill>
                <a:schemeClr val="dk1"/>
              </a:solidFill>
              <a:effectLst/>
              <a:latin typeface="+mn-lt"/>
              <a:ea typeface="+mn-ea"/>
              <a:cs typeface="+mn-cs"/>
            </a:rPr>
            <a:t>や用途廃止</a:t>
          </a:r>
          <a:r>
            <a:rPr kumimoji="1" lang="ja-JP" altLang="ja-JP" sz="1100">
              <a:solidFill>
                <a:schemeClr val="dk1"/>
              </a:solidFill>
              <a:effectLst/>
              <a:latin typeface="+mn-lt"/>
              <a:ea typeface="+mn-ea"/>
              <a:cs typeface="+mn-cs"/>
            </a:rPr>
            <a:t>に取り組</a:t>
          </a:r>
          <a:r>
            <a:rPr kumimoji="1" lang="ja-JP" altLang="en-US" sz="1100">
              <a:solidFill>
                <a:schemeClr val="dk1"/>
              </a:solidFill>
              <a:effectLst/>
              <a:latin typeface="+mn-lt"/>
              <a:ea typeface="+mn-ea"/>
              <a:cs typeface="+mn-cs"/>
            </a:rPr>
            <a:t>んでおり、今後も適切な管理を実施していく。</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山形県上山市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31,382
31,253
240.93
16,626,750
16,087,710
426,541
7,975,493
17,494,310</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9.9
110.5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Ⅰ</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42</xdr:row>
      <xdr:rowOff>92528</xdr:rowOff>
    </xdr:from>
    <xdr:to>
      <xdr:col>7</xdr:col>
      <xdr:colOff>638175</xdr:colOff>
      <xdr:row>42</xdr:row>
      <xdr:rowOff>92528</xdr:rowOff>
    </xdr:to>
    <xdr:cxnSp macro="">
      <xdr:nvCxnSpPr>
        <xdr:cNvPr id="43" name="直線コネクタ 42"/>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41</xdr:row>
      <xdr:rowOff>121755</xdr:rowOff>
    </xdr:from>
    <xdr:ext cx="338939" cy="259045"/>
    <xdr:sp macro="" textlink="">
      <xdr:nvSpPr>
        <xdr:cNvPr id="44" name="テキスト ボックス 43"/>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40</xdr:row>
      <xdr:rowOff>108857</xdr:rowOff>
    </xdr:from>
    <xdr:to>
      <xdr:col>7</xdr:col>
      <xdr:colOff>638175</xdr:colOff>
      <xdr:row>40</xdr:row>
      <xdr:rowOff>108857</xdr:rowOff>
    </xdr:to>
    <xdr:cxnSp macro="">
      <xdr:nvCxnSpPr>
        <xdr:cNvPr id="45" name="直線コネクタ 44"/>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138084</xdr:rowOff>
    </xdr:from>
    <xdr:ext cx="403059" cy="259045"/>
    <xdr:sp macro="" textlink="">
      <xdr:nvSpPr>
        <xdr:cNvPr id="46" name="テキスト ボックス 45"/>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38</xdr:row>
      <xdr:rowOff>125185</xdr:rowOff>
    </xdr:from>
    <xdr:to>
      <xdr:col>7</xdr:col>
      <xdr:colOff>638175</xdr:colOff>
      <xdr:row>38</xdr:row>
      <xdr:rowOff>125185</xdr:rowOff>
    </xdr:to>
    <xdr:cxnSp macro="">
      <xdr:nvCxnSpPr>
        <xdr:cNvPr id="47" name="直線コネクタ 46"/>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37</xdr:row>
      <xdr:rowOff>154412</xdr:rowOff>
    </xdr:from>
    <xdr:ext cx="403059" cy="259045"/>
    <xdr:sp macro="" textlink="">
      <xdr:nvSpPr>
        <xdr:cNvPr id="48" name="テキスト ボックス 47"/>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36</xdr:row>
      <xdr:rowOff>141514</xdr:rowOff>
    </xdr:from>
    <xdr:to>
      <xdr:col>7</xdr:col>
      <xdr:colOff>638175</xdr:colOff>
      <xdr:row>36</xdr:row>
      <xdr:rowOff>141514</xdr:rowOff>
    </xdr:to>
    <xdr:cxnSp macro="">
      <xdr:nvCxnSpPr>
        <xdr:cNvPr id="49" name="直線コネクタ 48"/>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170741</xdr:rowOff>
    </xdr:from>
    <xdr:ext cx="403059" cy="259045"/>
    <xdr:sp macro="" textlink="">
      <xdr:nvSpPr>
        <xdr:cNvPr id="50" name="テキスト ボックス 49"/>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34</xdr:row>
      <xdr:rowOff>157843</xdr:rowOff>
    </xdr:from>
    <xdr:to>
      <xdr:col>7</xdr:col>
      <xdr:colOff>638175</xdr:colOff>
      <xdr:row>34</xdr:row>
      <xdr:rowOff>157843</xdr:rowOff>
    </xdr:to>
    <xdr:cxnSp macro="">
      <xdr:nvCxnSpPr>
        <xdr:cNvPr id="51" name="直線コネクタ 50"/>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15620</xdr:rowOff>
    </xdr:from>
    <xdr:ext cx="403059" cy="259045"/>
    <xdr:sp macro="" textlink="">
      <xdr:nvSpPr>
        <xdr:cNvPr id="52" name="テキスト ボックス 51"/>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2722</xdr:rowOff>
    </xdr:from>
    <xdr:to>
      <xdr:col>7</xdr:col>
      <xdr:colOff>638175</xdr:colOff>
      <xdr:row>33</xdr:row>
      <xdr:rowOff>2722</xdr:rowOff>
    </xdr:to>
    <xdr:cxnSp macro="">
      <xdr:nvCxnSpPr>
        <xdr:cNvPr id="53" name="直線コネクタ 52"/>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31949</xdr:rowOff>
    </xdr:from>
    <xdr:ext cx="467179" cy="259045"/>
    <xdr:sp macro="" textlink="">
      <xdr:nvSpPr>
        <xdr:cNvPr id="54" name="テキスト ボックス 53"/>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5" name="直線コネクタ 54"/>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6" name="テキスト ボックス 55"/>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33</xdr:row>
      <xdr:rowOff>10886</xdr:rowOff>
    </xdr:from>
    <xdr:to>
      <xdr:col>6</xdr:col>
      <xdr:colOff>510540</xdr:colOff>
      <xdr:row>41</xdr:row>
      <xdr:rowOff>64770</xdr:rowOff>
    </xdr:to>
    <xdr:cxnSp macro="">
      <xdr:nvCxnSpPr>
        <xdr:cNvPr id="58" name="直線コネクタ 57"/>
        <xdr:cNvCxnSpPr/>
      </xdr:nvCxnSpPr>
      <xdr:spPr>
        <a:xfrm flipV="1">
          <a:off x="4634865" y="5668736"/>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41</xdr:row>
      <xdr:rowOff>68597</xdr:rowOff>
    </xdr:from>
    <xdr:ext cx="405111" cy="259045"/>
    <xdr:sp macro="" textlink="">
      <xdr:nvSpPr>
        <xdr:cNvPr id="59" name="【図書館】&#10;有形固定資産減価償却率最小値テキスト"/>
        <xdr:cNvSpPr txBox="1"/>
      </xdr:nvSpPr>
      <xdr:spPr>
        <a:xfrm>
          <a:off x="4724400" y="709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12.2</a:t>
          </a:r>
          <a:endParaRPr kumimoji="1" lang="ja-JP" altLang="en-US" sz="1000" b="1">
            <a:latin typeface="ＭＳ Ｐゴシック"/>
          </a:endParaRPr>
        </a:p>
      </xdr:txBody>
    </xdr:sp>
    <xdr:clientData/>
  </xdr:oneCellAnchor>
  <xdr:twoCellAnchor>
    <xdr:from>
      <xdr:col>6</xdr:col>
      <xdr:colOff>422275</xdr:colOff>
      <xdr:row>41</xdr:row>
      <xdr:rowOff>64770</xdr:rowOff>
    </xdr:from>
    <xdr:to>
      <xdr:col>6</xdr:col>
      <xdr:colOff>600075</xdr:colOff>
      <xdr:row>41</xdr:row>
      <xdr:rowOff>64770</xdr:rowOff>
    </xdr:to>
    <xdr:cxnSp macro="">
      <xdr:nvCxnSpPr>
        <xdr:cNvPr id="60" name="直線コネクタ 59"/>
        <xdr:cNvCxnSpPr/>
      </xdr:nvCxnSpPr>
      <xdr:spPr>
        <a:xfrm>
          <a:off x="4546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31</xdr:row>
      <xdr:rowOff>129013</xdr:rowOff>
    </xdr:from>
    <xdr:ext cx="405111" cy="259045"/>
    <xdr:sp macro="" textlink="">
      <xdr:nvSpPr>
        <xdr:cNvPr id="61" name="【図書館】&#10;有形固定資産減価償却率最大値テキスト"/>
        <xdr:cNvSpPr txBox="1"/>
      </xdr:nvSpPr>
      <xdr:spPr>
        <a:xfrm>
          <a:off x="4724400" y="5443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99.5</a:t>
          </a:r>
          <a:endParaRPr kumimoji="1" lang="ja-JP" altLang="en-US" sz="1000" b="1">
            <a:latin typeface="ＭＳ Ｐゴシック"/>
          </a:endParaRPr>
        </a:p>
      </xdr:txBody>
    </xdr:sp>
    <xdr:clientData/>
  </xdr:oneCellAnchor>
  <xdr:twoCellAnchor>
    <xdr:from>
      <xdr:col>6</xdr:col>
      <xdr:colOff>422275</xdr:colOff>
      <xdr:row>33</xdr:row>
      <xdr:rowOff>10886</xdr:rowOff>
    </xdr:from>
    <xdr:to>
      <xdr:col>6</xdr:col>
      <xdr:colOff>600075</xdr:colOff>
      <xdr:row>33</xdr:row>
      <xdr:rowOff>10886</xdr:rowOff>
    </xdr:to>
    <xdr:cxnSp macro="">
      <xdr:nvCxnSpPr>
        <xdr:cNvPr id="62" name="直線コネクタ 61"/>
        <xdr:cNvCxnSpPr/>
      </xdr:nvCxnSpPr>
      <xdr:spPr>
        <a:xfrm>
          <a:off x="4546600" y="566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37</xdr:row>
      <xdr:rowOff>129557</xdr:rowOff>
    </xdr:from>
    <xdr:ext cx="405111" cy="259045"/>
    <xdr:sp macro="" textlink="">
      <xdr:nvSpPr>
        <xdr:cNvPr id="63" name="【図書館】&#10;有形固定資産減価償却率平均値テキスト"/>
        <xdr:cNvSpPr txBox="1"/>
      </xdr:nvSpPr>
      <xdr:spPr>
        <a:xfrm>
          <a:off x="4724400" y="647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45.8</a:t>
          </a:r>
          <a:endParaRPr kumimoji="1" lang="ja-JP" altLang="en-US" sz="1000" b="1">
            <a:solidFill>
              <a:srgbClr val="000080"/>
            </a:solidFill>
            <a:latin typeface="ＭＳ Ｐゴシック"/>
          </a:endParaRPr>
        </a:p>
      </xdr:txBody>
    </xdr:sp>
    <xdr:clientData/>
  </xdr:oneCellAnchor>
  <xdr:twoCellAnchor>
    <xdr:from>
      <xdr:col>6</xdr:col>
      <xdr:colOff>460375</xdr:colOff>
      <xdr:row>37</xdr:row>
      <xdr:rowOff>151130</xdr:rowOff>
    </xdr:from>
    <xdr:to>
      <xdr:col>6</xdr:col>
      <xdr:colOff>561975</xdr:colOff>
      <xdr:row>38</xdr:row>
      <xdr:rowOff>81280</xdr:rowOff>
    </xdr:to>
    <xdr:sp macro="" textlink="">
      <xdr:nvSpPr>
        <xdr:cNvPr id="64" name="フローチャート : 判断 63"/>
        <xdr:cNvSpPr/>
      </xdr:nvSpPr>
      <xdr:spPr>
        <a:xfrm>
          <a:off x="4584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38</xdr:row>
      <xdr:rowOff>44994</xdr:rowOff>
    </xdr:from>
    <xdr:to>
      <xdr:col>5</xdr:col>
      <xdr:colOff>409575</xdr:colOff>
      <xdr:row>38</xdr:row>
      <xdr:rowOff>146594</xdr:rowOff>
    </xdr:to>
    <xdr:sp macro="" textlink="">
      <xdr:nvSpPr>
        <xdr:cNvPr id="65" name="フローチャート : 判断 64"/>
        <xdr:cNvSpPr/>
      </xdr:nvSpPr>
      <xdr:spPr>
        <a:xfrm>
          <a:off x="3746500" y="656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38</xdr:row>
      <xdr:rowOff>137721</xdr:rowOff>
    </xdr:from>
    <xdr:ext cx="405111" cy="259045"/>
    <xdr:sp macro="" textlink="">
      <xdr:nvSpPr>
        <xdr:cNvPr id="66" name="n_1aveValue【図書館】&#10;有形固定資産減価償却率"/>
        <xdr:cNvSpPr txBox="1"/>
      </xdr:nvSpPr>
      <xdr:spPr>
        <a:xfrm>
          <a:off x="3582043" y="665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a:t>
          </a:r>
          <a:endParaRPr kumimoji="1" lang="ja-JP" altLang="en-US" sz="1000" b="1">
            <a:solidFill>
              <a:srgbClr val="000080"/>
            </a:solidFill>
            <a:latin typeface="ＭＳ Ｐゴシック"/>
          </a:endParaRPr>
        </a:p>
      </xdr:txBody>
    </xdr:sp>
    <xdr:clientData/>
  </xdr:oneCellAnchor>
  <xdr:oneCellAnchor>
    <xdr:from>
      <xdr:col>6</xdr:col>
      <xdr:colOff>320675</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37</xdr:row>
      <xdr:rowOff>49893</xdr:rowOff>
    </xdr:from>
    <xdr:to>
      <xdr:col>5</xdr:col>
      <xdr:colOff>409575</xdr:colOff>
      <xdr:row>37</xdr:row>
      <xdr:rowOff>151493</xdr:rowOff>
    </xdr:to>
    <xdr:sp macro="" textlink="">
      <xdr:nvSpPr>
        <xdr:cNvPr id="72" name="円/楕円 71"/>
        <xdr:cNvSpPr/>
      </xdr:nvSpPr>
      <xdr:spPr>
        <a:xfrm>
          <a:off x="3746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35</xdr:row>
      <xdr:rowOff>168020</xdr:rowOff>
    </xdr:from>
    <xdr:ext cx="405111" cy="259045"/>
    <xdr:sp macro="" textlink="">
      <xdr:nvSpPr>
        <xdr:cNvPr id="73" name="n_1mainValue【図書館】&#10;有形固定資産減価償却率"/>
        <xdr:cNvSpPr txBox="1"/>
      </xdr:nvSpPr>
      <xdr:spPr>
        <a:xfrm>
          <a:off x="3582043"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52.0</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4" name="正方形/長方形 73"/>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5" name="正方形/長方形 74"/>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6" name="正方形/長方形 75"/>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7" name="正方形/長方形 76"/>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8" name="正方形/長方形 77"/>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9" name="正方形/長方形 78"/>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80" name="正方形/長方形 79"/>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0.035</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81" name="正方形/長方形 80"/>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9839" cy="225703"/>
    <xdr:sp macro="" textlink="">
      <xdr:nvSpPr>
        <xdr:cNvPr id="82" name="テキスト ボックス 81"/>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3" name="直線コネクタ 82"/>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4" name="テキスト ボックス 83"/>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38100</xdr:rowOff>
    </xdr:from>
    <xdr:to>
      <xdr:col>16</xdr:col>
      <xdr:colOff>307975</xdr:colOff>
      <xdr:row>42</xdr:row>
      <xdr:rowOff>38100</xdr:rowOff>
    </xdr:to>
    <xdr:cxnSp macro="">
      <xdr:nvCxnSpPr>
        <xdr:cNvPr id="85" name="直線コネクタ 8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67327</xdr:rowOff>
    </xdr:from>
    <xdr:ext cx="467179" cy="259045"/>
    <xdr:sp macro="" textlink="">
      <xdr:nvSpPr>
        <xdr:cNvPr id="86" name="テキスト ボックス 8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0.020</a:t>
          </a:r>
          <a:endParaRPr kumimoji="1" lang="ja-JP" altLang="en-US" sz="1000">
            <a:latin typeface="ＭＳ Ｐゴシック"/>
          </a:endParaRPr>
        </a:p>
      </xdr:txBody>
    </xdr:sp>
    <xdr:clientData/>
  </xdr:oneCellAnchor>
  <xdr:twoCellAnchor>
    <xdr:from>
      <xdr:col>9</xdr:col>
      <xdr:colOff>422275</xdr:colOff>
      <xdr:row>40</xdr:row>
      <xdr:rowOff>0</xdr:rowOff>
    </xdr:from>
    <xdr:to>
      <xdr:col>16</xdr:col>
      <xdr:colOff>307975</xdr:colOff>
      <xdr:row>40</xdr:row>
      <xdr:rowOff>0</xdr:rowOff>
    </xdr:to>
    <xdr:cxnSp macro="">
      <xdr:nvCxnSpPr>
        <xdr:cNvPr id="87" name="直線コネクタ 8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39</xdr:row>
      <xdr:rowOff>29227</xdr:rowOff>
    </xdr:from>
    <xdr:ext cx="467179" cy="259045"/>
    <xdr:sp macro="" textlink="">
      <xdr:nvSpPr>
        <xdr:cNvPr id="88" name="テキスト ボックス 87"/>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0.040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9" name="直線コネクタ 8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162577</xdr:rowOff>
    </xdr:from>
    <xdr:ext cx="467179" cy="259045"/>
    <xdr:sp macro="" textlink="">
      <xdr:nvSpPr>
        <xdr:cNvPr id="90" name="テキスト ボックス 89"/>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9</xdr:col>
      <xdr:colOff>422275</xdr:colOff>
      <xdr:row>35</xdr:row>
      <xdr:rowOff>95250</xdr:rowOff>
    </xdr:from>
    <xdr:to>
      <xdr:col>16</xdr:col>
      <xdr:colOff>307975</xdr:colOff>
      <xdr:row>35</xdr:row>
      <xdr:rowOff>95250</xdr:rowOff>
    </xdr:to>
    <xdr:cxnSp macro="">
      <xdr:nvCxnSpPr>
        <xdr:cNvPr id="91" name="直線コネクタ 9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124477</xdr:rowOff>
    </xdr:from>
    <xdr:ext cx="467179" cy="259045"/>
    <xdr:sp macro="" textlink="">
      <xdr:nvSpPr>
        <xdr:cNvPr id="92" name="テキスト ボックス 91"/>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0.080</a:t>
          </a:r>
          <a:endParaRPr kumimoji="1" lang="ja-JP" altLang="en-US" sz="1000">
            <a:latin typeface="ＭＳ Ｐゴシック"/>
          </a:endParaRPr>
        </a:p>
      </xdr:txBody>
    </xdr:sp>
    <xdr:clientData/>
  </xdr:oneCellAnchor>
  <xdr:twoCellAnchor>
    <xdr:from>
      <xdr:col>9</xdr:col>
      <xdr:colOff>422275</xdr:colOff>
      <xdr:row>33</xdr:row>
      <xdr:rowOff>57150</xdr:rowOff>
    </xdr:from>
    <xdr:to>
      <xdr:col>16</xdr:col>
      <xdr:colOff>307975</xdr:colOff>
      <xdr:row>33</xdr:row>
      <xdr:rowOff>57150</xdr:rowOff>
    </xdr:to>
    <xdr:cxnSp macro="">
      <xdr:nvCxnSpPr>
        <xdr:cNvPr id="93" name="直線コネクタ 9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32</xdr:row>
      <xdr:rowOff>86377</xdr:rowOff>
    </xdr:from>
    <xdr:ext cx="467179" cy="259045"/>
    <xdr:sp macro="" textlink="">
      <xdr:nvSpPr>
        <xdr:cNvPr id="94" name="テキスト ボックス 93"/>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5" name="直線コネクタ 9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30</xdr:row>
      <xdr:rowOff>48277</xdr:rowOff>
    </xdr:from>
    <xdr:ext cx="467179" cy="259045"/>
    <xdr:sp macro="" textlink="">
      <xdr:nvSpPr>
        <xdr:cNvPr id="96" name="テキスト ボックス 95"/>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7"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32</xdr:row>
      <xdr:rowOff>152400</xdr:rowOff>
    </xdr:from>
    <xdr:to>
      <xdr:col>15</xdr:col>
      <xdr:colOff>180340</xdr:colOff>
      <xdr:row>42</xdr:row>
      <xdr:rowOff>114300</xdr:rowOff>
    </xdr:to>
    <xdr:cxnSp macro="">
      <xdr:nvCxnSpPr>
        <xdr:cNvPr id="98" name="直線コネクタ 97"/>
        <xdr:cNvCxnSpPr/>
      </xdr:nvCxnSpPr>
      <xdr:spPr>
        <a:xfrm flipV="1">
          <a:off x="10476865" y="56388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118127</xdr:rowOff>
    </xdr:from>
    <xdr:ext cx="469744" cy="259045"/>
    <xdr:sp macro="" textlink="">
      <xdr:nvSpPr>
        <xdr:cNvPr id="99" name="【図書館】&#10;一人当たり面積最小値テキスト"/>
        <xdr:cNvSpPr txBox="1"/>
      </xdr:nvSpPr>
      <xdr:spPr>
        <a:xfrm>
          <a:off x="10566400" y="731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0.016</a:t>
          </a:r>
          <a:endParaRPr kumimoji="1" lang="ja-JP" altLang="en-US" sz="1000" b="1">
            <a:latin typeface="ＭＳ Ｐゴシック"/>
          </a:endParaRPr>
        </a:p>
      </xdr:txBody>
    </xdr:sp>
    <xdr:clientData/>
  </xdr:oneCellAnchor>
  <xdr:twoCellAnchor>
    <xdr:from>
      <xdr:col>15</xdr:col>
      <xdr:colOff>92075</xdr:colOff>
      <xdr:row>42</xdr:row>
      <xdr:rowOff>114300</xdr:rowOff>
    </xdr:from>
    <xdr:to>
      <xdr:col>15</xdr:col>
      <xdr:colOff>269875</xdr:colOff>
      <xdr:row>42</xdr:row>
      <xdr:rowOff>114300</xdr:rowOff>
    </xdr:to>
    <xdr:cxnSp macro="">
      <xdr:nvCxnSpPr>
        <xdr:cNvPr id="100" name="直線コネクタ 99"/>
        <xdr:cNvCxnSpPr/>
      </xdr:nvCxnSpPr>
      <xdr:spPr>
        <a:xfrm>
          <a:off x="10388600" y="731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31</xdr:row>
      <xdr:rowOff>99077</xdr:rowOff>
    </xdr:from>
    <xdr:ext cx="469744" cy="259045"/>
    <xdr:sp macro="" textlink="">
      <xdr:nvSpPr>
        <xdr:cNvPr id="101" name="【図書館】&#10;一人当たり面積最大値テキスト"/>
        <xdr:cNvSpPr txBox="1"/>
      </xdr:nvSpPr>
      <xdr:spPr>
        <a:xfrm>
          <a:off x="10566400" y="541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0.104</a:t>
          </a:r>
          <a:endParaRPr kumimoji="1" lang="ja-JP" altLang="en-US" sz="1000" b="1">
            <a:latin typeface="ＭＳ Ｐゴシック"/>
          </a:endParaRPr>
        </a:p>
      </xdr:txBody>
    </xdr:sp>
    <xdr:clientData/>
  </xdr:oneCellAnchor>
  <xdr:twoCellAnchor>
    <xdr:from>
      <xdr:col>15</xdr:col>
      <xdr:colOff>92075</xdr:colOff>
      <xdr:row>32</xdr:row>
      <xdr:rowOff>152400</xdr:rowOff>
    </xdr:from>
    <xdr:to>
      <xdr:col>15</xdr:col>
      <xdr:colOff>269875</xdr:colOff>
      <xdr:row>32</xdr:row>
      <xdr:rowOff>152400</xdr:rowOff>
    </xdr:to>
    <xdr:cxnSp macro="">
      <xdr:nvCxnSpPr>
        <xdr:cNvPr id="102" name="直線コネクタ 101"/>
        <xdr:cNvCxnSpPr/>
      </xdr:nvCxnSpPr>
      <xdr:spPr>
        <a:xfrm>
          <a:off x="10388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22877</xdr:rowOff>
    </xdr:from>
    <xdr:ext cx="469744" cy="259045"/>
    <xdr:sp macro="" textlink="">
      <xdr:nvSpPr>
        <xdr:cNvPr id="103" name="【図書館】&#10;一人当たり面積平均値テキスト"/>
        <xdr:cNvSpPr txBox="1"/>
      </xdr:nvSpPr>
      <xdr:spPr>
        <a:xfrm>
          <a:off x="1056640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0.053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44450</xdr:rowOff>
    </xdr:from>
    <xdr:to>
      <xdr:col>15</xdr:col>
      <xdr:colOff>231775</xdr:colOff>
      <xdr:row>38</xdr:row>
      <xdr:rowOff>146050</xdr:rowOff>
    </xdr:to>
    <xdr:sp macro="" textlink="">
      <xdr:nvSpPr>
        <xdr:cNvPr id="104" name="フローチャート : 判断 103"/>
        <xdr:cNvSpPr/>
      </xdr:nvSpPr>
      <xdr:spPr>
        <a:xfrm>
          <a:off x="10426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37</xdr:row>
      <xdr:rowOff>120650</xdr:rowOff>
    </xdr:from>
    <xdr:to>
      <xdr:col>14</xdr:col>
      <xdr:colOff>79375</xdr:colOff>
      <xdr:row>38</xdr:row>
      <xdr:rowOff>50800</xdr:rowOff>
    </xdr:to>
    <xdr:sp macro="" textlink="">
      <xdr:nvSpPr>
        <xdr:cNvPr id="105" name="フローチャート : 判断 104"/>
        <xdr:cNvSpPr/>
      </xdr:nvSpPr>
      <xdr:spPr>
        <a:xfrm>
          <a:off x="9588500" y="64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38</xdr:row>
      <xdr:rowOff>41927</xdr:rowOff>
    </xdr:from>
    <xdr:ext cx="469744" cy="259045"/>
    <xdr:sp macro="" textlink="">
      <xdr:nvSpPr>
        <xdr:cNvPr id="106" name="n_1aveValue【図書館】&#10;一人当たり面積"/>
        <xdr:cNvSpPr txBox="1"/>
      </xdr:nvSpPr>
      <xdr:spPr>
        <a:xfrm>
          <a:off x="9391727" y="6557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0.058</a:t>
          </a:r>
          <a:endParaRPr kumimoji="1" lang="ja-JP" altLang="en-US" sz="1000" b="1">
            <a:solidFill>
              <a:srgbClr val="000080"/>
            </a:solidFill>
            <a:latin typeface="ＭＳ Ｐゴシック"/>
          </a:endParaRPr>
        </a:p>
      </xdr:txBody>
    </xdr:sp>
    <xdr:clientData/>
  </xdr:one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35</xdr:row>
      <xdr:rowOff>63500</xdr:rowOff>
    </xdr:from>
    <xdr:to>
      <xdr:col>14</xdr:col>
      <xdr:colOff>79375</xdr:colOff>
      <xdr:row>35</xdr:row>
      <xdr:rowOff>165100</xdr:rowOff>
    </xdr:to>
    <xdr:sp macro="" textlink="">
      <xdr:nvSpPr>
        <xdr:cNvPr id="112" name="円/楕円 111"/>
        <xdr:cNvSpPr/>
      </xdr:nvSpPr>
      <xdr:spPr>
        <a:xfrm>
          <a:off x="9588500" y="606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34</xdr:row>
      <xdr:rowOff>10177</xdr:rowOff>
    </xdr:from>
    <xdr:ext cx="469744" cy="259045"/>
    <xdr:sp macro="" textlink="">
      <xdr:nvSpPr>
        <xdr:cNvPr id="113" name="n_1mainValue【図書館】&#10;一人当たり面積"/>
        <xdr:cNvSpPr txBox="1"/>
      </xdr:nvSpPr>
      <xdr:spPr>
        <a:xfrm>
          <a:off x="9391727" y="583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0.079</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4" name="正方形/長方形 113"/>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5" name="正方形/長方形 114"/>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6" name="正方形/長方形 115"/>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7" name="正方形/長方形 116"/>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8" name="正方形/長方形 117"/>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9" name="正方形/長方形 118"/>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0" name="正方形/長方形 119"/>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61.5</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1" name="正方形/長方形 120"/>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2" name="テキスト ボックス 121"/>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3" name="直線コネクタ 122"/>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4" name="テキスト ボックス 123"/>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125" name="直線コネクタ 124"/>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126" name="テキスト ボックス 125"/>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127" name="直線コネクタ 126"/>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128" name="テキスト ボックス 127"/>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129" name="直線コネクタ 128"/>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130" name="テキスト ボックス 129"/>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131" name="直線コネクタ 130"/>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132" name="テキスト ボックス 131"/>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133" name="直線コネクタ 132"/>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134" name="テキスト ボックス 133"/>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5" name="直線コネクタ 13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6" name="テキスト ボックス 135"/>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7"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121920</xdr:rowOff>
    </xdr:from>
    <xdr:to>
      <xdr:col>6</xdr:col>
      <xdr:colOff>510540</xdr:colOff>
      <xdr:row>63</xdr:row>
      <xdr:rowOff>70485</xdr:rowOff>
    </xdr:to>
    <xdr:cxnSp macro="">
      <xdr:nvCxnSpPr>
        <xdr:cNvPr id="138" name="直線コネクタ 137"/>
        <xdr:cNvCxnSpPr/>
      </xdr:nvCxnSpPr>
      <xdr:spPr>
        <a:xfrm flipV="1">
          <a:off x="4634865" y="955167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74312</xdr:rowOff>
    </xdr:from>
    <xdr:ext cx="405111" cy="259045"/>
    <xdr:sp macro="" textlink="">
      <xdr:nvSpPr>
        <xdr:cNvPr id="139" name="【体育館・プール】&#10;有形固定資産減価償却率最小値テキスト"/>
        <xdr:cNvSpPr txBox="1"/>
      </xdr:nvSpPr>
      <xdr:spPr>
        <a:xfrm>
          <a:off x="4724400" y="1087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6</xdr:col>
      <xdr:colOff>422275</xdr:colOff>
      <xdr:row>63</xdr:row>
      <xdr:rowOff>70485</xdr:rowOff>
    </xdr:from>
    <xdr:to>
      <xdr:col>6</xdr:col>
      <xdr:colOff>600075</xdr:colOff>
      <xdr:row>63</xdr:row>
      <xdr:rowOff>70485</xdr:rowOff>
    </xdr:to>
    <xdr:cxnSp macro="">
      <xdr:nvCxnSpPr>
        <xdr:cNvPr id="140" name="直線コネクタ 139"/>
        <xdr:cNvCxnSpPr/>
      </xdr:nvCxnSpPr>
      <xdr:spPr>
        <a:xfrm>
          <a:off x="4546600" y="1087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68597</xdr:rowOff>
    </xdr:from>
    <xdr:ext cx="405111" cy="259045"/>
    <xdr:sp macro="" textlink="">
      <xdr:nvSpPr>
        <xdr:cNvPr id="141" name="【体育館・プール】&#10;有形固定資産減価償却率最大値テキスト"/>
        <xdr:cNvSpPr txBox="1"/>
      </xdr:nvSpPr>
      <xdr:spPr>
        <a:xfrm>
          <a:off x="4724400" y="932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6</xdr:col>
      <xdr:colOff>422275</xdr:colOff>
      <xdr:row>55</xdr:row>
      <xdr:rowOff>121920</xdr:rowOff>
    </xdr:from>
    <xdr:to>
      <xdr:col>6</xdr:col>
      <xdr:colOff>600075</xdr:colOff>
      <xdr:row>55</xdr:row>
      <xdr:rowOff>121920</xdr:rowOff>
    </xdr:to>
    <xdr:cxnSp macro="">
      <xdr:nvCxnSpPr>
        <xdr:cNvPr id="142" name="直線コネクタ 141"/>
        <xdr:cNvCxnSpPr/>
      </xdr:nvCxnSpPr>
      <xdr:spPr>
        <a:xfrm>
          <a:off x="4546600" y="955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17162</xdr:rowOff>
    </xdr:from>
    <xdr:ext cx="405111" cy="259045"/>
    <xdr:sp macro="" textlink="">
      <xdr:nvSpPr>
        <xdr:cNvPr id="143" name="【体育館・プール】&#10;有形固定資産減価償却率平均値テキスト"/>
        <xdr:cNvSpPr txBox="1"/>
      </xdr:nvSpPr>
      <xdr:spPr>
        <a:xfrm>
          <a:off x="47244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38735</xdr:rowOff>
    </xdr:from>
    <xdr:to>
      <xdr:col>6</xdr:col>
      <xdr:colOff>561975</xdr:colOff>
      <xdr:row>60</xdr:row>
      <xdr:rowOff>140335</xdr:rowOff>
    </xdr:to>
    <xdr:sp macro="" textlink="">
      <xdr:nvSpPr>
        <xdr:cNvPr id="144" name="フローチャート : 判断 143"/>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60</xdr:row>
      <xdr:rowOff>21590</xdr:rowOff>
    </xdr:from>
    <xdr:to>
      <xdr:col>5</xdr:col>
      <xdr:colOff>409575</xdr:colOff>
      <xdr:row>60</xdr:row>
      <xdr:rowOff>123190</xdr:rowOff>
    </xdr:to>
    <xdr:sp macro="" textlink="">
      <xdr:nvSpPr>
        <xdr:cNvPr id="145" name="フローチャート : 判断 144"/>
        <xdr:cNvSpPr/>
      </xdr:nvSpPr>
      <xdr:spPr>
        <a:xfrm>
          <a:off x="3746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60</xdr:row>
      <xdr:rowOff>114317</xdr:rowOff>
    </xdr:from>
    <xdr:ext cx="405111" cy="259045"/>
    <xdr:sp macro="" textlink="">
      <xdr:nvSpPr>
        <xdr:cNvPr id="146" name="n_1aveValue【体育館・プール】&#10;有形固定資産減価償却率"/>
        <xdr:cNvSpPr txBox="1"/>
      </xdr:nvSpPr>
      <xdr:spPr>
        <a:xfrm>
          <a:off x="3582043"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56.2</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147" name="テキスト ボックス 146"/>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8" name="テキスト ボックス 147"/>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9" name="テキスト ボックス 148"/>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50" name="テキスト ボックス 149"/>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51" name="テキスト ボックス 150"/>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58</xdr:row>
      <xdr:rowOff>33020</xdr:rowOff>
    </xdr:from>
    <xdr:to>
      <xdr:col>5</xdr:col>
      <xdr:colOff>409575</xdr:colOff>
      <xdr:row>58</xdr:row>
      <xdr:rowOff>134620</xdr:rowOff>
    </xdr:to>
    <xdr:sp macro="" textlink="">
      <xdr:nvSpPr>
        <xdr:cNvPr id="152" name="円/楕円 151"/>
        <xdr:cNvSpPr/>
      </xdr:nvSpPr>
      <xdr:spPr>
        <a:xfrm>
          <a:off x="3746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56</xdr:row>
      <xdr:rowOff>151147</xdr:rowOff>
    </xdr:from>
    <xdr:ext cx="405111" cy="259045"/>
    <xdr:sp macro="" textlink="">
      <xdr:nvSpPr>
        <xdr:cNvPr id="153" name="n_1mainValue【体育館・プール】&#10;有形固定資産減価償却率"/>
        <xdr:cNvSpPr txBox="1"/>
      </xdr:nvSpPr>
      <xdr:spPr>
        <a:xfrm>
          <a:off x="3582043"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73.6</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4" name="正方形/長方形 15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5" name="正方形/長方形 15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6" name="正方形/長方形 15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7" name="正方形/長方形 15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8" name="正方形/長方形 15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9" name="正方形/長方形 15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60" name="正方形/長方形 15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0.250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1" name="正方形/長方形 16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2" name="テキスト ボックス 16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3" name="直線コネクタ 16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64" name="直線コネクタ 16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65" name="テキスト ボックス 164"/>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66" name="直線コネクタ 16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67" name="テキスト ボックス 166"/>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68" name="直線コネクタ 16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69" name="テキスト ボックス 168"/>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70" name="直線コネクタ 16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71" name="テキスト ボックス 170"/>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72" name="直線コネクタ 17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73" name="テキスト ボックス 172"/>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4" name="直線コネクタ 17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75" name="テキスト ボックス 17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56</xdr:row>
      <xdr:rowOff>112395</xdr:rowOff>
    </xdr:from>
    <xdr:to>
      <xdr:col>15</xdr:col>
      <xdr:colOff>180340</xdr:colOff>
      <xdr:row>64</xdr:row>
      <xdr:rowOff>0</xdr:rowOff>
    </xdr:to>
    <xdr:cxnSp macro="">
      <xdr:nvCxnSpPr>
        <xdr:cNvPr id="177" name="直線コネクタ 176"/>
        <xdr:cNvCxnSpPr/>
      </xdr:nvCxnSpPr>
      <xdr:spPr>
        <a:xfrm flipV="1">
          <a:off x="10476865" y="97135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3827</xdr:rowOff>
    </xdr:from>
    <xdr:ext cx="469744" cy="259045"/>
    <xdr:sp macro="" textlink="">
      <xdr:nvSpPr>
        <xdr:cNvPr id="178" name="【体育館・プール】&#10;一人当たり面積最小値テキスト"/>
        <xdr:cNvSpPr txBox="1"/>
      </xdr:nvSpPr>
      <xdr:spPr>
        <a:xfrm>
          <a:off x="105664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0.040</a:t>
          </a:r>
          <a:endParaRPr kumimoji="1" lang="ja-JP" altLang="en-US" sz="1000" b="1">
            <a:latin typeface="ＭＳ Ｐゴシック"/>
          </a:endParaRPr>
        </a:p>
      </xdr:txBody>
    </xdr:sp>
    <xdr:clientData/>
  </xdr:oneCellAnchor>
  <xdr:twoCellAnchor>
    <xdr:from>
      <xdr:col>15</xdr:col>
      <xdr:colOff>92075</xdr:colOff>
      <xdr:row>64</xdr:row>
      <xdr:rowOff>0</xdr:rowOff>
    </xdr:from>
    <xdr:to>
      <xdr:col>15</xdr:col>
      <xdr:colOff>269875</xdr:colOff>
      <xdr:row>64</xdr:row>
      <xdr:rowOff>0</xdr:rowOff>
    </xdr:to>
    <xdr:cxnSp macro="">
      <xdr:nvCxnSpPr>
        <xdr:cNvPr id="179" name="直線コネクタ 178"/>
        <xdr:cNvCxnSpPr/>
      </xdr:nvCxnSpPr>
      <xdr:spPr>
        <a:xfrm>
          <a:off x="10388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55</xdr:row>
      <xdr:rowOff>59072</xdr:rowOff>
    </xdr:from>
    <xdr:ext cx="469744" cy="259045"/>
    <xdr:sp macro="" textlink="">
      <xdr:nvSpPr>
        <xdr:cNvPr id="180" name="【体育館・プール】&#10;一人当たり面積最大値テキスト"/>
        <xdr:cNvSpPr txBox="1"/>
      </xdr:nvSpPr>
      <xdr:spPr>
        <a:xfrm>
          <a:off x="105664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0.701</a:t>
          </a:r>
          <a:endParaRPr kumimoji="1" lang="ja-JP" altLang="en-US" sz="1000" b="1">
            <a:latin typeface="ＭＳ Ｐゴシック"/>
          </a:endParaRPr>
        </a:p>
      </xdr:txBody>
    </xdr:sp>
    <xdr:clientData/>
  </xdr:oneCellAnchor>
  <xdr:twoCellAnchor>
    <xdr:from>
      <xdr:col>15</xdr:col>
      <xdr:colOff>92075</xdr:colOff>
      <xdr:row>56</xdr:row>
      <xdr:rowOff>112395</xdr:rowOff>
    </xdr:from>
    <xdr:to>
      <xdr:col>15</xdr:col>
      <xdr:colOff>269875</xdr:colOff>
      <xdr:row>56</xdr:row>
      <xdr:rowOff>112395</xdr:rowOff>
    </xdr:to>
    <xdr:cxnSp macro="">
      <xdr:nvCxnSpPr>
        <xdr:cNvPr id="181" name="直線コネクタ 180"/>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161942</xdr:rowOff>
    </xdr:from>
    <xdr:ext cx="469744" cy="259045"/>
    <xdr:sp macro="" textlink="">
      <xdr:nvSpPr>
        <xdr:cNvPr id="182" name="【体育館・プール】&#10;一人当たり面積平均値テキスト"/>
        <xdr:cNvSpPr txBox="1"/>
      </xdr:nvSpPr>
      <xdr:spPr>
        <a:xfrm>
          <a:off x="10566400" y="104489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0.277</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12065</xdr:rowOff>
    </xdr:from>
    <xdr:to>
      <xdr:col>15</xdr:col>
      <xdr:colOff>231775</xdr:colOff>
      <xdr:row>61</xdr:row>
      <xdr:rowOff>113665</xdr:rowOff>
    </xdr:to>
    <xdr:sp macro="" textlink="">
      <xdr:nvSpPr>
        <xdr:cNvPr id="183" name="フローチャート : 判断 182"/>
        <xdr:cNvSpPr/>
      </xdr:nvSpPr>
      <xdr:spPr>
        <a:xfrm>
          <a:off x="10426700" y="1047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61</xdr:row>
      <xdr:rowOff>40640</xdr:rowOff>
    </xdr:from>
    <xdr:to>
      <xdr:col>14</xdr:col>
      <xdr:colOff>79375</xdr:colOff>
      <xdr:row>61</xdr:row>
      <xdr:rowOff>142240</xdr:rowOff>
    </xdr:to>
    <xdr:sp macro="" textlink="">
      <xdr:nvSpPr>
        <xdr:cNvPr id="184" name="フローチャート : 判断 183"/>
        <xdr:cNvSpPr/>
      </xdr:nvSpPr>
      <xdr:spPr>
        <a:xfrm>
          <a:off x="958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59</xdr:row>
      <xdr:rowOff>158767</xdr:rowOff>
    </xdr:from>
    <xdr:ext cx="469744" cy="259045"/>
    <xdr:sp macro="" textlink="">
      <xdr:nvSpPr>
        <xdr:cNvPr id="185" name="n_1aveValue【体育館・プール】&#10;一人当たり面積"/>
        <xdr:cNvSpPr txBox="1"/>
      </xdr:nvSpPr>
      <xdr:spPr>
        <a:xfrm>
          <a:off x="93917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0.262</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86" name="テキスト ボックス 18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7" name="テキスト ボックス 18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8" name="テキスト ボックス 18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9" name="テキスト ボックス 18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0" name="テキスト ボックス 18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62</xdr:row>
      <xdr:rowOff>135890</xdr:rowOff>
    </xdr:from>
    <xdr:to>
      <xdr:col>14</xdr:col>
      <xdr:colOff>79375</xdr:colOff>
      <xdr:row>63</xdr:row>
      <xdr:rowOff>66040</xdr:rowOff>
    </xdr:to>
    <xdr:sp macro="" textlink="">
      <xdr:nvSpPr>
        <xdr:cNvPr id="191" name="円/楕円 190"/>
        <xdr:cNvSpPr/>
      </xdr:nvSpPr>
      <xdr:spPr>
        <a:xfrm>
          <a:off x="9588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63</xdr:row>
      <xdr:rowOff>57167</xdr:rowOff>
    </xdr:from>
    <xdr:ext cx="469744" cy="259045"/>
    <xdr:sp macro="" textlink="">
      <xdr:nvSpPr>
        <xdr:cNvPr id="192" name="n_1mainValue【体育館・プール】&#10;一人当たり面積"/>
        <xdr:cNvSpPr txBox="1"/>
      </xdr:nvSpPr>
      <xdr:spPr>
        <a:xfrm>
          <a:off x="9391727" y="1085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0.122</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3" name="正方形/長方形 192"/>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4" name="正方形/長方形 193"/>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5" name="正方形/長方形 194"/>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6" name="正方形/長方形 195"/>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7" name="正方形/長方形 196"/>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8" name="正方形/長方形 197"/>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9" name="正方形/長方形 198"/>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0" name="正方形/長方形 199"/>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201" name="正方形/長方形 20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02" name="正方形/長方形 20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03" name="正方形/長方形 20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04" name="正方形/長方形 20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05" name="正方形/長方形 20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06" name="正方形/長方形 20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07" name="正方形/長方形 20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08" name="正方形/長方形 207"/>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209" name="正方形/長方形 20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10" name="正方形/長方形 20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11" name="正方形/長方形 21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12" name="正方形/長方形 21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13" name="正方形/長方形 21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14" name="正方形/長方形 21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15" name="正方形/長方形 21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16" name="正方形/長方形 215"/>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17" name="テキスト ボックス 216"/>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18" name="直線コネクタ 217"/>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109</xdr:row>
      <xdr:rowOff>35379</xdr:rowOff>
    </xdr:from>
    <xdr:to>
      <xdr:col>7</xdr:col>
      <xdr:colOff>638175</xdr:colOff>
      <xdr:row>109</xdr:row>
      <xdr:rowOff>35379</xdr:rowOff>
    </xdr:to>
    <xdr:cxnSp macro="">
      <xdr:nvCxnSpPr>
        <xdr:cNvPr id="219" name="直線コネクタ 21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108</xdr:row>
      <xdr:rowOff>64606</xdr:rowOff>
    </xdr:from>
    <xdr:ext cx="338939" cy="259045"/>
    <xdr:sp macro="" textlink="">
      <xdr:nvSpPr>
        <xdr:cNvPr id="220" name="テキスト ボックス 219"/>
        <xdr:cNvSpPr txBox="1"/>
      </xdr:nvSpPr>
      <xdr:spPr>
        <a:xfrm>
          <a:off x="423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107</xdr:row>
      <xdr:rowOff>51707</xdr:rowOff>
    </xdr:from>
    <xdr:to>
      <xdr:col>7</xdr:col>
      <xdr:colOff>638175</xdr:colOff>
      <xdr:row>107</xdr:row>
      <xdr:rowOff>51707</xdr:rowOff>
    </xdr:to>
    <xdr:cxnSp macro="">
      <xdr:nvCxnSpPr>
        <xdr:cNvPr id="221" name="直線コネクタ 22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80934</xdr:rowOff>
    </xdr:from>
    <xdr:ext cx="403059" cy="259045"/>
    <xdr:sp macro="" textlink="">
      <xdr:nvSpPr>
        <xdr:cNvPr id="222" name="テキスト ボックス 22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68036</xdr:rowOff>
    </xdr:from>
    <xdr:to>
      <xdr:col>7</xdr:col>
      <xdr:colOff>638175</xdr:colOff>
      <xdr:row>105</xdr:row>
      <xdr:rowOff>68036</xdr:rowOff>
    </xdr:to>
    <xdr:cxnSp macro="">
      <xdr:nvCxnSpPr>
        <xdr:cNvPr id="223" name="直線コネクタ 22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97263</xdr:rowOff>
    </xdr:from>
    <xdr:ext cx="403059" cy="259045"/>
    <xdr:sp macro="" textlink="">
      <xdr:nvSpPr>
        <xdr:cNvPr id="224" name="テキスト ボックス 22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103</xdr:row>
      <xdr:rowOff>84364</xdr:rowOff>
    </xdr:from>
    <xdr:to>
      <xdr:col>7</xdr:col>
      <xdr:colOff>638175</xdr:colOff>
      <xdr:row>103</xdr:row>
      <xdr:rowOff>84364</xdr:rowOff>
    </xdr:to>
    <xdr:cxnSp macro="">
      <xdr:nvCxnSpPr>
        <xdr:cNvPr id="225" name="直線コネクタ 22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113591</xdr:rowOff>
    </xdr:from>
    <xdr:ext cx="403059" cy="259045"/>
    <xdr:sp macro="" textlink="">
      <xdr:nvSpPr>
        <xdr:cNvPr id="226" name="テキスト ボックス 22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101</xdr:row>
      <xdr:rowOff>100693</xdr:rowOff>
    </xdr:from>
    <xdr:to>
      <xdr:col>7</xdr:col>
      <xdr:colOff>638175</xdr:colOff>
      <xdr:row>101</xdr:row>
      <xdr:rowOff>100693</xdr:rowOff>
    </xdr:to>
    <xdr:cxnSp macro="">
      <xdr:nvCxnSpPr>
        <xdr:cNvPr id="227" name="直線コネクタ 22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129920</xdr:rowOff>
    </xdr:from>
    <xdr:ext cx="403059" cy="259045"/>
    <xdr:sp macro="" textlink="">
      <xdr:nvSpPr>
        <xdr:cNvPr id="228" name="テキスト ボックス 22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99</xdr:row>
      <xdr:rowOff>117021</xdr:rowOff>
    </xdr:from>
    <xdr:to>
      <xdr:col>7</xdr:col>
      <xdr:colOff>638175</xdr:colOff>
      <xdr:row>99</xdr:row>
      <xdr:rowOff>117021</xdr:rowOff>
    </xdr:to>
    <xdr:cxnSp macro="">
      <xdr:nvCxnSpPr>
        <xdr:cNvPr id="229" name="直線コネクタ 22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98</xdr:row>
      <xdr:rowOff>146248</xdr:rowOff>
    </xdr:from>
    <xdr:ext cx="467179" cy="259045"/>
    <xdr:sp macro="" textlink="">
      <xdr:nvSpPr>
        <xdr:cNvPr id="230" name="テキスト ボックス 229"/>
        <xdr:cNvSpPr txBox="1"/>
      </xdr:nvSpPr>
      <xdr:spPr>
        <a:xfrm>
          <a:off x="294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31" name="直線コネクタ 23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96</xdr:row>
      <xdr:rowOff>162577</xdr:rowOff>
    </xdr:from>
    <xdr:ext cx="467179" cy="259045"/>
    <xdr:sp macro="" textlink="">
      <xdr:nvSpPr>
        <xdr:cNvPr id="232" name="テキスト ボックス 231"/>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33"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99</xdr:row>
      <xdr:rowOff>117021</xdr:rowOff>
    </xdr:from>
    <xdr:to>
      <xdr:col>6</xdr:col>
      <xdr:colOff>510540</xdr:colOff>
      <xdr:row>108</xdr:row>
      <xdr:rowOff>126819</xdr:rowOff>
    </xdr:to>
    <xdr:cxnSp macro="">
      <xdr:nvCxnSpPr>
        <xdr:cNvPr id="234" name="直線コネクタ 233"/>
        <xdr:cNvCxnSpPr/>
      </xdr:nvCxnSpPr>
      <xdr:spPr>
        <a:xfrm flipV="1">
          <a:off x="4634865" y="17090571"/>
          <a:ext cx="0" cy="1552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108</xdr:row>
      <xdr:rowOff>130646</xdr:rowOff>
    </xdr:from>
    <xdr:ext cx="340478" cy="259045"/>
    <xdr:sp macro="" textlink="">
      <xdr:nvSpPr>
        <xdr:cNvPr id="235" name="【市民会館】&#10;有形固定資産減価償却率最小値テキスト"/>
        <xdr:cNvSpPr txBox="1"/>
      </xdr:nvSpPr>
      <xdr:spPr>
        <a:xfrm>
          <a:off x="4724400" y="186472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a:t>
          </a:r>
          <a:endParaRPr kumimoji="1" lang="ja-JP" altLang="en-US" sz="1000" b="1">
            <a:latin typeface="ＭＳ Ｐゴシック"/>
          </a:endParaRPr>
        </a:p>
      </xdr:txBody>
    </xdr:sp>
    <xdr:clientData/>
  </xdr:oneCellAnchor>
  <xdr:twoCellAnchor>
    <xdr:from>
      <xdr:col>6</xdr:col>
      <xdr:colOff>422275</xdr:colOff>
      <xdr:row>108</xdr:row>
      <xdr:rowOff>126819</xdr:rowOff>
    </xdr:from>
    <xdr:to>
      <xdr:col>6</xdr:col>
      <xdr:colOff>600075</xdr:colOff>
      <xdr:row>108</xdr:row>
      <xdr:rowOff>126819</xdr:rowOff>
    </xdr:to>
    <xdr:cxnSp macro="">
      <xdr:nvCxnSpPr>
        <xdr:cNvPr id="236" name="直線コネクタ 235"/>
        <xdr:cNvCxnSpPr/>
      </xdr:nvCxnSpPr>
      <xdr:spPr>
        <a:xfrm>
          <a:off x="4546600" y="18643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98</xdr:row>
      <xdr:rowOff>63698</xdr:rowOff>
    </xdr:from>
    <xdr:ext cx="469744" cy="259045"/>
    <xdr:sp macro="" textlink="">
      <xdr:nvSpPr>
        <xdr:cNvPr id="237" name="【市民会館】&#10;有形固定資産減価償却率最大値テキスト"/>
        <xdr:cNvSpPr txBox="1"/>
      </xdr:nvSpPr>
      <xdr:spPr>
        <a:xfrm>
          <a:off x="47244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99</xdr:row>
      <xdr:rowOff>117021</xdr:rowOff>
    </xdr:from>
    <xdr:to>
      <xdr:col>6</xdr:col>
      <xdr:colOff>600075</xdr:colOff>
      <xdr:row>99</xdr:row>
      <xdr:rowOff>117021</xdr:rowOff>
    </xdr:to>
    <xdr:cxnSp macro="">
      <xdr:nvCxnSpPr>
        <xdr:cNvPr id="238" name="直線コネクタ 237"/>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104</xdr:row>
      <xdr:rowOff>62609</xdr:rowOff>
    </xdr:from>
    <xdr:ext cx="405111" cy="259045"/>
    <xdr:sp macro="" textlink="">
      <xdr:nvSpPr>
        <xdr:cNvPr id="239" name="【市民会館】&#10;有形固定資産減価償却率平均値テキスト"/>
        <xdr:cNvSpPr txBox="1"/>
      </xdr:nvSpPr>
      <xdr:spPr>
        <a:xfrm>
          <a:off x="47244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46.4</a:t>
          </a:r>
          <a:endParaRPr kumimoji="1" lang="ja-JP" altLang="en-US" sz="1000" b="1">
            <a:solidFill>
              <a:srgbClr val="000080"/>
            </a:solidFill>
            <a:latin typeface="ＭＳ Ｐゴシック"/>
          </a:endParaRPr>
        </a:p>
      </xdr:txBody>
    </xdr:sp>
    <xdr:clientData/>
  </xdr:oneCellAnchor>
  <xdr:twoCellAnchor>
    <xdr:from>
      <xdr:col>6</xdr:col>
      <xdr:colOff>460375</xdr:colOff>
      <xdr:row>104</xdr:row>
      <xdr:rowOff>84182</xdr:rowOff>
    </xdr:from>
    <xdr:to>
      <xdr:col>6</xdr:col>
      <xdr:colOff>561975</xdr:colOff>
      <xdr:row>105</xdr:row>
      <xdr:rowOff>14332</xdr:rowOff>
    </xdr:to>
    <xdr:sp macro="" textlink="">
      <xdr:nvSpPr>
        <xdr:cNvPr id="240" name="フローチャート : 判断 239"/>
        <xdr:cNvSpPr/>
      </xdr:nvSpPr>
      <xdr:spPr>
        <a:xfrm>
          <a:off x="4584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104</xdr:row>
      <xdr:rowOff>41729</xdr:rowOff>
    </xdr:from>
    <xdr:to>
      <xdr:col>5</xdr:col>
      <xdr:colOff>409575</xdr:colOff>
      <xdr:row>104</xdr:row>
      <xdr:rowOff>143329</xdr:rowOff>
    </xdr:to>
    <xdr:sp macro="" textlink="">
      <xdr:nvSpPr>
        <xdr:cNvPr id="241" name="フローチャート : 判断 240"/>
        <xdr:cNvSpPr/>
      </xdr:nvSpPr>
      <xdr:spPr>
        <a:xfrm>
          <a:off x="3746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102</xdr:row>
      <xdr:rowOff>159856</xdr:rowOff>
    </xdr:from>
    <xdr:ext cx="405111" cy="259045"/>
    <xdr:sp macro="" textlink="">
      <xdr:nvSpPr>
        <xdr:cNvPr id="242" name="n_1aveValue【市民会館】&#10;有形固定資産減価償却率"/>
        <xdr:cNvSpPr txBox="1"/>
      </xdr:nvSpPr>
      <xdr:spPr>
        <a:xfrm>
          <a:off x="3582043"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49.0</a:t>
          </a:r>
          <a:endParaRPr kumimoji="1" lang="ja-JP" altLang="en-US" sz="1000" b="1">
            <a:solidFill>
              <a:srgbClr val="000080"/>
            </a:solidFill>
            <a:latin typeface="ＭＳ Ｐゴシック"/>
          </a:endParaRPr>
        </a:p>
      </xdr:txBody>
    </xdr:sp>
    <xdr:clientData/>
  </xdr:oneCellAnchor>
  <xdr:oneCellAnchor>
    <xdr:from>
      <xdr:col>6</xdr:col>
      <xdr:colOff>320675</xdr:colOff>
      <xdr:row>111</xdr:row>
      <xdr:rowOff>16527</xdr:rowOff>
    </xdr:from>
    <xdr:ext cx="762000" cy="259045"/>
    <xdr:sp macro="" textlink="">
      <xdr:nvSpPr>
        <xdr:cNvPr id="243" name="テキスト ボックス 24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44" name="テキスト ボックス 24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45" name="テキスト ボックス 24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46" name="テキスト ボックス 24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47" name="テキスト ボックス 24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104</xdr:row>
      <xdr:rowOff>51526</xdr:rowOff>
    </xdr:from>
    <xdr:to>
      <xdr:col>5</xdr:col>
      <xdr:colOff>409575</xdr:colOff>
      <xdr:row>104</xdr:row>
      <xdr:rowOff>153126</xdr:rowOff>
    </xdr:to>
    <xdr:sp macro="" textlink="">
      <xdr:nvSpPr>
        <xdr:cNvPr id="248" name="円/楕円 247"/>
        <xdr:cNvSpPr/>
      </xdr:nvSpPr>
      <xdr:spPr>
        <a:xfrm>
          <a:off x="3746500" y="1788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104</xdr:row>
      <xdr:rowOff>144253</xdr:rowOff>
    </xdr:from>
    <xdr:ext cx="405111" cy="259045"/>
    <xdr:sp macro="" textlink="">
      <xdr:nvSpPr>
        <xdr:cNvPr id="249" name="n_1mainValue【市民会館】&#10;有形固定資産減価償却率"/>
        <xdr:cNvSpPr txBox="1"/>
      </xdr:nvSpPr>
      <xdr:spPr>
        <a:xfrm>
          <a:off x="3582043"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48.4</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250" name="正方形/長方形 24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51" name="正方形/長方形 25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52" name="正方形/長方形 25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53" name="正方形/長方形 25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54" name="正方形/長方形 25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55" name="正方形/長方形 25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56" name="正方形/長方形 25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0.176</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257" name="正方形/長方形 25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258" name="テキスト ボックス 25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259" name="直線コネクタ 25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152400</xdr:rowOff>
    </xdr:from>
    <xdr:to>
      <xdr:col>16</xdr:col>
      <xdr:colOff>307975</xdr:colOff>
      <xdr:row>108</xdr:row>
      <xdr:rowOff>152400</xdr:rowOff>
    </xdr:to>
    <xdr:cxnSp macro="">
      <xdr:nvCxnSpPr>
        <xdr:cNvPr id="260" name="直線コネクタ 259"/>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108</xdr:row>
      <xdr:rowOff>10177</xdr:rowOff>
    </xdr:from>
    <xdr:ext cx="467179" cy="259045"/>
    <xdr:sp macro="" textlink="">
      <xdr:nvSpPr>
        <xdr:cNvPr id="261" name="テキスト ボックス 260"/>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106</xdr:row>
      <xdr:rowOff>114300</xdr:rowOff>
    </xdr:from>
    <xdr:to>
      <xdr:col>16</xdr:col>
      <xdr:colOff>307975</xdr:colOff>
      <xdr:row>106</xdr:row>
      <xdr:rowOff>114300</xdr:rowOff>
    </xdr:to>
    <xdr:cxnSp macro="">
      <xdr:nvCxnSpPr>
        <xdr:cNvPr id="262" name="直線コネクタ 261"/>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105</xdr:row>
      <xdr:rowOff>143527</xdr:rowOff>
    </xdr:from>
    <xdr:ext cx="467179" cy="259045"/>
    <xdr:sp macro="" textlink="">
      <xdr:nvSpPr>
        <xdr:cNvPr id="263" name="テキスト ボックス 262"/>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104</xdr:row>
      <xdr:rowOff>76200</xdr:rowOff>
    </xdr:from>
    <xdr:to>
      <xdr:col>16</xdr:col>
      <xdr:colOff>307975</xdr:colOff>
      <xdr:row>104</xdr:row>
      <xdr:rowOff>76200</xdr:rowOff>
    </xdr:to>
    <xdr:cxnSp macro="">
      <xdr:nvCxnSpPr>
        <xdr:cNvPr id="264" name="直線コネクタ 263"/>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103</xdr:row>
      <xdr:rowOff>105427</xdr:rowOff>
    </xdr:from>
    <xdr:ext cx="467179" cy="259045"/>
    <xdr:sp macro="" textlink="">
      <xdr:nvSpPr>
        <xdr:cNvPr id="265" name="テキスト ボックス 264"/>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102</xdr:row>
      <xdr:rowOff>38100</xdr:rowOff>
    </xdr:from>
    <xdr:to>
      <xdr:col>16</xdr:col>
      <xdr:colOff>307975</xdr:colOff>
      <xdr:row>102</xdr:row>
      <xdr:rowOff>38100</xdr:rowOff>
    </xdr:to>
    <xdr:cxnSp macro="">
      <xdr:nvCxnSpPr>
        <xdr:cNvPr id="266" name="直線コネクタ 265"/>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101</xdr:row>
      <xdr:rowOff>67327</xdr:rowOff>
    </xdr:from>
    <xdr:ext cx="467179" cy="259045"/>
    <xdr:sp macro="" textlink="">
      <xdr:nvSpPr>
        <xdr:cNvPr id="267" name="テキスト ボックス 266"/>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100</xdr:row>
      <xdr:rowOff>0</xdr:rowOff>
    </xdr:from>
    <xdr:to>
      <xdr:col>16</xdr:col>
      <xdr:colOff>307975</xdr:colOff>
      <xdr:row>100</xdr:row>
      <xdr:rowOff>0</xdr:rowOff>
    </xdr:to>
    <xdr:cxnSp macro="">
      <xdr:nvCxnSpPr>
        <xdr:cNvPr id="268" name="直線コネクタ 267"/>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99</xdr:row>
      <xdr:rowOff>29227</xdr:rowOff>
    </xdr:from>
    <xdr:ext cx="467179" cy="259045"/>
    <xdr:sp macro="" textlink="">
      <xdr:nvSpPr>
        <xdr:cNvPr id="269" name="テキスト ボックス 268"/>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270" name="直線コネクタ 269"/>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96</xdr:row>
      <xdr:rowOff>162577</xdr:rowOff>
    </xdr:from>
    <xdr:ext cx="467179" cy="259045"/>
    <xdr:sp macro="" textlink="">
      <xdr:nvSpPr>
        <xdr:cNvPr id="271" name="テキスト ボックス 270"/>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272"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100</xdr:row>
      <xdr:rowOff>49530</xdr:rowOff>
    </xdr:from>
    <xdr:to>
      <xdr:col>15</xdr:col>
      <xdr:colOff>180340</xdr:colOff>
      <xdr:row>108</xdr:row>
      <xdr:rowOff>108586</xdr:rowOff>
    </xdr:to>
    <xdr:cxnSp macro="">
      <xdr:nvCxnSpPr>
        <xdr:cNvPr id="273" name="直線コネクタ 272"/>
        <xdr:cNvCxnSpPr/>
      </xdr:nvCxnSpPr>
      <xdr:spPr>
        <a:xfrm flipV="1">
          <a:off x="10476865" y="17194530"/>
          <a:ext cx="0" cy="1430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108</xdr:row>
      <xdr:rowOff>112413</xdr:rowOff>
    </xdr:from>
    <xdr:ext cx="469744" cy="259045"/>
    <xdr:sp macro="" textlink="">
      <xdr:nvSpPr>
        <xdr:cNvPr id="274" name="【市民会館】&#10;一人当たり面積最小値テキスト"/>
        <xdr:cNvSpPr txBox="1"/>
      </xdr:nvSpPr>
      <xdr:spPr>
        <a:xfrm>
          <a:off x="10566400" y="18629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0.023</a:t>
          </a:r>
          <a:endParaRPr kumimoji="1" lang="ja-JP" altLang="en-US" sz="1000" b="1">
            <a:latin typeface="ＭＳ Ｐゴシック"/>
          </a:endParaRPr>
        </a:p>
      </xdr:txBody>
    </xdr:sp>
    <xdr:clientData/>
  </xdr:oneCellAnchor>
  <xdr:twoCellAnchor>
    <xdr:from>
      <xdr:col>15</xdr:col>
      <xdr:colOff>92075</xdr:colOff>
      <xdr:row>108</xdr:row>
      <xdr:rowOff>108586</xdr:rowOff>
    </xdr:from>
    <xdr:to>
      <xdr:col>15</xdr:col>
      <xdr:colOff>269875</xdr:colOff>
      <xdr:row>108</xdr:row>
      <xdr:rowOff>108586</xdr:rowOff>
    </xdr:to>
    <xdr:cxnSp macro="">
      <xdr:nvCxnSpPr>
        <xdr:cNvPr id="275" name="直線コネクタ 274"/>
        <xdr:cNvCxnSpPr/>
      </xdr:nvCxnSpPr>
      <xdr:spPr>
        <a:xfrm>
          <a:off x="10388600" y="1862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98</xdr:row>
      <xdr:rowOff>167657</xdr:rowOff>
    </xdr:from>
    <xdr:ext cx="469744" cy="259045"/>
    <xdr:sp macro="" textlink="">
      <xdr:nvSpPr>
        <xdr:cNvPr id="276" name="【市民会館】&#10;一人当たり面積最大値テキスト"/>
        <xdr:cNvSpPr txBox="1"/>
      </xdr:nvSpPr>
      <xdr:spPr>
        <a:xfrm>
          <a:off x="10566400" y="1696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0.774</a:t>
          </a:r>
          <a:endParaRPr kumimoji="1" lang="ja-JP" altLang="en-US" sz="1000" b="1">
            <a:latin typeface="ＭＳ Ｐゴシック"/>
          </a:endParaRPr>
        </a:p>
      </xdr:txBody>
    </xdr:sp>
    <xdr:clientData/>
  </xdr:oneCellAnchor>
  <xdr:twoCellAnchor>
    <xdr:from>
      <xdr:col>15</xdr:col>
      <xdr:colOff>92075</xdr:colOff>
      <xdr:row>100</xdr:row>
      <xdr:rowOff>49530</xdr:rowOff>
    </xdr:from>
    <xdr:to>
      <xdr:col>15</xdr:col>
      <xdr:colOff>269875</xdr:colOff>
      <xdr:row>100</xdr:row>
      <xdr:rowOff>49530</xdr:rowOff>
    </xdr:to>
    <xdr:cxnSp macro="">
      <xdr:nvCxnSpPr>
        <xdr:cNvPr id="277" name="直線コネクタ 276"/>
        <xdr:cNvCxnSpPr/>
      </xdr:nvCxnSpPr>
      <xdr:spPr>
        <a:xfrm>
          <a:off x="10388600" y="1719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106</xdr:row>
      <xdr:rowOff>116222</xdr:rowOff>
    </xdr:from>
    <xdr:ext cx="469744" cy="259045"/>
    <xdr:sp macro="" textlink="">
      <xdr:nvSpPr>
        <xdr:cNvPr id="278" name="【市民会館】&#10;一人当たり面積平均値テキスト"/>
        <xdr:cNvSpPr txBox="1"/>
      </xdr:nvSpPr>
      <xdr:spPr>
        <a:xfrm>
          <a:off x="10566400" y="182899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0.161</a:t>
          </a:r>
          <a:endParaRPr kumimoji="1" lang="ja-JP" altLang="en-US" sz="1000" b="1">
            <a:solidFill>
              <a:srgbClr val="000080"/>
            </a:solidFill>
            <a:latin typeface="ＭＳ Ｐゴシック"/>
          </a:endParaRPr>
        </a:p>
      </xdr:txBody>
    </xdr:sp>
    <xdr:clientData/>
  </xdr:oneCellAnchor>
  <xdr:twoCellAnchor>
    <xdr:from>
      <xdr:col>15</xdr:col>
      <xdr:colOff>130175</xdr:colOff>
      <xdr:row>106</xdr:row>
      <xdr:rowOff>137795</xdr:rowOff>
    </xdr:from>
    <xdr:to>
      <xdr:col>15</xdr:col>
      <xdr:colOff>231775</xdr:colOff>
      <xdr:row>107</xdr:row>
      <xdr:rowOff>67945</xdr:rowOff>
    </xdr:to>
    <xdr:sp macro="" textlink="">
      <xdr:nvSpPr>
        <xdr:cNvPr id="279" name="フローチャート : 判断 278"/>
        <xdr:cNvSpPr/>
      </xdr:nvSpPr>
      <xdr:spPr>
        <a:xfrm>
          <a:off x="10426700" y="1831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106</xdr:row>
      <xdr:rowOff>116839</xdr:rowOff>
    </xdr:from>
    <xdr:to>
      <xdr:col>14</xdr:col>
      <xdr:colOff>79375</xdr:colOff>
      <xdr:row>107</xdr:row>
      <xdr:rowOff>46989</xdr:rowOff>
    </xdr:to>
    <xdr:sp macro="" textlink="">
      <xdr:nvSpPr>
        <xdr:cNvPr id="280" name="フローチャート : 判断 279"/>
        <xdr:cNvSpPr/>
      </xdr:nvSpPr>
      <xdr:spPr>
        <a:xfrm>
          <a:off x="9588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105</xdr:row>
      <xdr:rowOff>63516</xdr:rowOff>
    </xdr:from>
    <xdr:ext cx="469744" cy="259045"/>
    <xdr:sp macro="" textlink="">
      <xdr:nvSpPr>
        <xdr:cNvPr id="281" name="n_1aveValue【市民会館】&#10;一人当たり面積"/>
        <xdr:cNvSpPr txBox="1"/>
      </xdr:nvSpPr>
      <xdr:spPr>
        <a:xfrm>
          <a:off x="93917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0.172</a:t>
          </a:r>
          <a:endParaRPr kumimoji="1" lang="ja-JP" altLang="en-US" sz="1000" b="1">
            <a:solidFill>
              <a:srgbClr val="000080"/>
            </a:solidFill>
            <a:latin typeface="ＭＳ Ｐゴシック"/>
          </a:endParaRPr>
        </a:p>
      </xdr:txBody>
    </xdr:sp>
    <xdr:clientData/>
  </xdr:oneCellAnchor>
  <xdr:oneCellAnchor>
    <xdr:from>
      <xdr:col>14</xdr:col>
      <xdr:colOff>676275</xdr:colOff>
      <xdr:row>111</xdr:row>
      <xdr:rowOff>16527</xdr:rowOff>
    </xdr:from>
    <xdr:ext cx="762000" cy="259045"/>
    <xdr:sp macro="" textlink="">
      <xdr:nvSpPr>
        <xdr:cNvPr id="282" name="テキスト ボックス 28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283" name="テキスト ボックス 28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284" name="テキスト ボックス 28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285" name="テキスト ボックス 28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286" name="テキスト ボックス 28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107</xdr:row>
      <xdr:rowOff>151130</xdr:rowOff>
    </xdr:from>
    <xdr:to>
      <xdr:col>14</xdr:col>
      <xdr:colOff>79375</xdr:colOff>
      <xdr:row>108</xdr:row>
      <xdr:rowOff>81280</xdr:rowOff>
    </xdr:to>
    <xdr:sp macro="" textlink="">
      <xdr:nvSpPr>
        <xdr:cNvPr id="287" name="円/楕円 286"/>
        <xdr:cNvSpPr/>
      </xdr:nvSpPr>
      <xdr:spPr>
        <a:xfrm>
          <a:off x="9588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108</xdr:row>
      <xdr:rowOff>72407</xdr:rowOff>
    </xdr:from>
    <xdr:ext cx="469744" cy="259045"/>
    <xdr:sp macro="" textlink="">
      <xdr:nvSpPr>
        <xdr:cNvPr id="288" name="n_1mainValue【市民会館】&#10;一人当たり面積"/>
        <xdr:cNvSpPr txBox="1"/>
      </xdr:nvSpPr>
      <xdr:spPr>
        <a:xfrm>
          <a:off x="93917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0.064</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289" name="正方形/長方形 28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90" name="正方形/長方形 28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91" name="正方形/長方形 29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92" name="正方形/長方形 29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93" name="正方形/長方形 29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94" name="正方形/長方形 29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95" name="正方形/長方形 29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296" name="正方形/長方形 29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30</xdr:row>
      <xdr:rowOff>0</xdr:rowOff>
    </xdr:from>
    <xdr:ext cx="298543" cy="225703"/>
    <xdr:sp macro="" textlink="">
      <xdr:nvSpPr>
        <xdr:cNvPr id="297" name="テキスト ボックス 29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44</xdr:row>
      <xdr:rowOff>76200</xdr:rowOff>
    </xdr:from>
    <xdr:to>
      <xdr:col>24</xdr:col>
      <xdr:colOff>644525</xdr:colOff>
      <xdr:row>44</xdr:row>
      <xdr:rowOff>76200</xdr:rowOff>
    </xdr:to>
    <xdr:cxnSp macro="">
      <xdr:nvCxnSpPr>
        <xdr:cNvPr id="298" name="直線コネクタ 29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43</xdr:row>
      <xdr:rowOff>105427</xdr:rowOff>
    </xdr:from>
    <xdr:ext cx="338939" cy="259045"/>
    <xdr:sp macro="" textlink="">
      <xdr:nvSpPr>
        <xdr:cNvPr id="299" name="テキスト ボックス 298"/>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42</xdr:row>
      <xdr:rowOff>38100</xdr:rowOff>
    </xdr:from>
    <xdr:to>
      <xdr:col>24</xdr:col>
      <xdr:colOff>644525</xdr:colOff>
      <xdr:row>42</xdr:row>
      <xdr:rowOff>38100</xdr:rowOff>
    </xdr:to>
    <xdr:cxnSp macro="">
      <xdr:nvCxnSpPr>
        <xdr:cNvPr id="300" name="直線コネクタ 29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41</xdr:row>
      <xdr:rowOff>67327</xdr:rowOff>
    </xdr:from>
    <xdr:ext cx="403059" cy="259045"/>
    <xdr:sp macro="" textlink="">
      <xdr:nvSpPr>
        <xdr:cNvPr id="301" name="テキスト ボックス 300"/>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40</xdr:row>
      <xdr:rowOff>0</xdr:rowOff>
    </xdr:from>
    <xdr:to>
      <xdr:col>24</xdr:col>
      <xdr:colOff>644525</xdr:colOff>
      <xdr:row>40</xdr:row>
      <xdr:rowOff>0</xdr:rowOff>
    </xdr:to>
    <xdr:cxnSp macro="">
      <xdr:nvCxnSpPr>
        <xdr:cNvPr id="302" name="直線コネクタ 30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39</xdr:row>
      <xdr:rowOff>29227</xdr:rowOff>
    </xdr:from>
    <xdr:ext cx="403059" cy="259045"/>
    <xdr:sp macro="" textlink="">
      <xdr:nvSpPr>
        <xdr:cNvPr id="303" name="テキスト ボックス 30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37</xdr:row>
      <xdr:rowOff>133350</xdr:rowOff>
    </xdr:from>
    <xdr:to>
      <xdr:col>24</xdr:col>
      <xdr:colOff>644525</xdr:colOff>
      <xdr:row>37</xdr:row>
      <xdr:rowOff>133350</xdr:rowOff>
    </xdr:to>
    <xdr:cxnSp macro="">
      <xdr:nvCxnSpPr>
        <xdr:cNvPr id="304" name="直線コネクタ 30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36</xdr:row>
      <xdr:rowOff>162577</xdr:rowOff>
    </xdr:from>
    <xdr:ext cx="403059" cy="259045"/>
    <xdr:sp macro="" textlink="">
      <xdr:nvSpPr>
        <xdr:cNvPr id="305" name="テキスト ボックス 30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35</xdr:row>
      <xdr:rowOff>95250</xdr:rowOff>
    </xdr:from>
    <xdr:to>
      <xdr:col>24</xdr:col>
      <xdr:colOff>644525</xdr:colOff>
      <xdr:row>35</xdr:row>
      <xdr:rowOff>95250</xdr:rowOff>
    </xdr:to>
    <xdr:cxnSp macro="">
      <xdr:nvCxnSpPr>
        <xdr:cNvPr id="306" name="直線コネクタ 30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34</xdr:row>
      <xdr:rowOff>124477</xdr:rowOff>
    </xdr:from>
    <xdr:ext cx="403059" cy="259045"/>
    <xdr:sp macro="" textlink="">
      <xdr:nvSpPr>
        <xdr:cNvPr id="307" name="テキスト ボックス 30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33</xdr:row>
      <xdr:rowOff>57150</xdr:rowOff>
    </xdr:from>
    <xdr:to>
      <xdr:col>24</xdr:col>
      <xdr:colOff>644525</xdr:colOff>
      <xdr:row>33</xdr:row>
      <xdr:rowOff>57150</xdr:rowOff>
    </xdr:to>
    <xdr:cxnSp macro="">
      <xdr:nvCxnSpPr>
        <xdr:cNvPr id="308" name="直線コネクタ 30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32</xdr:row>
      <xdr:rowOff>86377</xdr:rowOff>
    </xdr:from>
    <xdr:ext cx="467179" cy="259045"/>
    <xdr:sp macro="" textlink="">
      <xdr:nvSpPr>
        <xdr:cNvPr id="309" name="テキスト ボックス 308"/>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644525</xdr:colOff>
      <xdr:row>31</xdr:row>
      <xdr:rowOff>19050</xdr:rowOff>
    </xdr:to>
    <xdr:cxnSp macro="">
      <xdr:nvCxnSpPr>
        <xdr:cNvPr id="310" name="直線コネクタ 30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30</xdr:row>
      <xdr:rowOff>48277</xdr:rowOff>
    </xdr:from>
    <xdr:ext cx="467179" cy="259045"/>
    <xdr:sp macro="" textlink="">
      <xdr:nvSpPr>
        <xdr:cNvPr id="311" name="テキスト ボックス 310"/>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31</xdr:row>
      <xdr:rowOff>19050</xdr:rowOff>
    </xdr:from>
    <xdr:to>
      <xdr:col>24</xdr:col>
      <xdr:colOff>682625</xdr:colOff>
      <xdr:row>44</xdr:row>
      <xdr:rowOff>76200</xdr:rowOff>
    </xdr:to>
    <xdr:sp macro="" textlink="">
      <xdr:nvSpPr>
        <xdr:cNvPr id="31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34</xdr:row>
      <xdr:rowOff>150495</xdr:rowOff>
    </xdr:from>
    <xdr:to>
      <xdr:col>23</xdr:col>
      <xdr:colOff>516889</xdr:colOff>
      <xdr:row>41</xdr:row>
      <xdr:rowOff>78105</xdr:rowOff>
    </xdr:to>
    <xdr:cxnSp macro="">
      <xdr:nvCxnSpPr>
        <xdr:cNvPr id="313" name="直線コネクタ 312"/>
        <xdr:cNvCxnSpPr/>
      </xdr:nvCxnSpPr>
      <xdr:spPr>
        <a:xfrm flipV="1">
          <a:off x="16318864" y="5979795"/>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41</xdr:row>
      <xdr:rowOff>81932</xdr:rowOff>
    </xdr:from>
    <xdr:ext cx="405111" cy="259045"/>
    <xdr:sp macro="" textlink="">
      <xdr:nvSpPr>
        <xdr:cNvPr id="314" name="【一般廃棄物処理施設】&#10;有形固定資産減価償却率最小値テキスト"/>
        <xdr:cNvSpPr txBox="1"/>
      </xdr:nvSpPr>
      <xdr:spPr>
        <a:xfrm>
          <a:off x="164084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26.9</a:t>
          </a:r>
          <a:endParaRPr kumimoji="1" lang="ja-JP" altLang="en-US" sz="1000" b="1">
            <a:latin typeface="ＭＳ Ｐゴシック"/>
          </a:endParaRPr>
        </a:p>
      </xdr:txBody>
    </xdr:sp>
    <xdr:clientData/>
  </xdr:oneCellAnchor>
  <xdr:twoCellAnchor>
    <xdr:from>
      <xdr:col>23</xdr:col>
      <xdr:colOff>428625</xdr:colOff>
      <xdr:row>41</xdr:row>
      <xdr:rowOff>78105</xdr:rowOff>
    </xdr:from>
    <xdr:to>
      <xdr:col>23</xdr:col>
      <xdr:colOff>606425</xdr:colOff>
      <xdr:row>41</xdr:row>
      <xdr:rowOff>78105</xdr:rowOff>
    </xdr:to>
    <xdr:cxnSp macro="">
      <xdr:nvCxnSpPr>
        <xdr:cNvPr id="315" name="直線コネクタ 314"/>
        <xdr:cNvCxnSpPr/>
      </xdr:nvCxnSpPr>
      <xdr:spPr>
        <a:xfrm>
          <a:off x="16230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33</xdr:row>
      <xdr:rowOff>97172</xdr:rowOff>
    </xdr:from>
    <xdr:ext cx="405111" cy="259045"/>
    <xdr:sp macro="" textlink="">
      <xdr:nvSpPr>
        <xdr:cNvPr id="316" name="【一般廃棄物処理施設】&#10;有形固定資産減価償却率最大値テキスト"/>
        <xdr:cNvSpPr txBox="1"/>
      </xdr:nvSpPr>
      <xdr:spPr>
        <a:xfrm>
          <a:off x="16408400" y="575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86.1</a:t>
          </a:r>
          <a:endParaRPr kumimoji="1" lang="ja-JP" altLang="en-US" sz="1000" b="1">
            <a:latin typeface="ＭＳ Ｐゴシック"/>
          </a:endParaRPr>
        </a:p>
      </xdr:txBody>
    </xdr:sp>
    <xdr:clientData/>
  </xdr:oneCellAnchor>
  <xdr:twoCellAnchor>
    <xdr:from>
      <xdr:col>23</xdr:col>
      <xdr:colOff>428625</xdr:colOff>
      <xdr:row>34</xdr:row>
      <xdr:rowOff>150495</xdr:rowOff>
    </xdr:from>
    <xdr:to>
      <xdr:col>23</xdr:col>
      <xdr:colOff>606425</xdr:colOff>
      <xdr:row>34</xdr:row>
      <xdr:rowOff>150495</xdr:rowOff>
    </xdr:to>
    <xdr:cxnSp macro="">
      <xdr:nvCxnSpPr>
        <xdr:cNvPr id="317" name="直線コネクタ 316"/>
        <xdr:cNvCxnSpPr/>
      </xdr:nvCxnSpPr>
      <xdr:spPr>
        <a:xfrm>
          <a:off x="16230600" y="597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37</xdr:row>
      <xdr:rowOff>139082</xdr:rowOff>
    </xdr:from>
    <xdr:ext cx="405111" cy="259045"/>
    <xdr:sp macro="" textlink="">
      <xdr:nvSpPr>
        <xdr:cNvPr id="318" name="【一般廃棄物処理施設】&#10;有形固定資産減価償却率平均値テキスト"/>
        <xdr:cNvSpPr txBox="1"/>
      </xdr:nvSpPr>
      <xdr:spPr>
        <a:xfrm>
          <a:off x="164084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160655</xdr:rowOff>
    </xdr:from>
    <xdr:to>
      <xdr:col>23</xdr:col>
      <xdr:colOff>568325</xdr:colOff>
      <xdr:row>38</xdr:row>
      <xdr:rowOff>90805</xdr:rowOff>
    </xdr:to>
    <xdr:sp macro="" textlink="">
      <xdr:nvSpPr>
        <xdr:cNvPr id="319" name="フローチャート : 判断 318"/>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37</xdr:row>
      <xdr:rowOff>124460</xdr:rowOff>
    </xdr:from>
    <xdr:to>
      <xdr:col>22</xdr:col>
      <xdr:colOff>415925</xdr:colOff>
      <xdr:row>38</xdr:row>
      <xdr:rowOff>54610</xdr:rowOff>
    </xdr:to>
    <xdr:sp macro="" textlink="">
      <xdr:nvSpPr>
        <xdr:cNvPr id="320" name="フローチャート : 判断 319"/>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36</xdr:row>
      <xdr:rowOff>71137</xdr:rowOff>
    </xdr:from>
    <xdr:ext cx="405111" cy="259045"/>
    <xdr:sp macro="" textlink="">
      <xdr:nvSpPr>
        <xdr:cNvPr id="321" name="n_1aveValue【一般廃棄物処理施設】&#10;有形固定資産減価償却率"/>
        <xdr:cNvSpPr txBox="1"/>
      </xdr:nvSpPr>
      <xdr:spPr>
        <a:xfrm>
          <a:off x="15266043"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57.8</a:t>
          </a:r>
          <a:endParaRPr kumimoji="1" lang="ja-JP" altLang="en-US" sz="1000" b="1">
            <a:solidFill>
              <a:srgbClr val="000080"/>
            </a:solidFill>
            <a:latin typeface="ＭＳ Ｐゴシック"/>
          </a:endParaRPr>
        </a:p>
      </xdr:txBody>
    </xdr:sp>
    <xdr:clientData/>
  </xdr:oneCellAnchor>
  <xdr:oneCellAnchor>
    <xdr:from>
      <xdr:col>23</xdr:col>
      <xdr:colOff>327025</xdr:colOff>
      <xdr:row>44</xdr:row>
      <xdr:rowOff>73677</xdr:rowOff>
    </xdr:from>
    <xdr:ext cx="762000" cy="259045"/>
    <xdr:sp macro="" textlink="">
      <xdr:nvSpPr>
        <xdr:cNvPr id="322" name="テキスト ボックス 32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44</xdr:row>
      <xdr:rowOff>73677</xdr:rowOff>
    </xdr:from>
    <xdr:ext cx="762000" cy="259045"/>
    <xdr:sp macro="" textlink="">
      <xdr:nvSpPr>
        <xdr:cNvPr id="323" name="テキスト ボックス 32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44</xdr:row>
      <xdr:rowOff>73677</xdr:rowOff>
    </xdr:from>
    <xdr:ext cx="762000" cy="259045"/>
    <xdr:sp macro="" textlink="">
      <xdr:nvSpPr>
        <xdr:cNvPr id="324" name="テキスト ボックス 32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44</xdr:row>
      <xdr:rowOff>73677</xdr:rowOff>
    </xdr:from>
    <xdr:ext cx="762000" cy="259045"/>
    <xdr:sp macro="" textlink="">
      <xdr:nvSpPr>
        <xdr:cNvPr id="325" name="テキスト ボックス 32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44</xdr:row>
      <xdr:rowOff>73677</xdr:rowOff>
    </xdr:from>
    <xdr:ext cx="762000" cy="259045"/>
    <xdr:sp macro="" textlink="">
      <xdr:nvSpPr>
        <xdr:cNvPr id="326" name="テキスト ボックス 32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38</xdr:row>
      <xdr:rowOff>76835</xdr:rowOff>
    </xdr:from>
    <xdr:to>
      <xdr:col>22</xdr:col>
      <xdr:colOff>415925</xdr:colOff>
      <xdr:row>39</xdr:row>
      <xdr:rowOff>6985</xdr:rowOff>
    </xdr:to>
    <xdr:sp macro="" textlink="">
      <xdr:nvSpPr>
        <xdr:cNvPr id="327" name="円/楕円 326"/>
        <xdr:cNvSpPr/>
      </xdr:nvSpPr>
      <xdr:spPr>
        <a:xfrm>
          <a:off x="15430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38</xdr:row>
      <xdr:rowOff>169562</xdr:rowOff>
    </xdr:from>
    <xdr:ext cx="405111" cy="259045"/>
    <xdr:sp macro="" textlink="">
      <xdr:nvSpPr>
        <xdr:cNvPr id="328" name="n_1mainValue【一般廃棄物処理施設】&#10;有形固定資産減価償却率"/>
        <xdr:cNvSpPr txBox="1"/>
      </xdr:nvSpPr>
      <xdr:spPr>
        <a:xfrm>
          <a:off x="15266043"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51.3</a:t>
          </a:r>
          <a:endParaRPr kumimoji="1" lang="ja-JP" altLang="en-US" sz="1000" b="1">
            <a:solidFill>
              <a:srgbClr val="FF0000"/>
            </a:solidFill>
            <a:latin typeface="ＭＳ Ｐゴシック"/>
          </a:endParaRPr>
        </a:p>
      </xdr:txBody>
    </xdr:sp>
    <xdr:clientData/>
  </xdr:oneCellAnchor>
  <xdr:twoCellAnchor>
    <xdr:from>
      <xdr:col>26</xdr:col>
      <xdr:colOff>428625</xdr:colOff>
      <xdr:row>24</xdr:row>
      <xdr:rowOff>76200</xdr:rowOff>
    </xdr:from>
    <xdr:to>
      <xdr:col>33</xdr:col>
      <xdr:colOff>352425</xdr:colOff>
      <xdr:row>28</xdr:row>
      <xdr:rowOff>25400</xdr:rowOff>
    </xdr:to>
    <xdr:sp macro="" textlink="">
      <xdr:nvSpPr>
        <xdr:cNvPr id="329" name="正方形/長方形 32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30" name="正方形/長方形 32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31" name="正方形/長方形 33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32" name="正方形/長方形 33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33" name="正方形/長方形 33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34" name="正方形/長方形 33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35" name="正方形/長方形 33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86,645</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36" name="正方形/長方形 33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30</xdr:row>
      <xdr:rowOff>0</xdr:rowOff>
    </xdr:from>
    <xdr:ext cx="349839" cy="225703"/>
    <xdr:sp macro="" textlink="">
      <xdr:nvSpPr>
        <xdr:cNvPr id="337" name="テキスト ボックス 33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44</xdr:row>
      <xdr:rowOff>76200</xdr:rowOff>
    </xdr:from>
    <xdr:to>
      <xdr:col>33</xdr:col>
      <xdr:colOff>314325</xdr:colOff>
      <xdr:row>44</xdr:row>
      <xdr:rowOff>76200</xdr:rowOff>
    </xdr:to>
    <xdr:cxnSp macro="">
      <xdr:nvCxnSpPr>
        <xdr:cNvPr id="338" name="直線コネクタ 33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41</xdr:row>
      <xdr:rowOff>133350</xdr:rowOff>
    </xdr:from>
    <xdr:to>
      <xdr:col>33</xdr:col>
      <xdr:colOff>314325</xdr:colOff>
      <xdr:row>41</xdr:row>
      <xdr:rowOff>133350</xdr:rowOff>
    </xdr:to>
    <xdr:cxnSp macro="">
      <xdr:nvCxnSpPr>
        <xdr:cNvPr id="339" name="直線コネクタ 338"/>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40</xdr:row>
      <xdr:rowOff>162577</xdr:rowOff>
    </xdr:from>
    <xdr:ext cx="248786" cy="259045"/>
    <xdr:sp macro="" textlink="">
      <xdr:nvSpPr>
        <xdr:cNvPr id="340" name="テキスト ボックス 339"/>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39</xdr:row>
      <xdr:rowOff>19050</xdr:rowOff>
    </xdr:from>
    <xdr:to>
      <xdr:col>33</xdr:col>
      <xdr:colOff>314325</xdr:colOff>
      <xdr:row>39</xdr:row>
      <xdr:rowOff>19050</xdr:rowOff>
    </xdr:to>
    <xdr:cxnSp macro="">
      <xdr:nvCxnSpPr>
        <xdr:cNvPr id="341" name="直線コネクタ 340"/>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38</xdr:row>
      <xdr:rowOff>48277</xdr:rowOff>
    </xdr:from>
    <xdr:ext cx="595419" cy="259045"/>
    <xdr:sp macro="" textlink="">
      <xdr:nvSpPr>
        <xdr:cNvPr id="342" name="テキスト ボックス 341"/>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36</xdr:row>
      <xdr:rowOff>76200</xdr:rowOff>
    </xdr:from>
    <xdr:to>
      <xdr:col>33</xdr:col>
      <xdr:colOff>314325</xdr:colOff>
      <xdr:row>36</xdr:row>
      <xdr:rowOff>76200</xdr:rowOff>
    </xdr:to>
    <xdr:cxnSp macro="">
      <xdr:nvCxnSpPr>
        <xdr:cNvPr id="343" name="直線コネクタ 342"/>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35</xdr:row>
      <xdr:rowOff>105427</xdr:rowOff>
    </xdr:from>
    <xdr:ext cx="595419" cy="259045"/>
    <xdr:sp macro="" textlink="">
      <xdr:nvSpPr>
        <xdr:cNvPr id="344" name="テキスト ボックス 343"/>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26</xdr:col>
      <xdr:colOff>428625</xdr:colOff>
      <xdr:row>33</xdr:row>
      <xdr:rowOff>133350</xdr:rowOff>
    </xdr:from>
    <xdr:to>
      <xdr:col>33</xdr:col>
      <xdr:colOff>314325</xdr:colOff>
      <xdr:row>33</xdr:row>
      <xdr:rowOff>133350</xdr:rowOff>
    </xdr:to>
    <xdr:cxnSp macro="">
      <xdr:nvCxnSpPr>
        <xdr:cNvPr id="345" name="直線コネクタ 344"/>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32</xdr:row>
      <xdr:rowOff>162577</xdr:rowOff>
    </xdr:from>
    <xdr:ext cx="595419" cy="259045"/>
    <xdr:sp macro="" textlink="">
      <xdr:nvSpPr>
        <xdr:cNvPr id="346" name="テキスト ボックス 345"/>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314325</xdr:colOff>
      <xdr:row>31</xdr:row>
      <xdr:rowOff>19050</xdr:rowOff>
    </xdr:to>
    <xdr:cxnSp macro="">
      <xdr:nvCxnSpPr>
        <xdr:cNvPr id="347" name="直線コネクタ 346"/>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30</xdr:row>
      <xdr:rowOff>48277</xdr:rowOff>
    </xdr:from>
    <xdr:ext cx="595419" cy="259045"/>
    <xdr:sp macro="" textlink="">
      <xdr:nvSpPr>
        <xdr:cNvPr id="348" name="テキスト ボックス 347"/>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26</xdr:col>
      <xdr:colOff>428625</xdr:colOff>
      <xdr:row>31</xdr:row>
      <xdr:rowOff>19050</xdr:rowOff>
    </xdr:from>
    <xdr:to>
      <xdr:col>33</xdr:col>
      <xdr:colOff>352425</xdr:colOff>
      <xdr:row>44</xdr:row>
      <xdr:rowOff>76200</xdr:rowOff>
    </xdr:to>
    <xdr:sp macro="" textlink="">
      <xdr:nvSpPr>
        <xdr:cNvPr id="349"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33</xdr:row>
      <xdr:rowOff>131787</xdr:rowOff>
    </xdr:from>
    <xdr:to>
      <xdr:col>32</xdr:col>
      <xdr:colOff>186689</xdr:colOff>
      <xdr:row>41</xdr:row>
      <xdr:rowOff>133190</xdr:rowOff>
    </xdr:to>
    <xdr:cxnSp macro="">
      <xdr:nvCxnSpPr>
        <xdr:cNvPr id="350" name="直線コネクタ 349"/>
        <xdr:cNvCxnSpPr/>
      </xdr:nvCxnSpPr>
      <xdr:spPr>
        <a:xfrm flipV="1">
          <a:off x="22160864" y="5789637"/>
          <a:ext cx="0" cy="1373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41</xdr:row>
      <xdr:rowOff>137017</xdr:rowOff>
    </xdr:from>
    <xdr:ext cx="313932" cy="259045"/>
    <xdr:sp macro="" textlink="">
      <xdr:nvSpPr>
        <xdr:cNvPr id="351" name="【一般廃棄物処理施設】&#10;一人当たり有形固定資産（償却資産）額最小値テキスト"/>
        <xdr:cNvSpPr txBox="1"/>
      </xdr:nvSpPr>
      <xdr:spPr>
        <a:xfrm>
          <a:off x="22250400" y="7166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70</a:t>
          </a:r>
          <a:endParaRPr kumimoji="1" lang="ja-JP" altLang="en-US" sz="1000" b="1">
            <a:latin typeface="ＭＳ Ｐゴシック"/>
          </a:endParaRPr>
        </a:p>
      </xdr:txBody>
    </xdr:sp>
    <xdr:clientData/>
  </xdr:oneCellAnchor>
  <xdr:twoCellAnchor>
    <xdr:from>
      <xdr:col>32</xdr:col>
      <xdr:colOff>98425</xdr:colOff>
      <xdr:row>41</xdr:row>
      <xdr:rowOff>133190</xdr:rowOff>
    </xdr:from>
    <xdr:to>
      <xdr:col>32</xdr:col>
      <xdr:colOff>276225</xdr:colOff>
      <xdr:row>41</xdr:row>
      <xdr:rowOff>133190</xdr:rowOff>
    </xdr:to>
    <xdr:cxnSp macro="">
      <xdr:nvCxnSpPr>
        <xdr:cNvPr id="352" name="直線コネクタ 351"/>
        <xdr:cNvCxnSpPr/>
      </xdr:nvCxnSpPr>
      <xdr:spPr>
        <a:xfrm>
          <a:off x="22072600" y="716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32</xdr:row>
      <xdr:rowOff>78464</xdr:rowOff>
    </xdr:from>
    <xdr:ext cx="599010" cy="259045"/>
    <xdr:sp macro="" textlink="">
      <xdr:nvSpPr>
        <xdr:cNvPr id="353" name="【一般廃棄物処理施設】&#10;一人当たり有形固定資産（償却資産）額最大値テキスト"/>
        <xdr:cNvSpPr txBox="1"/>
      </xdr:nvSpPr>
      <xdr:spPr>
        <a:xfrm>
          <a:off x="22250400" y="556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600,684</a:t>
          </a:r>
          <a:endParaRPr kumimoji="1" lang="ja-JP" altLang="en-US" sz="1000" b="1">
            <a:latin typeface="ＭＳ Ｐゴシック"/>
          </a:endParaRPr>
        </a:p>
      </xdr:txBody>
    </xdr:sp>
    <xdr:clientData/>
  </xdr:oneCellAnchor>
  <xdr:twoCellAnchor>
    <xdr:from>
      <xdr:col>32</xdr:col>
      <xdr:colOff>98425</xdr:colOff>
      <xdr:row>33</xdr:row>
      <xdr:rowOff>131787</xdr:rowOff>
    </xdr:from>
    <xdr:to>
      <xdr:col>32</xdr:col>
      <xdr:colOff>276225</xdr:colOff>
      <xdr:row>33</xdr:row>
      <xdr:rowOff>131787</xdr:rowOff>
    </xdr:to>
    <xdr:cxnSp macro="">
      <xdr:nvCxnSpPr>
        <xdr:cNvPr id="354" name="直線コネクタ 353"/>
        <xdr:cNvCxnSpPr/>
      </xdr:nvCxnSpPr>
      <xdr:spPr>
        <a:xfrm>
          <a:off x="22072600" y="578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39</xdr:row>
      <xdr:rowOff>167633</xdr:rowOff>
    </xdr:from>
    <xdr:ext cx="599010" cy="259045"/>
    <xdr:sp macro="" textlink="">
      <xdr:nvSpPr>
        <xdr:cNvPr id="355" name="【一般廃棄物処理施設】&#10;一人当たり有形固定資産（償却資産）額平均値テキスト"/>
        <xdr:cNvSpPr txBox="1"/>
      </xdr:nvSpPr>
      <xdr:spPr>
        <a:xfrm>
          <a:off x="22250400" y="68541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103,344</a:t>
          </a:r>
          <a:endParaRPr kumimoji="1" lang="ja-JP" altLang="en-US" sz="1000" b="1">
            <a:solidFill>
              <a:srgbClr val="000080"/>
            </a:solidFill>
            <a:latin typeface="ＭＳ Ｐゴシック"/>
          </a:endParaRPr>
        </a:p>
      </xdr:txBody>
    </xdr:sp>
    <xdr:clientData/>
  </xdr:oneCellAnchor>
  <xdr:twoCellAnchor>
    <xdr:from>
      <xdr:col>32</xdr:col>
      <xdr:colOff>136525</xdr:colOff>
      <xdr:row>40</xdr:row>
      <xdr:rowOff>17756</xdr:rowOff>
    </xdr:from>
    <xdr:to>
      <xdr:col>32</xdr:col>
      <xdr:colOff>238125</xdr:colOff>
      <xdr:row>40</xdr:row>
      <xdr:rowOff>119356</xdr:rowOff>
    </xdr:to>
    <xdr:sp macro="" textlink="">
      <xdr:nvSpPr>
        <xdr:cNvPr id="356" name="フローチャート : 判断 355"/>
        <xdr:cNvSpPr/>
      </xdr:nvSpPr>
      <xdr:spPr>
        <a:xfrm>
          <a:off x="22110700" y="687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40</xdr:row>
      <xdr:rowOff>86123</xdr:rowOff>
    </xdr:from>
    <xdr:to>
      <xdr:col>31</xdr:col>
      <xdr:colOff>85725</xdr:colOff>
      <xdr:row>41</xdr:row>
      <xdr:rowOff>16273</xdr:rowOff>
    </xdr:to>
    <xdr:sp macro="" textlink="">
      <xdr:nvSpPr>
        <xdr:cNvPr id="357" name="フローチャート : 判断 356"/>
        <xdr:cNvSpPr/>
      </xdr:nvSpPr>
      <xdr:spPr>
        <a:xfrm>
          <a:off x="21272500" y="694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39</xdr:row>
      <xdr:rowOff>32800</xdr:rowOff>
    </xdr:from>
    <xdr:ext cx="534377" cy="259045"/>
    <xdr:sp macro="" textlink="">
      <xdr:nvSpPr>
        <xdr:cNvPr id="358" name="n_1aveValue【一般廃棄物処理施設】&#10;一人当たり有形固定資産（償却資産）額"/>
        <xdr:cNvSpPr txBox="1"/>
      </xdr:nvSpPr>
      <xdr:spPr>
        <a:xfrm>
          <a:off x="21043411" y="671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73,437</a:t>
          </a:r>
          <a:endParaRPr kumimoji="1" lang="ja-JP" altLang="en-US" sz="1000" b="1">
            <a:solidFill>
              <a:srgbClr val="000080"/>
            </a:solidFill>
            <a:latin typeface="ＭＳ Ｐゴシック"/>
          </a:endParaRPr>
        </a:p>
      </xdr:txBody>
    </xdr:sp>
    <xdr:clientData/>
  </xdr:oneCellAnchor>
  <xdr:oneCellAnchor>
    <xdr:from>
      <xdr:col>31</xdr:col>
      <xdr:colOff>682625</xdr:colOff>
      <xdr:row>44</xdr:row>
      <xdr:rowOff>73677</xdr:rowOff>
    </xdr:from>
    <xdr:ext cx="762000" cy="259045"/>
    <xdr:sp macro="" textlink="">
      <xdr:nvSpPr>
        <xdr:cNvPr id="359" name="テキスト ボックス 35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44</xdr:row>
      <xdr:rowOff>73677</xdr:rowOff>
    </xdr:from>
    <xdr:ext cx="762000" cy="259045"/>
    <xdr:sp macro="" textlink="">
      <xdr:nvSpPr>
        <xdr:cNvPr id="360" name="テキスト ボックス 35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44</xdr:row>
      <xdr:rowOff>73677</xdr:rowOff>
    </xdr:from>
    <xdr:ext cx="762000" cy="259045"/>
    <xdr:sp macro="" textlink="">
      <xdr:nvSpPr>
        <xdr:cNvPr id="361" name="テキスト ボックス 36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44</xdr:row>
      <xdr:rowOff>73677</xdr:rowOff>
    </xdr:from>
    <xdr:ext cx="762000" cy="259045"/>
    <xdr:sp macro="" textlink="">
      <xdr:nvSpPr>
        <xdr:cNvPr id="362" name="テキスト ボックス 36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44</xdr:row>
      <xdr:rowOff>73677</xdr:rowOff>
    </xdr:from>
    <xdr:ext cx="762000" cy="259045"/>
    <xdr:sp macro="" textlink="">
      <xdr:nvSpPr>
        <xdr:cNvPr id="363" name="テキスト ボックス 36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41</xdr:row>
      <xdr:rowOff>54377</xdr:rowOff>
    </xdr:from>
    <xdr:to>
      <xdr:col>31</xdr:col>
      <xdr:colOff>85725</xdr:colOff>
      <xdr:row>41</xdr:row>
      <xdr:rowOff>155977</xdr:rowOff>
    </xdr:to>
    <xdr:sp macro="" textlink="">
      <xdr:nvSpPr>
        <xdr:cNvPr id="364" name="円/楕円 363"/>
        <xdr:cNvSpPr/>
      </xdr:nvSpPr>
      <xdr:spPr>
        <a:xfrm>
          <a:off x="21272500" y="70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440836</xdr:colOff>
      <xdr:row>41</xdr:row>
      <xdr:rowOff>147104</xdr:rowOff>
    </xdr:from>
    <xdr:ext cx="534377" cy="259045"/>
    <xdr:sp macro="" textlink="">
      <xdr:nvSpPr>
        <xdr:cNvPr id="365" name="n_1mainValue【一般廃棄物処理施設】&#10;一人当たり有形固定資産（償却資産）額"/>
        <xdr:cNvSpPr txBox="1"/>
      </xdr:nvSpPr>
      <xdr:spPr>
        <a:xfrm>
          <a:off x="21043411" y="7176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12,324</a:t>
          </a:r>
          <a:endParaRPr kumimoji="1" lang="ja-JP" altLang="en-US" sz="1000" b="1">
            <a:solidFill>
              <a:srgbClr val="FF0000"/>
            </a:solidFill>
            <a:latin typeface="ＭＳ Ｐゴシック"/>
          </a:endParaRPr>
        </a:p>
      </xdr:txBody>
    </xdr:sp>
    <xdr:clientData/>
  </xdr:oneCellAnchor>
  <xdr:twoCellAnchor>
    <xdr:from>
      <xdr:col>18</xdr:col>
      <xdr:colOff>73025</xdr:colOff>
      <xdr:row>46</xdr:row>
      <xdr:rowOff>114300</xdr:rowOff>
    </xdr:from>
    <xdr:to>
      <xdr:col>24</xdr:col>
      <xdr:colOff>682625</xdr:colOff>
      <xdr:row>50</xdr:row>
      <xdr:rowOff>63500</xdr:rowOff>
    </xdr:to>
    <xdr:sp macro="" textlink="">
      <xdr:nvSpPr>
        <xdr:cNvPr id="366" name="正方形/長方形 36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67" name="正方形/長方形 36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68" name="正方形/長方形 36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69" name="正方形/長方形 36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70" name="正方形/長方形 36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71" name="正方形/長方形 37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72" name="正方形/長方形 37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40.4</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73" name="正方形/長方形 37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74" name="テキスト ボックス 37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75" name="直線コネクタ 37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76" name="テキスト ボックス 375"/>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76200</xdr:rowOff>
    </xdr:from>
    <xdr:to>
      <xdr:col>24</xdr:col>
      <xdr:colOff>644525</xdr:colOff>
      <xdr:row>64</xdr:row>
      <xdr:rowOff>76200</xdr:rowOff>
    </xdr:to>
    <xdr:cxnSp macro="">
      <xdr:nvCxnSpPr>
        <xdr:cNvPr id="377" name="直線コネクタ 37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105427</xdr:rowOff>
    </xdr:from>
    <xdr:ext cx="403059" cy="259045"/>
    <xdr:sp macro="" textlink="">
      <xdr:nvSpPr>
        <xdr:cNvPr id="378" name="テキスト ボックス 377"/>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38100</xdr:rowOff>
    </xdr:from>
    <xdr:to>
      <xdr:col>24</xdr:col>
      <xdr:colOff>644525</xdr:colOff>
      <xdr:row>62</xdr:row>
      <xdr:rowOff>38100</xdr:rowOff>
    </xdr:to>
    <xdr:cxnSp macro="">
      <xdr:nvCxnSpPr>
        <xdr:cNvPr id="379" name="直線コネクタ 37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61</xdr:row>
      <xdr:rowOff>67327</xdr:rowOff>
    </xdr:from>
    <xdr:ext cx="403059" cy="259045"/>
    <xdr:sp macro="" textlink="">
      <xdr:nvSpPr>
        <xdr:cNvPr id="380" name="テキスト ボックス 37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0</xdr:rowOff>
    </xdr:from>
    <xdr:to>
      <xdr:col>24</xdr:col>
      <xdr:colOff>644525</xdr:colOff>
      <xdr:row>60</xdr:row>
      <xdr:rowOff>0</xdr:rowOff>
    </xdr:to>
    <xdr:cxnSp macro="">
      <xdr:nvCxnSpPr>
        <xdr:cNvPr id="381" name="直線コネクタ 38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59</xdr:row>
      <xdr:rowOff>29227</xdr:rowOff>
    </xdr:from>
    <xdr:ext cx="403059" cy="259045"/>
    <xdr:sp macro="" textlink="">
      <xdr:nvSpPr>
        <xdr:cNvPr id="382" name="テキスト ボックス 38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57</xdr:row>
      <xdr:rowOff>133350</xdr:rowOff>
    </xdr:from>
    <xdr:to>
      <xdr:col>24</xdr:col>
      <xdr:colOff>644525</xdr:colOff>
      <xdr:row>57</xdr:row>
      <xdr:rowOff>133350</xdr:rowOff>
    </xdr:to>
    <xdr:cxnSp macro="">
      <xdr:nvCxnSpPr>
        <xdr:cNvPr id="383" name="直線コネクタ 38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162577</xdr:rowOff>
    </xdr:from>
    <xdr:ext cx="403059" cy="259045"/>
    <xdr:sp macro="" textlink="">
      <xdr:nvSpPr>
        <xdr:cNvPr id="384" name="テキスト ボックス 38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55</xdr:row>
      <xdr:rowOff>95250</xdr:rowOff>
    </xdr:from>
    <xdr:to>
      <xdr:col>24</xdr:col>
      <xdr:colOff>644525</xdr:colOff>
      <xdr:row>55</xdr:row>
      <xdr:rowOff>95250</xdr:rowOff>
    </xdr:to>
    <xdr:cxnSp macro="">
      <xdr:nvCxnSpPr>
        <xdr:cNvPr id="385" name="直線コネクタ 38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124477</xdr:rowOff>
    </xdr:from>
    <xdr:ext cx="403059" cy="259045"/>
    <xdr:sp macro="" textlink="">
      <xdr:nvSpPr>
        <xdr:cNvPr id="386" name="テキスト ボックス 38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87" name="直線コネクタ 38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88" name="テキスト ボックス 387"/>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89"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56</xdr:row>
      <xdr:rowOff>19050</xdr:rowOff>
    </xdr:from>
    <xdr:to>
      <xdr:col>23</xdr:col>
      <xdr:colOff>516889</xdr:colOff>
      <xdr:row>64</xdr:row>
      <xdr:rowOff>144780</xdr:rowOff>
    </xdr:to>
    <xdr:cxnSp macro="">
      <xdr:nvCxnSpPr>
        <xdr:cNvPr id="390" name="直線コネクタ 389"/>
        <xdr:cNvCxnSpPr/>
      </xdr:nvCxnSpPr>
      <xdr:spPr>
        <a:xfrm flipV="1">
          <a:off x="16318864" y="962025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148607</xdr:rowOff>
    </xdr:from>
    <xdr:ext cx="405111" cy="259045"/>
    <xdr:sp macro="" textlink="">
      <xdr:nvSpPr>
        <xdr:cNvPr id="391" name="【保健センター・保健所】&#10;有形固定資産減価償却率最小値テキスト"/>
        <xdr:cNvSpPr txBox="1"/>
      </xdr:nvSpPr>
      <xdr:spPr>
        <a:xfrm>
          <a:off x="16408400" y="1112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23</xdr:col>
      <xdr:colOff>428625</xdr:colOff>
      <xdr:row>64</xdr:row>
      <xdr:rowOff>144780</xdr:rowOff>
    </xdr:from>
    <xdr:to>
      <xdr:col>23</xdr:col>
      <xdr:colOff>606425</xdr:colOff>
      <xdr:row>64</xdr:row>
      <xdr:rowOff>144780</xdr:rowOff>
    </xdr:to>
    <xdr:cxnSp macro="">
      <xdr:nvCxnSpPr>
        <xdr:cNvPr id="392" name="直線コネクタ 391"/>
        <xdr:cNvCxnSpPr/>
      </xdr:nvCxnSpPr>
      <xdr:spPr>
        <a:xfrm>
          <a:off x="16230600" y="1111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137177</xdr:rowOff>
    </xdr:from>
    <xdr:ext cx="405111" cy="259045"/>
    <xdr:sp macro="" textlink="">
      <xdr:nvSpPr>
        <xdr:cNvPr id="393" name="【保健センター・保健所】&#10;有形固定資産減価償却率最大値テキスト"/>
        <xdr:cNvSpPr txBox="1"/>
      </xdr:nvSpPr>
      <xdr:spPr>
        <a:xfrm>
          <a:off x="16408400" y="939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67.5</a:t>
          </a:r>
          <a:endParaRPr kumimoji="1" lang="ja-JP" altLang="en-US" sz="1000" b="1">
            <a:latin typeface="ＭＳ Ｐゴシック"/>
          </a:endParaRPr>
        </a:p>
      </xdr:txBody>
    </xdr:sp>
    <xdr:clientData/>
  </xdr:oneCellAnchor>
  <xdr:twoCellAnchor>
    <xdr:from>
      <xdr:col>23</xdr:col>
      <xdr:colOff>428625</xdr:colOff>
      <xdr:row>56</xdr:row>
      <xdr:rowOff>19050</xdr:rowOff>
    </xdr:from>
    <xdr:to>
      <xdr:col>23</xdr:col>
      <xdr:colOff>606425</xdr:colOff>
      <xdr:row>56</xdr:row>
      <xdr:rowOff>19050</xdr:rowOff>
    </xdr:to>
    <xdr:cxnSp macro="">
      <xdr:nvCxnSpPr>
        <xdr:cNvPr id="394" name="直線コネクタ 393"/>
        <xdr:cNvCxnSpPr/>
      </xdr:nvCxnSpPr>
      <xdr:spPr>
        <a:xfrm>
          <a:off x="16230600" y="962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61</xdr:row>
      <xdr:rowOff>41927</xdr:rowOff>
    </xdr:from>
    <xdr:ext cx="405111" cy="259045"/>
    <xdr:sp macro="" textlink="">
      <xdr:nvSpPr>
        <xdr:cNvPr id="395" name="【保健センター・保健所】&#10;有形固定資産減価償却率平均値テキスト"/>
        <xdr:cNvSpPr txBox="1"/>
      </xdr:nvSpPr>
      <xdr:spPr>
        <a:xfrm>
          <a:off x="16408400" y="10500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42.5</a:t>
          </a:r>
          <a:endParaRPr kumimoji="1" lang="ja-JP" altLang="en-US" sz="1000" b="1">
            <a:solidFill>
              <a:srgbClr val="000080"/>
            </a:solidFill>
            <a:latin typeface="ＭＳ Ｐゴシック"/>
          </a:endParaRPr>
        </a:p>
      </xdr:txBody>
    </xdr:sp>
    <xdr:clientData/>
  </xdr:oneCellAnchor>
  <xdr:twoCellAnchor>
    <xdr:from>
      <xdr:col>23</xdr:col>
      <xdr:colOff>466725</xdr:colOff>
      <xdr:row>61</xdr:row>
      <xdr:rowOff>63500</xdr:rowOff>
    </xdr:from>
    <xdr:to>
      <xdr:col>23</xdr:col>
      <xdr:colOff>568325</xdr:colOff>
      <xdr:row>61</xdr:row>
      <xdr:rowOff>165100</xdr:rowOff>
    </xdr:to>
    <xdr:sp macro="" textlink="">
      <xdr:nvSpPr>
        <xdr:cNvPr id="396" name="フローチャート : 判断 395"/>
        <xdr:cNvSpPr/>
      </xdr:nvSpPr>
      <xdr:spPr>
        <a:xfrm>
          <a:off x="162687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61</xdr:row>
      <xdr:rowOff>48260</xdr:rowOff>
    </xdr:from>
    <xdr:to>
      <xdr:col>22</xdr:col>
      <xdr:colOff>415925</xdr:colOff>
      <xdr:row>61</xdr:row>
      <xdr:rowOff>149860</xdr:rowOff>
    </xdr:to>
    <xdr:sp macro="" textlink="">
      <xdr:nvSpPr>
        <xdr:cNvPr id="397" name="フローチャート : 判断 396"/>
        <xdr:cNvSpPr/>
      </xdr:nvSpPr>
      <xdr:spPr>
        <a:xfrm>
          <a:off x="15430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61</xdr:row>
      <xdr:rowOff>140987</xdr:rowOff>
    </xdr:from>
    <xdr:ext cx="405111" cy="259045"/>
    <xdr:sp macro="" textlink="">
      <xdr:nvSpPr>
        <xdr:cNvPr id="398" name="n_1aveValue【保健センター・保健所】&#10;有形固定資産減価償却率"/>
        <xdr:cNvSpPr txBox="1"/>
      </xdr:nvSpPr>
      <xdr:spPr>
        <a:xfrm>
          <a:off x="15266043"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42.9</a:t>
          </a:r>
          <a:endParaRPr kumimoji="1" lang="ja-JP" altLang="en-US" sz="1000" b="1">
            <a:solidFill>
              <a:srgbClr val="000080"/>
            </a:solidFill>
            <a:latin typeface="ＭＳ Ｐゴシック"/>
          </a:endParaRPr>
        </a:p>
      </xdr:txBody>
    </xdr:sp>
    <xdr:clientData/>
  </xdr:oneCellAnchor>
  <xdr:oneCellAnchor>
    <xdr:from>
      <xdr:col>23</xdr:col>
      <xdr:colOff>327025</xdr:colOff>
      <xdr:row>66</xdr:row>
      <xdr:rowOff>111777</xdr:rowOff>
    </xdr:from>
    <xdr:ext cx="762000" cy="259045"/>
    <xdr:sp macro="" textlink="">
      <xdr:nvSpPr>
        <xdr:cNvPr id="399" name="テキスト ボックス 39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400" name="テキスト ボックス 39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401" name="テキスト ボックス 40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402" name="テキスト ボックス 40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403" name="テキスト ボックス 40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55</xdr:row>
      <xdr:rowOff>120650</xdr:rowOff>
    </xdr:from>
    <xdr:to>
      <xdr:col>22</xdr:col>
      <xdr:colOff>415925</xdr:colOff>
      <xdr:row>56</xdr:row>
      <xdr:rowOff>50800</xdr:rowOff>
    </xdr:to>
    <xdr:sp macro="" textlink="">
      <xdr:nvSpPr>
        <xdr:cNvPr id="404" name="円/楕円 403"/>
        <xdr:cNvSpPr/>
      </xdr:nvSpPr>
      <xdr:spPr>
        <a:xfrm>
          <a:off x="154305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54</xdr:row>
      <xdr:rowOff>67327</xdr:rowOff>
    </xdr:from>
    <xdr:ext cx="405111" cy="259045"/>
    <xdr:sp macro="" textlink="">
      <xdr:nvSpPr>
        <xdr:cNvPr id="405" name="n_1mainValue【保健センター・保健所】&#10;有形固定資産減価償却率"/>
        <xdr:cNvSpPr txBox="1"/>
      </xdr:nvSpPr>
      <xdr:spPr>
        <a:xfrm>
          <a:off x="15266043" y="932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406" name="正方形/長方形 40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407" name="正方形/長方形 40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408" name="正方形/長方形 40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409" name="正方形/長方形 40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410" name="正方形/長方形 40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411" name="正方形/長方形 41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412" name="正方形/長方形 41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0.055</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413" name="正方形/長方形 412"/>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414" name="テキスト ボックス 413"/>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415" name="直線コネクタ 414"/>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416" name="直線コネクタ 41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417" name="テキスト ボックス 41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418" name="直線コネクタ 41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419" name="テキスト ボックス 41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0.030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420" name="直線コネクタ 41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421" name="テキスト ボックス 42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0.060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422" name="直線コネクタ 42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423" name="テキスト ボックス 42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0.090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424" name="直線コネクタ 42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53720</xdr:rowOff>
    </xdr:from>
    <xdr:ext cx="467179" cy="259045"/>
    <xdr:sp macro="" textlink="">
      <xdr:nvSpPr>
        <xdr:cNvPr id="425" name="テキスト ボックス 424"/>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0.120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426" name="直線コネクタ 42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70049</xdr:rowOff>
    </xdr:from>
    <xdr:ext cx="467179" cy="259045"/>
    <xdr:sp macro="" textlink="">
      <xdr:nvSpPr>
        <xdr:cNvPr id="427" name="テキスト ボックス 426"/>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28" name="直線コネクタ 42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29" name="テキスト ボックス 42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0.180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30"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55</xdr:row>
      <xdr:rowOff>117022</xdr:rowOff>
    </xdr:from>
    <xdr:to>
      <xdr:col>32</xdr:col>
      <xdr:colOff>186689</xdr:colOff>
      <xdr:row>64</xdr:row>
      <xdr:rowOff>0</xdr:rowOff>
    </xdr:to>
    <xdr:cxnSp macro="">
      <xdr:nvCxnSpPr>
        <xdr:cNvPr id="431" name="直線コネクタ 430"/>
        <xdr:cNvCxnSpPr/>
      </xdr:nvCxnSpPr>
      <xdr:spPr>
        <a:xfrm flipV="1">
          <a:off x="22160864" y="9546772"/>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3827</xdr:rowOff>
    </xdr:from>
    <xdr:ext cx="469744" cy="259045"/>
    <xdr:sp macro="" textlink="">
      <xdr:nvSpPr>
        <xdr:cNvPr id="432" name="【保健センター・保健所】&#10;一人当たり面積最小値テキスト"/>
        <xdr:cNvSpPr txBox="1"/>
      </xdr:nvSpPr>
      <xdr:spPr>
        <a:xfrm>
          <a:off x="222504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0.012</a:t>
          </a:r>
          <a:endParaRPr kumimoji="1" lang="ja-JP" altLang="en-US" sz="1000" b="1">
            <a:latin typeface="ＭＳ Ｐゴシック"/>
          </a:endParaRPr>
        </a:p>
      </xdr:txBody>
    </xdr:sp>
    <xdr:clientData/>
  </xdr:oneCellAnchor>
  <xdr:twoCellAnchor>
    <xdr:from>
      <xdr:col>32</xdr:col>
      <xdr:colOff>98425</xdr:colOff>
      <xdr:row>64</xdr:row>
      <xdr:rowOff>0</xdr:rowOff>
    </xdr:from>
    <xdr:to>
      <xdr:col>32</xdr:col>
      <xdr:colOff>276225</xdr:colOff>
      <xdr:row>64</xdr:row>
      <xdr:rowOff>0</xdr:rowOff>
    </xdr:to>
    <xdr:cxnSp macro="">
      <xdr:nvCxnSpPr>
        <xdr:cNvPr id="433" name="直線コネクタ 432"/>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54</xdr:row>
      <xdr:rowOff>63699</xdr:rowOff>
    </xdr:from>
    <xdr:ext cx="469744" cy="259045"/>
    <xdr:sp macro="" textlink="">
      <xdr:nvSpPr>
        <xdr:cNvPr id="434" name="【保健センター・保健所】&#10;一人当たり面積最大値テキスト"/>
        <xdr:cNvSpPr txBox="1"/>
      </xdr:nvSpPr>
      <xdr:spPr>
        <a:xfrm>
          <a:off x="22250400" y="9321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0.143</a:t>
          </a:r>
          <a:endParaRPr kumimoji="1" lang="ja-JP" altLang="en-US" sz="1000" b="1">
            <a:latin typeface="ＭＳ Ｐゴシック"/>
          </a:endParaRPr>
        </a:p>
      </xdr:txBody>
    </xdr:sp>
    <xdr:clientData/>
  </xdr:oneCellAnchor>
  <xdr:twoCellAnchor>
    <xdr:from>
      <xdr:col>32</xdr:col>
      <xdr:colOff>98425</xdr:colOff>
      <xdr:row>55</xdr:row>
      <xdr:rowOff>117022</xdr:rowOff>
    </xdr:from>
    <xdr:to>
      <xdr:col>32</xdr:col>
      <xdr:colOff>276225</xdr:colOff>
      <xdr:row>55</xdr:row>
      <xdr:rowOff>117022</xdr:rowOff>
    </xdr:to>
    <xdr:cxnSp macro="">
      <xdr:nvCxnSpPr>
        <xdr:cNvPr id="435" name="直線コネクタ 434"/>
        <xdr:cNvCxnSpPr/>
      </xdr:nvCxnSpPr>
      <xdr:spPr>
        <a:xfrm>
          <a:off x="22072600" y="9546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60</xdr:row>
      <xdr:rowOff>36484</xdr:rowOff>
    </xdr:from>
    <xdr:ext cx="469744" cy="259045"/>
    <xdr:sp macro="" textlink="">
      <xdr:nvSpPr>
        <xdr:cNvPr id="436" name="【保健センター・保健所】&#10;一人当たり面積平均値テキスト"/>
        <xdr:cNvSpPr txBox="1"/>
      </xdr:nvSpPr>
      <xdr:spPr>
        <a:xfrm>
          <a:off x="22250400" y="103234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0.065</a:t>
          </a:r>
          <a:endParaRPr kumimoji="1" lang="ja-JP" altLang="en-US" sz="1000" b="1">
            <a:solidFill>
              <a:srgbClr val="000080"/>
            </a:solidFill>
            <a:latin typeface="ＭＳ Ｐゴシック"/>
          </a:endParaRPr>
        </a:p>
      </xdr:txBody>
    </xdr:sp>
    <xdr:clientData/>
  </xdr:oneCellAnchor>
  <xdr:twoCellAnchor>
    <xdr:from>
      <xdr:col>32</xdr:col>
      <xdr:colOff>136525</xdr:colOff>
      <xdr:row>60</xdr:row>
      <xdr:rowOff>58057</xdr:rowOff>
    </xdr:from>
    <xdr:to>
      <xdr:col>32</xdr:col>
      <xdr:colOff>238125</xdr:colOff>
      <xdr:row>60</xdr:row>
      <xdr:rowOff>159657</xdr:rowOff>
    </xdr:to>
    <xdr:sp macro="" textlink="">
      <xdr:nvSpPr>
        <xdr:cNvPr id="437" name="フローチャート : 判断 436"/>
        <xdr:cNvSpPr/>
      </xdr:nvSpPr>
      <xdr:spPr>
        <a:xfrm>
          <a:off x="22110700" y="1034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59</xdr:row>
      <xdr:rowOff>120650</xdr:rowOff>
    </xdr:from>
    <xdr:to>
      <xdr:col>31</xdr:col>
      <xdr:colOff>85725</xdr:colOff>
      <xdr:row>60</xdr:row>
      <xdr:rowOff>50800</xdr:rowOff>
    </xdr:to>
    <xdr:sp macro="" textlink="">
      <xdr:nvSpPr>
        <xdr:cNvPr id="438" name="フローチャート : 判断 437"/>
        <xdr:cNvSpPr/>
      </xdr:nvSpPr>
      <xdr:spPr>
        <a:xfrm>
          <a:off x="2127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58</xdr:row>
      <xdr:rowOff>67327</xdr:rowOff>
    </xdr:from>
    <xdr:ext cx="469744" cy="259045"/>
    <xdr:sp macro="" textlink="">
      <xdr:nvSpPr>
        <xdr:cNvPr id="439" name="n_1aveValue【保健センター・保健所】&#10;一人当たり面積"/>
        <xdr:cNvSpPr txBox="1"/>
      </xdr:nvSpPr>
      <xdr:spPr>
        <a:xfrm>
          <a:off x="210757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0.075</a:t>
          </a:r>
          <a:endParaRPr kumimoji="1" lang="ja-JP" altLang="en-US" sz="1000" b="1">
            <a:solidFill>
              <a:srgbClr val="000080"/>
            </a:solidFill>
            <a:latin typeface="ＭＳ Ｐゴシック"/>
          </a:endParaRPr>
        </a:p>
      </xdr:txBody>
    </xdr:sp>
    <xdr:clientData/>
  </xdr:oneCellAnchor>
  <xdr:oneCellAnchor>
    <xdr:from>
      <xdr:col>31</xdr:col>
      <xdr:colOff>682625</xdr:colOff>
      <xdr:row>66</xdr:row>
      <xdr:rowOff>111777</xdr:rowOff>
    </xdr:from>
    <xdr:ext cx="762000" cy="259045"/>
    <xdr:sp macro="" textlink="">
      <xdr:nvSpPr>
        <xdr:cNvPr id="440" name="テキスト ボックス 43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41" name="テキスト ボックス 44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42" name="テキスト ボックス 44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43" name="テキスト ボックス 44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44" name="テキスト ボックス 44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62</xdr:row>
      <xdr:rowOff>63500</xdr:rowOff>
    </xdr:from>
    <xdr:to>
      <xdr:col>31</xdr:col>
      <xdr:colOff>85725</xdr:colOff>
      <xdr:row>62</xdr:row>
      <xdr:rowOff>165100</xdr:rowOff>
    </xdr:to>
    <xdr:sp macro="" textlink="">
      <xdr:nvSpPr>
        <xdr:cNvPr id="445" name="円/楕円 444"/>
        <xdr:cNvSpPr/>
      </xdr:nvSpPr>
      <xdr:spPr>
        <a:xfrm>
          <a:off x="21272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62</xdr:row>
      <xdr:rowOff>156227</xdr:rowOff>
    </xdr:from>
    <xdr:ext cx="469744" cy="259045"/>
    <xdr:sp macro="" textlink="">
      <xdr:nvSpPr>
        <xdr:cNvPr id="446" name="n_1mainValue【保健センター・保健所】&#10;一人当たり面積"/>
        <xdr:cNvSpPr txBox="1"/>
      </xdr:nvSpPr>
      <xdr:spPr>
        <a:xfrm>
          <a:off x="21075727" y="1078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0.033</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47" name="正方形/長方形 44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48" name="正方形/長方形 44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49" name="正方形/長方形 44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50" name="正方形/長方形 44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51" name="正方形/長方形 45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52" name="正方形/長方形 45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53" name="正方形/長方形 45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66.3</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54" name="正方形/長方形 45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455" name="テキスト ボックス 45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456" name="直線コネクタ 45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457" name="直線コネクタ 45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458" name="テキスト ボックス 457"/>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459" name="直線コネクタ 45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460" name="テキスト ボックス 45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461" name="直線コネクタ 46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462" name="テキスト ボックス 46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463" name="直線コネクタ 46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464" name="テキスト ボックス 46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465" name="直線コネクタ 46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466" name="テキスト ボックス 46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467" name="直線コネクタ 46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468" name="テキスト ボックス 46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682625</xdr:colOff>
      <xdr:row>88</xdr:row>
      <xdr:rowOff>152400</xdr:rowOff>
    </xdr:to>
    <xdr:sp macro="" textlink="">
      <xdr:nvSpPr>
        <xdr:cNvPr id="46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51436</xdr:rowOff>
    </xdr:from>
    <xdr:to>
      <xdr:col>23</xdr:col>
      <xdr:colOff>516889</xdr:colOff>
      <xdr:row>85</xdr:row>
      <xdr:rowOff>108586</xdr:rowOff>
    </xdr:to>
    <xdr:cxnSp macro="">
      <xdr:nvCxnSpPr>
        <xdr:cNvPr id="470" name="直線コネクタ 469"/>
        <xdr:cNvCxnSpPr/>
      </xdr:nvCxnSpPr>
      <xdr:spPr>
        <a:xfrm flipV="1">
          <a:off x="16318864" y="13424536"/>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112413</xdr:rowOff>
    </xdr:from>
    <xdr:ext cx="340478" cy="259045"/>
    <xdr:sp macro="" textlink="">
      <xdr:nvSpPr>
        <xdr:cNvPr id="471" name="【消防施設】&#10;有形固定資産減価償却率最小値テキスト"/>
        <xdr:cNvSpPr txBox="1"/>
      </xdr:nvSpPr>
      <xdr:spPr>
        <a:xfrm>
          <a:off x="16408400" y="1468566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a:t>
          </a:r>
          <a:endParaRPr kumimoji="1" lang="ja-JP" altLang="en-US" sz="1000" b="1">
            <a:latin typeface="ＭＳ Ｐゴシック"/>
          </a:endParaRPr>
        </a:p>
      </xdr:txBody>
    </xdr:sp>
    <xdr:clientData/>
  </xdr:oneCellAnchor>
  <xdr:twoCellAnchor>
    <xdr:from>
      <xdr:col>23</xdr:col>
      <xdr:colOff>428625</xdr:colOff>
      <xdr:row>85</xdr:row>
      <xdr:rowOff>108586</xdr:rowOff>
    </xdr:from>
    <xdr:to>
      <xdr:col>23</xdr:col>
      <xdr:colOff>606425</xdr:colOff>
      <xdr:row>85</xdr:row>
      <xdr:rowOff>108586</xdr:rowOff>
    </xdr:to>
    <xdr:cxnSp macro="">
      <xdr:nvCxnSpPr>
        <xdr:cNvPr id="472" name="直線コネクタ 471"/>
        <xdr:cNvCxnSpPr/>
      </xdr:nvCxnSpPr>
      <xdr:spPr>
        <a:xfrm>
          <a:off x="16230600" y="1468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76</xdr:row>
      <xdr:rowOff>169563</xdr:rowOff>
    </xdr:from>
    <xdr:ext cx="405111" cy="259045"/>
    <xdr:sp macro="" textlink="">
      <xdr:nvSpPr>
        <xdr:cNvPr id="473" name="【消防施設】&#10;有形固定資産減価償却率最大値テキスト"/>
        <xdr:cNvSpPr txBox="1"/>
      </xdr:nvSpPr>
      <xdr:spPr>
        <a:xfrm>
          <a:off x="16408400" y="1319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75.3</a:t>
          </a:r>
          <a:endParaRPr kumimoji="1" lang="ja-JP" altLang="en-US" sz="1000" b="1">
            <a:latin typeface="ＭＳ Ｐゴシック"/>
          </a:endParaRPr>
        </a:p>
      </xdr:txBody>
    </xdr:sp>
    <xdr:clientData/>
  </xdr:oneCellAnchor>
  <xdr:twoCellAnchor>
    <xdr:from>
      <xdr:col>23</xdr:col>
      <xdr:colOff>428625</xdr:colOff>
      <xdr:row>78</xdr:row>
      <xdr:rowOff>51436</xdr:rowOff>
    </xdr:from>
    <xdr:to>
      <xdr:col>23</xdr:col>
      <xdr:colOff>606425</xdr:colOff>
      <xdr:row>78</xdr:row>
      <xdr:rowOff>51436</xdr:rowOff>
    </xdr:to>
    <xdr:cxnSp macro="">
      <xdr:nvCxnSpPr>
        <xdr:cNvPr id="474" name="直線コネクタ 473"/>
        <xdr:cNvCxnSpPr/>
      </xdr:nvCxnSpPr>
      <xdr:spPr>
        <a:xfrm>
          <a:off x="16230600" y="1342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80</xdr:row>
      <xdr:rowOff>5732</xdr:rowOff>
    </xdr:from>
    <xdr:ext cx="405111" cy="259045"/>
    <xdr:sp macro="" textlink="">
      <xdr:nvSpPr>
        <xdr:cNvPr id="475" name="【消防施設】&#10;有形固定資産減価償却率平均値テキスト"/>
        <xdr:cNvSpPr txBox="1"/>
      </xdr:nvSpPr>
      <xdr:spPr>
        <a:xfrm>
          <a:off x="16408400" y="13721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55.9</a:t>
          </a:r>
          <a:endParaRPr kumimoji="1" lang="ja-JP" altLang="en-US" sz="1000" b="1">
            <a:solidFill>
              <a:srgbClr val="000080"/>
            </a:solidFill>
            <a:latin typeface="ＭＳ Ｐゴシック"/>
          </a:endParaRPr>
        </a:p>
      </xdr:txBody>
    </xdr:sp>
    <xdr:clientData/>
  </xdr:oneCellAnchor>
  <xdr:twoCellAnchor>
    <xdr:from>
      <xdr:col>23</xdr:col>
      <xdr:colOff>466725</xdr:colOff>
      <xdr:row>80</xdr:row>
      <xdr:rowOff>27305</xdr:rowOff>
    </xdr:from>
    <xdr:to>
      <xdr:col>23</xdr:col>
      <xdr:colOff>568325</xdr:colOff>
      <xdr:row>80</xdr:row>
      <xdr:rowOff>128905</xdr:rowOff>
    </xdr:to>
    <xdr:sp macro="" textlink="">
      <xdr:nvSpPr>
        <xdr:cNvPr id="476" name="フローチャート : 判断 475"/>
        <xdr:cNvSpPr/>
      </xdr:nvSpPr>
      <xdr:spPr>
        <a:xfrm>
          <a:off x="16268700" y="1374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80</xdr:row>
      <xdr:rowOff>113030</xdr:rowOff>
    </xdr:from>
    <xdr:to>
      <xdr:col>22</xdr:col>
      <xdr:colOff>415925</xdr:colOff>
      <xdr:row>81</xdr:row>
      <xdr:rowOff>43180</xdr:rowOff>
    </xdr:to>
    <xdr:sp macro="" textlink="">
      <xdr:nvSpPr>
        <xdr:cNvPr id="477" name="フローチャート : 判断 476"/>
        <xdr:cNvSpPr/>
      </xdr:nvSpPr>
      <xdr:spPr>
        <a:xfrm>
          <a:off x="15430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81</xdr:row>
      <xdr:rowOff>34307</xdr:rowOff>
    </xdr:from>
    <xdr:ext cx="405111" cy="259045"/>
    <xdr:sp macro="" textlink="">
      <xdr:nvSpPr>
        <xdr:cNvPr id="478" name="n_1aveValue【消防施設】&#10;有形固定資産減価償却率"/>
        <xdr:cNvSpPr txBox="1"/>
      </xdr:nvSpPr>
      <xdr:spPr>
        <a:xfrm>
          <a:off x="15266043" y="1392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51.4</a:t>
          </a:r>
          <a:endParaRPr kumimoji="1" lang="ja-JP" altLang="en-US" sz="1000" b="1">
            <a:solidFill>
              <a:srgbClr val="000080"/>
            </a:solidFill>
            <a:latin typeface="ＭＳ Ｐゴシック"/>
          </a:endParaRPr>
        </a:p>
      </xdr:txBody>
    </xdr:sp>
    <xdr:clientData/>
  </xdr:oneCellAnchor>
  <xdr:oneCellAnchor>
    <xdr:from>
      <xdr:col>23</xdr:col>
      <xdr:colOff>327025</xdr:colOff>
      <xdr:row>88</xdr:row>
      <xdr:rowOff>149877</xdr:rowOff>
    </xdr:from>
    <xdr:ext cx="762000" cy="259045"/>
    <xdr:sp macro="" textlink="">
      <xdr:nvSpPr>
        <xdr:cNvPr id="479" name="テキスト ボックス 47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480" name="テキスト ボックス 47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481" name="テキスト ボックス 48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482" name="テキスト ボックス 48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483" name="テキスト ボックス 48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76</xdr:row>
      <xdr:rowOff>160655</xdr:rowOff>
    </xdr:from>
    <xdr:to>
      <xdr:col>22</xdr:col>
      <xdr:colOff>415925</xdr:colOff>
      <xdr:row>77</xdr:row>
      <xdr:rowOff>90805</xdr:rowOff>
    </xdr:to>
    <xdr:sp macro="" textlink="">
      <xdr:nvSpPr>
        <xdr:cNvPr id="484" name="円/楕円 483"/>
        <xdr:cNvSpPr/>
      </xdr:nvSpPr>
      <xdr:spPr>
        <a:xfrm>
          <a:off x="15430500" y="1319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75</xdr:row>
      <xdr:rowOff>107332</xdr:rowOff>
    </xdr:from>
    <xdr:ext cx="405111" cy="259045"/>
    <xdr:sp macro="" textlink="">
      <xdr:nvSpPr>
        <xdr:cNvPr id="485" name="n_1mainValue【消防施設】&#10;有形固定資産減価償却率"/>
        <xdr:cNvSpPr txBox="1"/>
      </xdr:nvSpPr>
      <xdr:spPr>
        <a:xfrm>
          <a:off x="15266043" y="1296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352425</xdr:colOff>
      <xdr:row>72</xdr:row>
      <xdr:rowOff>101600</xdr:rowOff>
    </xdr:to>
    <xdr:sp macro="" textlink="">
      <xdr:nvSpPr>
        <xdr:cNvPr id="486" name="正方形/長方形 48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87" name="正方形/長方形 48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88" name="正方形/長方形 48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89" name="正方形/長方形 48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90" name="正方形/長方形 48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91" name="正方形/長方形 49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92" name="正方形/長方形 49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0.113</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93" name="正方形/長方形 49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494" name="テキスト ボックス 49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495" name="直線コネクタ 49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496" name="直線コネクタ 495"/>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497" name="テキスト ボックス 496"/>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498" name="直線コネクタ 497"/>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499" name="テキスト ボックス 498"/>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500" name="直線コネクタ 499"/>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501" name="テキスト ボックス 500"/>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502" name="直線コネクタ 501"/>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503" name="テキスト ボックス 502"/>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504" name="直線コネクタ 503"/>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505" name="テキスト ボックス 504"/>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506" name="直線コネクタ 505"/>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507" name="テキスト ボックス 506"/>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508" name="直線コネクタ 507"/>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509" name="テキスト ボックス 508"/>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352425</xdr:colOff>
      <xdr:row>88</xdr:row>
      <xdr:rowOff>152400</xdr:rowOff>
    </xdr:to>
    <xdr:sp macro="" textlink="">
      <xdr:nvSpPr>
        <xdr:cNvPr id="510"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11974</xdr:rowOff>
    </xdr:from>
    <xdr:to>
      <xdr:col>32</xdr:col>
      <xdr:colOff>186689</xdr:colOff>
      <xdr:row>85</xdr:row>
      <xdr:rowOff>98516</xdr:rowOff>
    </xdr:to>
    <xdr:cxnSp macro="">
      <xdr:nvCxnSpPr>
        <xdr:cNvPr id="511" name="直線コネクタ 510"/>
        <xdr:cNvCxnSpPr/>
      </xdr:nvCxnSpPr>
      <xdr:spPr>
        <a:xfrm flipV="1">
          <a:off x="22160864" y="13385074"/>
          <a:ext cx="0" cy="1286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102343</xdr:rowOff>
    </xdr:from>
    <xdr:ext cx="469744" cy="259045"/>
    <xdr:sp macro="" textlink="">
      <xdr:nvSpPr>
        <xdr:cNvPr id="512" name="【消防施設】&#10;一人当たり面積最小値テキスト"/>
        <xdr:cNvSpPr txBox="1"/>
      </xdr:nvSpPr>
      <xdr:spPr>
        <a:xfrm>
          <a:off x="22250400" y="1467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0.037</a:t>
          </a:r>
          <a:endParaRPr kumimoji="1" lang="ja-JP" altLang="en-US" sz="1000" b="1">
            <a:latin typeface="ＭＳ Ｐゴシック"/>
          </a:endParaRPr>
        </a:p>
      </xdr:txBody>
    </xdr:sp>
    <xdr:clientData/>
  </xdr:oneCellAnchor>
  <xdr:twoCellAnchor>
    <xdr:from>
      <xdr:col>32</xdr:col>
      <xdr:colOff>98425</xdr:colOff>
      <xdr:row>85</xdr:row>
      <xdr:rowOff>98516</xdr:rowOff>
    </xdr:from>
    <xdr:to>
      <xdr:col>32</xdr:col>
      <xdr:colOff>276225</xdr:colOff>
      <xdr:row>85</xdr:row>
      <xdr:rowOff>98516</xdr:rowOff>
    </xdr:to>
    <xdr:cxnSp macro="">
      <xdr:nvCxnSpPr>
        <xdr:cNvPr id="513" name="直線コネクタ 512"/>
        <xdr:cNvCxnSpPr/>
      </xdr:nvCxnSpPr>
      <xdr:spPr>
        <a:xfrm>
          <a:off x="22072600" y="14671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130101</xdr:rowOff>
    </xdr:from>
    <xdr:ext cx="469744" cy="259045"/>
    <xdr:sp macro="" textlink="">
      <xdr:nvSpPr>
        <xdr:cNvPr id="514" name="【消防施設】&#10;一人当たり面積最大値テキスト"/>
        <xdr:cNvSpPr txBox="1"/>
      </xdr:nvSpPr>
      <xdr:spPr>
        <a:xfrm>
          <a:off x="22250400" y="1316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0.234</a:t>
          </a:r>
          <a:endParaRPr kumimoji="1" lang="ja-JP" altLang="en-US" sz="1000" b="1">
            <a:latin typeface="ＭＳ Ｐゴシック"/>
          </a:endParaRPr>
        </a:p>
      </xdr:txBody>
    </xdr:sp>
    <xdr:clientData/>
  </xdr:oneCellAnchor>
  <xdr:twoCellAnchor>
    <xdr:from>
      <xdr:col>32</xdr:col>
      <xdr:colOff>98425</xdr:colOff>
      <xdr:row>78</xdr:row>
      <xdr:rowOff>11974</xdr:rowOff>
    </xdr:from>
    <xdr:to>
      <xdr:col>32</xdr:col>
      <xdr:colOff>276225</xdr:colOff>
      <xdr:row>78</xdr:row>
      <xdr:rowOff>11974</xdr:rowOff>
    </xdr:to>
    <xdr:cxnSp macro="">
      <xdr:nvCxnSpPr>
        <xdr:cNvPr id="515" name="直線コネクタ 514"/>
        <xdr:cNvCxnSpPr/>
      </xdr:nvCxnSpPr>
      <xdr:spPr>
        <a:xfrm>
          <a:off x="22072600" y="1338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50635</xdr:rowOff>
    </xdr:from>
    <xdr:ext cx="469744" cy="259045"/>
    <xdr:sp macro="" textlink="">
      <xdr:nvSpPr>
        <xdr:cNvPr id="516" name="【消防施設】&#10;一人当たり面積平均値テキスト"/>
        <xdr:cNvSpPr txBox="1"/>
      </xdr:nvSpPr>
      <xdr:spPr>
        <a:xfrm>
          <a:off x="22250400" y="14109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0.112</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72208</xdr:rowOff>
    </xdr:from>
    <xdr:to>
      <xdr:col>32</xdr:col>
      <xdr:colOff>238125</xdr:colOff>
      <xdr:row>83</xdr:row>
      <xdr:rowOff>2358</xdr:rowOff>
    </xdr:to>
    <xdr:sp macro="" textlink="">
      <xdr:nvSpPr>
        <xdr:cNvPr id="517" name="フローチャート : 判断 516"/>
        <xdr:cNvSpPr/>
      </xdr:nvSpPr>
      <xdr:spPr>
        <a:xfrm>
          <a:off x="22110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81</xdr:row>
      <xdr:rowOff>1995</xdr:rowOff>
    </xdr:from>
    <xdr:to>
      <xdr:col>31</xdr:col>
      <xdr:colOff>85725</xdr:colOff>
      <xdr:row>81</xdr:row>
      <xdr:rowOff>103595</xdr:rowOff>
    </xdr:to>
    <xdr:sp macro="" textlink="">
      <xdr:nvSpPr>
        <xdr:cNvPr id="518" name="フローチャート : 判断 517"/>
        <xdr:cNvSpPr/>
      </xdr:nvSpPr>
      <xdr:spPr>
        <a:xfrm>
          <a:off x="21272500" y="1388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79</xdr:row>
      <xdr:rowOff>120122</xdr:rowOff>
    </xdr:from>
    <xdr:ext cx="469744" cy="259045"/>
    <xdr:sp macro="" textlink="">
      <xdr:nvSpPr>
        <xdr:cNvPr id="519" name="n_1aveValue【消防施設】&#10;一人当たり面積"/>
        <xdr:cNvSpPr txBox="1"/>
      </xdr:nvSpPr>
      <xdr:spPr>
        <a:xfrm>
          <a:off x="21075727" y="1366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0.149</a:t>
          </a:r>
          <a:endParaRPr kumimoji="1" lang="ja-JP" altLang="en-US" sz="1000" b="1">
            <a:solidFill>
              <a:srgbClr val="000080"/>
            </a:solidFill>
            <a:latin typeface="ＭＳ Ｐゴシック"/>
          </a:endParaRPr>
        </a:p>
      </xdr:txBody>
    </xdr:sp>
    <xdr:clientData/>
  </xdr:oneCellAnchor>
  <xdr:oneCellAnchor>
    <xdr:from>
      <xdr:col>31</xdr:col>
      <xdr:colOff>682625</xdr:colOff>
      <xdr:row>88</xdr:row>
      <xdr:rowOff>149877</xdr:rowOff>
    </xdr:from>
    <xdr:ext cx="762000" cy="259045"/>
    <xdr:sp macro="" textlink="">
      <xdr:nvSpPr>
        <xdr:cNvPr id="520" name="テキスト ボックス 5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521" name="テキスト ボックス 5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522" name="テキスト ボックス 5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523" name="テキスト ボックス 5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524" name="テキスト ボックス 5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83</xdr:row>
      <xdr:rowOff>70576</xdr:rowOff>
    </xdr:from>
    <xdr:to>
      <xdr:col>31</xdr:col>
      <xdr:colOff>85725</xdr:colOff>
      <xdr:row>84</xdr:row>
      <xdr:rowOff>726</xdr:rowOff>
    </xdr:to>
    <xdr:sp macro="" textlink="">
      <xdr:nvSpPr>
        <xdr:cNvPr id="525" name="円/楕円 524"/>
        <xdr:cNvSpPr/>
      </xdr:nvSpPr>
      <xdr:spPr>
        <a:xfrm>
          <a:off x="21272500" y="1430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83</xdr:row>
      <xdr:rowOff>163303</xdr:rowOff>
    </xdr:from>
    <xdr:ext cx="469744" cy="259045"/>
    <xdr:sp macro="" textlink="">
      <xdr:nvSpPr>
        <xdr:cNvPr id="526" name="n_1mainValue【消防施設】&#10;一人当たり面積"/>
        <xdr:cNvSpPr txBox="1"/>
      </xdr:nvSpPr>
      <xdr:spPr>
        <a:xfrm>
          <a:off x="21075727" y="1439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0.086</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682625</xdr:colOff>
      <xdr:row>94</xdr:row>
      <xdr:rowOff>139700</xdr:rowOff>
    </xdr:to>
    <xdr:sp macro="" textlink="">
      <xdr:nvSpPr>
        <xdr:cNvPr id="527" name="正方形/長方形 526"/>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528" name="正方形/長方形 527"/>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529" name="正方形/長方形 528"/>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530" name="正方形/長方形 529"/>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531" name="正方形/長方形 530"/>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532" name="正方形/長方形 531"/>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533" name="正方形/長方形 532"/>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534" name="正方形/長方形 533"/>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535" name="テキスト ボックス 534"/>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536" name="直線コネクタ 535"/>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108</xdr:row>
      <xdr:rowOff>152400</xdr:rowOff>
    </xdr:from>
    <xdr:to>
      <xdr:col>24</xdr:col>
      <xdr:colOff>644525</xdr:colOff>
      <xdr:row>108</xdr:row>
      <xdr:rowOff>152400</xdr:rowOff>
    </xdr:to>
    <xdr:cxnSp macro="">
      <xdr:nvCxnSpPr>
        <xdr:cNvPr id="537" name="直線コネクタ 536"/>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108</xdr:row>
      <xdr:rowOff>10177</xdr:rowOff>
    </xdr:from>
    <xdr:ext cx="338939" cy="259045"/>
    <xdr:sp macro="" textlink="">
      <xdr:nvSpPr>
        <xdr:cNvPr id="538" name="テキスト ボックス 537"/>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539" name="直線コネクタ 538"/>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540" name="テキスト ボックス 539"/>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541" name="直線コネクタ 540"/>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542" name="テキスト ボックス 541"/>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543" name="直線コネクタ 542"/>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544" name="テキスト ボックス 543"/>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545" name="直線コネクタ 544"/>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99</xdr:row>
      <xdr:rowOff>29227</xdr:rowOff>
    </xdr:from>
    <xdr:ext cx="403059" cy="259045"/>
    <xdr:sp macro="" textlink="">
      <xdr:nvSpPr>
        <xdr:cNvPr id="546" name="テキスト ボックス 545"/>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547" name="直線コネクタ 54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548" name="テキスト ボックス 547"/>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549"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99</xdr:row>
      <xdr:rowOff>59055</xdr:rowOff>
    </xdr:from>
    <xdr:to>
      <xdr:col>23</xdr:col>
      <xdr:colOff>516889</xdr:colOff>
      <xdr:row>107</xdr:row>
      <xdr:rowOff>68580</xdr:rowOff>
    </xdr:to>
    <xdr:cxnSp macro="">
      <xdr:nvCxnSpPr>
        <xdr:cNvPr id="550" name="直線コネクタ 549"/>
        <xdr:cNvCxnSpPr/>
      </xdr:nvCxnSpPr>
      <xdr:spPr>
        <a:xfrm flipV="1">
          <a:off x="16318864" y="17032605"/>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72407</xdr:rowOff>
    </xdr:from>
    <xdr:ext cx="405111" cy="259045"/>
    <xdr:sp macro="" textlink="">
      <xdr:nvSpPr>
        <xdr:cNvPr id="551" name="【庁舎】&#10;有形固定資産減価償却率最小値テキスト"/>
        <xdr:cNvSpPr txBox="1"/>
      </xdr:nvSpPr>
      <xdr:spPr>
        <a:xfrm>
          <a:off x="16408400"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13.4</a:t>
          </a:r>
          <a:endParaRPr kumimoji="1" lang="ja-JP" altLang="en-US" sz="1000" b="1">
            <a:latin typeface="ＭＳ Ｐゴシック"/>
          </a:endParaRPr>
        </a:p>
      </xdr:txBody>
    </xdr:sp>
    <xdr:clientData/>
  </xdr:oneCellAnchor>
  <xdr:twoCellAnchor>
    <xdr:from>
      <xdr:col>23</xdr:col>
      <xdr:colOff>428625</xdr:colOff>
      <xdr:row>107</xdr:row>
      <xdr:rowOff>68580</xdr:rowOff>
    </xdr:from>
    <xdr:to>
      <xdr:col>23</xdr:col>
      <xdr:colOff>606425</xdr:colOff>
      <xdr:row>107</xdr:row>
      <xdr:rowOff>68580</xdr:rowOff>
    </xdr:to>
    <xdr:cxnSp macro="">
      <xdr:nvCxnSpPr>
        <xdr:cNvPr id="552" name="直線コネクタ 551"/>
        <xdr:cNvCxnSpPr/>
      </xdr:nvCxnSpPr>
      <xdr:spPr>
        <a:xfrm>
          <a:off x="16230600" y="1841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5732</xdr:rowOff>
    </xdr:from>
    <xdr:ext cx="405111" cy="259045"/>
    <xdr:sp macro="" textlink="">
      <xdr:nvSpPr>
        <xdr:cNvPr id="553" name="【庁舎】&#10;有形固定資産減価償却率最大値テキスト"/>
        <xdr:cNvSpPr txBox="1"/>
      </xdr:nvSpPr>
      <xdr:spPr>
        <a:xfrm>
          <a:off x="164084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85.9</a:t>
          </a:r>
          <a:endParaRPr kumimoji="1" lang="ja-JP" altLang="en-US" sz="1000" b="1">
            <a:latin typeface="ＭＳ Ｐゴシック"/>
          </a:endParaRPr>
        </a:p>
      </xdr:txBody>
    </xdr:sp>
    <xdr:clientData/>
  </xdr:oneCellAnchor>
  <xdr:twoCellAnchor>
    <xdr:from>
      <xdr:col>23</xdr:col>
      <xdr:colOff>428625</xdr:colOff>
      <xdr:row>99</xdr:row>
      <xdr:rowOff>59055</xdr:rowOff>
    </xdr:from>
    <xdr:to>
      <xdr:col>23</xdr:col>
      <xdr:colOff>606425</xdr:colOff>
      <xdr:row>99</xdr:row>
      <xdr:rowOff>59055</xdr:rowOff>
    </xdr:to>
    <xdr:cxnSp macro="">
      <xdr:nvCxnSpPr>
        <xdr:cNvPr id="554" name="直線コネクタ 553"/>
        <xdr:cNvCxnSpPr/>
      </xdr:nvCxnSpPr>
      <xdr:spPr>
        <a:xfrm>
          <a:off x="16230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102</xdr:row>
      <xdr:rowOff>131463</xdr:rowOff>
    </xdr:from>
    <xdr:ext cx="405111" cy="259045"/>
    <xdr:sp macro="" textlink="">
      <xdr:nvSpPr>
        <xdr:cNvPr id="555" name="【庁舎】&#10;有形固定資産減価償却率平均値テキスト"/>
        <xdr:cNvSpPr txBox="1"/>
      </xdr:nvSpPr>
      <xdr:spPr>
        <a:xfrm>
          <a:off x="16408400" y="176193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51.3</a:t>
          </a:r>
          <a:endParaRPr kumimoji="1" lang="ja-JP" altLang="en-US" sz="1000" b="1">
            <a:solidFill>
              <a:srgbClr val="000080"/>
            </a:solidFill>
            <a:latin typeface="ＭＳ Ｐゴシック"/>
          </a:endParaRPr>
        </a:p>
      </xdr:txBody>
    </xdr:sp>
    <xdr:clientData/>
  </xdr:oneCellAnchor>
  <xdr:twoCellAnchor>
    <xdr:from>
      <xdr:col>23</xdr:col>
      <xdr:colOff>466725</xdr:colOff>
      <xdr:row>102</xdr:row>
      <xdr:rowOff>153036</xdr:rowOff>
    </xdr:from>
    <xdr:to>
      <xdr:col>23</xdr:col>
      <xdr:colOff>568325</xdr:colOff>
      <xdr:row>103</xdr:row>
      <xdr:rowOff>83186</xdr:rowOff>
    </xdr:to>
    <xdr:sp macro="" textlink="">
      <xdr:nvSpPr>
        <xdr:cNvPr id="556" name="フローチャート : 判断 555"/>
        <xdr:cNvSpPr/>
      </xdr:nvSpPr>
      <xdr:spPr>
        <a:xfrm>
          <a:off x="16268700" y="176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102</xdr:row>
      <xdr:rowOff>13970</xdr:rowOff>
    </xdr:from>
    <xdr:to>
      <xdr:col>22</xdr:col>
      <xdr:colOff>415925</xdr:colOff>
      <xdr:row>102</xdr:row>
      <xdr:rowOff>115570</xdr:rowOff>
    </xdr:to>
    <xdr:sp macro="" textlink="">
      <xdr:nvSpPr>
        <xdr:cNvPr id="557" name="フローチャート : 判断 556"/>
        <xdr:cNvSpPr/>
      </xdr:nvSpPr>
      <xdr:spPr>
        <a:xfrm>
          <a:off x="1543050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102</xdr:row>
      <xdr:rowOff>106697</xdr:rowOff>
    </xdr:from>
    <xdr:ext cx="405111" cy="259045"/>
    <xdr:sp macro="" textlink="">
      <xdr:nvSpPr>
        <xdr:cNvPr id="558" name="n_1aveValue【庁舎】&#10;有形固定資産減価償却率"/>
        <xdr:cNvSpPr txBox="1"/>
      </xdr:nvSpPr>
      <xdr:spPr>
        <a:xfrm>
          <a:off x="15266043"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559" name="テキスト ボックス 55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560" name="テキスト ボックス 55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561" name="テキスト ボックス 56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562" name="テキスト ボックス 56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563" name="テキスト ボックス 56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99</xdr:row>
      <xdr:rowOff>154939</xdr:rowOff>
    </xdr:from>
    <xdr:to>
      <xdr:col>22</xdr:col>
      <xdr:colOff>415925</xdr:colOff>
      <xdr:row>100</xdr:row>
      <xdr:rowOff>85089</xdr:rowOff>
    </xdr:to>
    <xdr:sp macro="" textlink="">
      <xdr:nvSpPr>
        <xdr:cNvPr id="564" name="円/楕円 563"/>
        <xdr:cNvSpPr/>
      </xdr:nvSpPr>
      <xdr:spPr>
        <a:xfrm>
          <a:off x="15430500" y="1712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98</xdr:row>
      <xdr:rowOff>101616</xdr:rowOff>
    </xdr:from>
    <xdr:ext cx="405111" cy="259045"/>
    <xdr:sp macro="" textlink="">
      <xdr:nvSpPr>
        <xdr:cNvPr id="565" name="n_1mainValue【庁舎】&#10;有形固定資産減価償却率"/>
        <xdr:cNvSpPr txBox="1"/>
      </xdr:nvSpPr>
      <xdr:spPr>
        <a:xfrm>
          <a:off x="15266043" y="1690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78.2</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566" name="正方形/長方形 56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567" name="正方形/長方形 56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568" name="正方形/長方形 56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569" name="正方形/長方形 56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570" name="正方形/長方形 56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571" name="正方形/長方形 57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572" name="正方形/長方形 57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0.210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573" name="正方形/長方形 57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574" name="テキスト ボックス 57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575" name="直線コネクタ 57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576" name="テキスト ボックス 575"/>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108</xdr:row>
      <xdr:rowOff>152400</xdr:rowOff>
    </xdr:from>
    <xdr:to>
      <xdr:col>33</xdr:col>
      <xdr:colOff>314325</xdr:colOff>
      <xdr:row>108</xdr:row>
      <xdr:rowOff>152400</xdr:rowOff>
    </xdr:to>
    <xdr:cxnSp macro="">
      <xdr:nvCxnSpPr>
        <xdr:cNvPr id="577" name="直線コネクタ 576"/>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578" name="テキスト ボックス 577"/>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579" name="直線コネクタ 578"/>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580" name="テキスト ボックス 579"/>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581" name="直線コネクタ 580"/>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582" name="テキスト ボックス 581"/>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583" name="直線コネクタ 582"/>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584" name="テキスト ボックス 583"/>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585" name="直線コネクタ 584"/>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586" name="テキスト ボックス 585"/>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87" name="直線コネクタ 586"/>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88" name="テキスト ボックス 587"/>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89"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152400</xdr:rowOff>
    </xdr:from>
    <xdr:to>
      <xdr:col>32</xdr:col>
      <xdr:colOff>186689</xdr:colOff>
      <xdr:row>107</xdr:row>
      <xdr:rowOff>137161</xdr:rowOff>
    </xdr:to>
    <xdr:cxnSp macro="">
      <xdr:nvCxnSpPr>
        <xdr:cNvPr id="590" name="直線コネクタ 589"/>
        <xdr:cNvCxnSpPr/>
      </xdr:nvCxnSpPr>
      <xdr:spPr>
        <a:xfrm flipV="1">
          <a:off x="22160864" y="1712595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140988</xdr:rowOff>
    </xdr:from>
    <xdr:ext cx="469744" cy="259045"/>
    <xdr:sp macro="" textlink="">
      <xdr:nvSpPr>
        <xdr:cNvPr id="591" name="【庁舎】&#10;一人当たり面積最小値テキスト"/>
        <xdr:cNvSpPr txBox="1"/>
      </xdr:nvSpPr>
      <xdr:spPr>
        <a:xfrm>
          <a:off x="22250400"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0.149</a:t>
          </a:r>
          <a:endParaRPr kumimoji="1" lang="ja-JP" altLang="en-US" sz="1000" b="1">
            <a:latin typeface="ＭＳ Ｐゴシック"/>
          </a:endParaRPr>
        </a:p>
      </xdr:txBody>
    </xdr:sp>
    <xdr:clientData/>
  </xdr:oneCellAnchor>
  <xdr:twoCellAnchor>
    <xdr:from>
      <xdr:col>32</xdr:col>
      <xdr:colOff>98425</xdr:colOff>
      <xdr:row>107</xdr:row>
      <xdr:rowOff>137161</xdr:rowOff>
    </xdr:from>
    <xdr:to>
      <xdr:col>32</xdr:col>
      <xdr:colOff>276225</xdr:colOff>
      <xdr:row>107</xdr:row>
      <xdr:rowOff>137161</xdr:rowOff>
    </xdr:to>
    <xdr:cxnSp macro="">
      <xdr:nvCxnSpPr>
        <xdr:cNvPr id="592" name="直線コネクタ 591"/>
        <xdr:cNvCxnSpPr/>
      </xdr:nvCxnSpPr>
      <xdr:spPr>
        <a:xfrm>
          <a:off x="22072600" y="18482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99077</xdr:rowOff>
    </xdr:from>
    <xdr:ext cx="469744" cy="259045"/>
    <xdr:sp macro="" textlink="">
      <xdr:nvSpPr>
        <xdr:cNvPr id="593" name="【庁舎】&#10;一人当たり面積最大値テキスト"/>
        <xdr:cNvSpPr txBox="1"/>
      </xdr:nvSpPr>
      <xdr:spPr>
        <a:xfrm>
          <a:off x="22250400" y="1690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0.505</a:t>
          </a:r>
          <a:endParaRPr kumimoji="1" lang="ja-JP" altLang="en-US" sz="1000" b="1">
            <a:latin typeface="ＭＳ Ｐゴシック"/>
          </a:endParaRPr>
        </a:p>
      </xdr:txBody>
    </xdr:sp>
    <xdr:clientData/>
  </xdr:oneCellAnchor>
  <xdr:twoCellAnchor>
    <xdr:from>
      <xdr:col>32</xdr:col>
      <xdr:colOff>98425</xdr:colOff>
      <xdr:row>99</xdr:row>
      <xdr:rowOff>152400</xdr:rowOff>
    </xdr:from>
    <xdr:to>
      <xdr:col>32</xdr:col>
      <xdr:colOff>276225</xdr:colOff>
      <xdr:row>99</xdr:row>
      <xdr:rowOff>152400</xdr:rowOff>
    </xdr:to>
    <xdr:cxnSp macro="">
      <xdr:nvCxnSpPr>
        <xdr:cNvPr id="594" name="直線コネクタ 593"/>
        <xdr:cNvCxnSpPr/>
      </xdr:nvCxnSpPr>
      <xdr:spPr>
        <a:xfrm>
          <a:off x="22072600" y="1712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16</xdr:rowOff>
    </xdr:from>
    <xdr:ext cx="469744" cy="259045"/>
    <xdr:sp macro="" textlink="">
      <xdr:nvSpPr>
        <xdr:cNvPr id="595" name="【庁舎】&#10;一人当たり面積平均値テキスト"/>
        <xdr:cNvSpPr txBox="1"/>
      </xdr:nvSpPr>
      <xdr:spPr>
        <a:xfrm>
          <a:off x="22250400" y="17830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0.301</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21589</xdr:rowOff>
    </xdr:from>
    <xdr:to>
      <xdr:col>32</xdr:col>
      <xdr:colOff>238125</xdr:colOff>
      <xdr:row>104</xdr:row>
      <xdr:rowOff>123189</xdr:rowOff>
    </xdr:to>
    <xdr:sp macro="" textlink="">
      <xdr:nvSpPr>
        <xdr:cNvPr id="596" name="フローチャート : 判断 595"/>
        <xdr:cNvSpPr/>
      </xdr:nvSpPr>
      <xdr:spPr>
        <a:xfrm>
          <a:off x="22110700" y="1785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29211</xdr:rowOff>
    </xdr:from>
    <xdr:to>
      <xdr:col>31</xdr:col>
      <xdr:colOff>85725</xdr:colOff>
      <xdr:row>104</xdr:row>
      <xdr:rowOff>130811</xdr:rowOff>
    </xdr:to>
    <xdr:sp macro="" textlink="">
      <xdr:nvSpPr>
        <xdr:cNvPr id="597" name="フローチャート : 判断 596"/>
        <xdr:cNvSpPr/>
      </xdr:nvSpPr>
      <xdr:spPr>
        <a:xfrm>
          <a:off x="21272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102</xdr:row>
      <xdr:rowOff>147338</xdr:rowOff>
    </xdr:from>
    <xdr:ext cx="469744" cy="259045"/>
    <xdr:sp macro="" textlink="">
      <xdr:nvSpPr>
        <xdr:cNvPr id="598" name="n_1aveValue【庁舎】&#10;一人当たり面積"/>
        <xdr:cNvSpPr txBox="1"/>
      </xdr:nvSpPr>
      <xdr:spPr>
        <a:xfrm>
          <a:off x="21075727" y="176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0.299</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599" name="テキスト ボックス 598"/>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600" name="テキスト ボックス 599"/>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601" name="テキスト ボックス 600"/>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602" name="テキスト ボックス 601"/>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603" name="テキスト ボックス 602"/>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104</xdr:row>
      <xdr:rowOff>93980</xdr:rowOff>
    </xdr:from>
    <xdr:to>
      <xdr:col>31</xdr:col>
      <xdr:colOff>85725</xdr:colOff>
      <xdr:row>105</xdr:row>
      <xdr:rowOff>24130</xdr:rowOff>
    </xdr:to>
    <xdr:sp macro="" textlink="">
      <xdr:nvSpPr>
        <xdr:cNvPr id="604" name="円/楕円 603"/>
        <xdr:cNvSpPr/>
      </xdr:nvSpPr>
      <xdr:spPr>
        <a:xfrm>
          <a:off x="212725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15257</xdr:rowOff>
    </xdr:from>
    <xdr:ext cx="469744" cy="259045"/>
    <xdr:sp macro="" textlink="">
      <xdr:nvSpPr>
        <xdr:cNvPr id="605" name="n_1mainValue【庁舎】&#10;一人当たり面積"/>
        <xdr:cNvSpPr txBox="1"/>
      </xdr:nvSpPr>
      <xdr:spPr>
        <a:xfrm>
          <a:off x="21075727" y="1801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0.282</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606" name="正方形/長方形 605"/>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607" name="正方形/長方形 606"/>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608" name="テキスト ボックス 607"/>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類似団体と比較して、特に有形固定資産減価償却率が高くなっている施設は、「保健センター・保健所」及び「消防施設」である。</a:t>
          </a:r>
          <a:endParaRPr lang="ja-JP" altLang="ja-JP" sz="1400">
            <a:effectLst/>
          </a:endParaRPr>
        </a:p>
        <a:p>
          <a:r>
            <a:rPr kumimoji="1" lang="ja-JP" altLang="ja-JP" sz="1100">
              <a:solidFill>
                <a:schemeClr val="dk1"/>
              </a:solidFill>
              <a:effectLst/>
              <a:latin typeface="+mn-lt"/>
              <a:ea typeface="+mn-ea"/>
              <a:cs typeface="+mn-cs"/>
            </a:rPr>
            <a:t>「保健センター・保健所」については、対象は</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施設であり昭和</a:t>
          </a:r>
          <a:r>
            <a:rPr kumimoji="1" lang="ja-JP" altLang="en-US" sz="1100">
              <a:solidFill>
                <a:schemeClr val="dk1"/>
              </a:solidFill>
              <a:effectLst/>
              <a:latin typeface="+mn-lt"/>
              <a:ea typeface="+mn-ea"/>
              <a:cs typeface="+mn-cs"/>
            </a:rPr>
            <a:t>５６</a:t>
          </a:r>
          <a:r>
            <a:rPr kumimoji="1" lang="ja-JP" altLang="ja-JP" sz="1100">
              <a:solidFill>
                <a:schemeClr val="dk1"/>
              </a:solidFill>
              <a:effectLst/>
              <a:latin typeface="+mn-lt"/>
              <a:ea typeface="+mn-ea"/>
              <a:cs typeface="+mn-cs"/>
            </a:rPr>
            <a:t>年度の建設である。今後、個別施設計画を策定し老朽化対策に取り組む。</a:t>
          </a:r>
          <a:endParaRPr lang="ja-JP" altLang="ja-JP" sz="1400">
            <a:effectLst/>
          </a:endParaRPr>
        </a:p>
        <a:p>
          <a:r>
            <a:rPr kumimoji="1" lang="ja-JP" altLang="ja-JP" sz="1100">
              <a:solidFill>
                <a:schemeClr val="dk1"/>
              </a:solidFill>
              <a:effectLst/>
              <a:latin typeface="+mn-lt"/>
              <a:ea typeface="+mn-ea"/>
              <a:cs typeface="+mn-cs"/>
            </a:rPr>
            <a:t>「消防施設」については、消防署については昭和</a:t>
          </a:r>
          <a:r>
            <a:rPr kumimoji="1" lang="ja-JP" altLang="en-US" sz="1100">
              <a:solidFill>
                <a:schemeClr val="dk1"/>
              </a:solidFill>
              <a:effectLst/>
              <a:latin typeface="+mn-lt"/>
              <a:ea typeface="+mn-ea"/>
              <a:cs typeface="+mn-cs"/>
            </a:rPr>
            <a:t>４８</a:t>
          </a:r>
          <a:r>
            <a:rPr kumimoji="1" lang="ja-JP" altLang="ja-JP" sz="1100">
              <a:solidFill>
                <a:schemeClr val="dk1"/>
              </a:solidFill>
              <a:effectLst/>
              <a:latin typeface="+mn-lt"/>
              <a:ea typeface="+mn-ea"/>
              <a:cs typeface="+mn-cs"/>
            </a:rPr>
            <a:t>年度の建設、その他消防団ポンプ庫等については昭和</a:t>
          </a:r>
          <a:r>
            <a:rPr kumimoji="1" lang="ja-JP" altLang="en-US" sz="1100">
              <a:solidFill>
                <a:schemeClr val="dk1"/>
              </a:solidFill>
              <a:effectLst/>
              <a:latin typeface="+mn-lt"/>
              <a:ea typeface="+mn-ea"/>
              <a:cs typeface="+mn-cs"/>
            </a:rPr>
            <a:t>３０</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５０</a:t>
          </a:r>
          <a:r>
            <a:rPr kumimoji="1" lang="ja-JP" altLang="ja-JP" sz="1100">
              <a:solidFill>
                <a:schemeClr val="dk1"/>
              </a:solidFill>
              <a:effectLst/>
              <a:latin typeface="+mn-lt"/>
              <a:ea typeface="+mn-ea"/>
              <a:cs typeface="+mn-cs"/>
            </a:rPr>
            <a:t>年前後に建設された施設の割合が多く、老朽化が進んでいる。今後は</a:t>
          </a:r>
          <a:r>
            <a:rPr kumimoji="1" lang="ja-JP" altLang="en-US" sz="1100">
              <a:solidFill>
                <a:schemeClr val="dk1"/>
              </a:solidFill>
              <a:effectLst/>
              <a:latin typeface="+mn-lt"/>
              <a:ea typeface="+mn-ea"/>
              <a:cs typeface="+mn-cs"/>
            </a:rPr>
            <a:t>消防団の再編に合わせて施設の統廃合等を進めていく必要がある。</a:t>
          </a:r>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41" customWidth="1"/>
    <col min="12" max="12" width="2.25" style="141" customWidth="1"/>
    <col min="13" max="17" width="2.375" style="141" customWidth="1"/>
    <col min="18" max="119" width="2.125" style="141" customWidth="1"/>
    <col min="120" max="16384" width="0" style="141" hidden="1"/>
  </cols>
  <sheetData>
    <row r="1" spans="1:119" ht="33" customHeight="1">
      <c r="A1" s="139"/>
      <c r="B1" s="590" t="s">
        <v>65</v>
      </c>
      <c r="C1" s="590"/>
      <c r="D1" s="590"/>
      <c r="E1" s="590"/>
      <c r="F1" s="590"/>
      <c r="G1" s="590"/>
      <c r="H1" s="590"/>
      <c r="I1" s="590"/>
      <c r="J1" s="590"/>
      <c r="K1" s="590"/>
      <c r="L1" s="590"/>
      <c r="M1" s="590"/>
      <c r="N1" s="590"/>
      <c r="O1" s="590"/>
      <c r="P1" s="590"/>
      <c r="Q1" s="590"/>
      <c r="R1" s="590"/>
      <c r="S1" s="590"/>
      <c r="T1" s="590"/>
      <c r="U1" s="590"/>
      <c r="V1" s="590"/>
      <c r="W1" s="590"/>
      <c r="X1" s="590"/>
      <c r="Y1" s="590"/>
      <c r="Z1" s="590"/>
      <c r="AA1" s="590"/>
      <c r="AB1" s="590"/>
      <c r="AC1" s="590"/>
      <c r="AD1" s="590"/>
      <c r="AE1" s="590"/>
      <c r="AF1" s="590"/>
      <c r="AG1" s="590"/>
      <c r="AH1" s="590"/>
      <c r="AI1" s="590"/>
      <c r="AJ1" s="590"/>
      <c r="AK1" s="590"/>
      <c r="AL1" s="590"/>
      <c r="AM1" s="590"/>
      <c r="AN1" s="590"/>
      <c r="AO1" s="590"/>
      <c r="AP1" s="590"/>
      <c r="AQ1" s="590"/>
      <c r="AR1" s="590"/>
      <c r="AS1" s="590"/>
      <c r="AT1" s="590"/>
      <c r="AU1" s="590"/>
      <c r="AV1" s="590"/>
      <c r="AW1" s="590"/>
      <c r="AX1" s="590"/>
      <c r="AY1" s="590"/>
      <c r="AZ1" s="590"/>
      <c r="BA1" s="590"/>
      <c r="BB1" s="590"/>
      <c r="BC1" s="590"/>
      <c r="BD1" s="590"/>
      <c r="BE1" s="590"/>
      <c r="BF1" s="590"/>
      <c r="BG1" s="590"/>
      <c r="BH1" s="590"/>
      <c r="BI1" s="590"/>
      <c r="BJ1" s="590"/>
      <c r="BK1" s="590"/>
      <c r="BL1" s="590"/>
      <c r="BM1" s="590"/>
      <c r="BN1" s="590"/>
      <c r="BO1" s="590"/>
      <c r="BP1" s="590"/>
      <c r="BQ1" s="590"/>
      <c r="BR1" s="590"/>
      <c r="BS1" s="590"/>
      <c r="BT1" s="590"/>
      <c r="BU1" s="590"/>
      <c r="BV1" s="590"/>
      <c r="BW1" s="590"/>
      <c r="BX1" s="590"/>
      <c r="BY1" s="590"/>
      <c r="BZ1" s="590"/>
      <c r="CA1" s="590"/>
      <c r="CB1" s="590"/>
      <c r="CC1" s="590"/>
      <c r="CD1" s="590"/>
      <c r="CE1" s="590"/>
      <c r="CF1" s="590"/>
      <c r="CG1" s="590"/>
      <c r="CH1" s="590"/>
      <c r="CI1" s="590"/>
      <c r="CJ1" s="590"/>
      <c r="CK1" s="590"/>
      <c r="CL1" s="590"/>
      <c r="CM1" s="590"/>
      <c r="CN1" s="590"/>
      <c r="CO1" s="590"/>
      <c r="CP1" s="590"/>
      <c r="CQ1" s="590"/>
      <c r="CR1" s="590"/>
      <c r="CS1" s="590"/>
      <c r="CT1" s="590"/>
      <c r="CU1" s="590"/>
      <c r="CV1" s="590"/>
      <c r="CW1" s="590"/>
      <c r="CX1" s="590"/>
      <c r="CY1" s="590"/>
      <c r="CZ1" s="590"/>
      <c r="DA1" s="590"/>
      <c r="DB1" s="590"/>
      <c r="DC1" s="590"/>
      <c r="DD1" s="590"/>
      <c r="DE1" s="590"/>
      <c r="DF1" s="590"/>
      <c r="DG1" s="590"/>
      <c r="DH1" s="590"/>
      <c r="DI1" s="590"/>
      <c r="DJ1" s="140"/>
      <c r="DK1" s="140"/>
      <c r="DL1" s="140"/>
      <c r="DM1" s="140"/>
      <c r="DN1" s="140"/>
      <c r="DO1" s="140"/>
    </row>
    <row r="2" spans="1:119" ht="24.75" thickBot="1">
      <c r="A2" s="139"/>
      <c r="B2" s="142" t="s">
        <v>66</v>
      </c>
      <c r="C2" s="142"/>
      <c r="D2" s="143"/>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39"/>
      <c r="AU2" s="139"/>
      <c r="AV2" s="139"/>
      <c r="AW2" s="139"/>
      <c r="AX2" s="139"/>
      <c r="AY2" s="139"/>
      <c r="AZ2" s="139"/>
      <c r="BA2" s="139"/>
      <c r="BB2" s="139"/>
      <c r="BC2" s="139"/>
      <c r="BD2" s="139"/>
      <c r="BE2" s="139"/>
      <c r="BF2" s="139"/>
      <c r="BG2" s="139"/>
      <c r="BH2" s="139"/>
      <c r="BI2" s="139"/>
      <c r="BJ2" s="139"/>
      <c r="BK2" s="139"/>
      <c r="BL2" s="139"/>
      <c r="BM2" s="139"/>
      <c r="BN2" s="139"/>
      <c r="BO2" s="139"/>
      <c r="BP2" s="139"/>
      <c r="BQ2" s="139"/>
      <c r="BR2" s="139"/>
      <c r="BS2" s="139"/>
      <c r="BT2" s="139"/>
      <c r="BU2" s="139"/>
      <c r="BV2" s="139"/>
      <c r="BW2" s="139"/>
      <c r="BX2" s="139"/>
      <c r="BY2" s="139"/>
      <c r="BZ2" s="139"/>
      <c r="CA2" s="139"/>
      <c r="CB2" s="139"/>
      <c r="CC2" s="139"/>
      <c r="CD2" s="139"/>
      <c r="CE2" s="139"/>
      <c r="CF2" s="139"/>
      <c r="CG2" s="139"/>
      <c r="CH2" s="139"/>
      <c r="CI2" s="139"/>
      <c r="CJ2" s="139"/>
      <c r="CK2" s="139"/>
      <c r="CL2" s="139"/>
      <c r="CM2" s="139"/>
      <c r="CN2" s="139"/>
      <c r="CO2" s="139"/>
      <c r="CP2" s="139"/>
      <c r="CQ2" s="139"/>
      <c r="CR2" s="139"/>
      <c r="CS2" s="139"/>
      <c r="CT2" s="139"/>
      <c r="CU2" s="139"/>
      <c r="CV2" s="139"/>
      <c r="CW2" s="139"/>
      <c r="CX2" s="139"/>
      <c r="CY2" s="139"/>
      <c r="CZ2" s="139"/>
      <c r="DA2" s="139"/>
      <c r="DB2" s="139"/>
      <c r="DC2" s="139"/>
      <c r="DD2" s="139"/>
      <c r="DE2" s="139"/>
      <c r="DF2" s="139"/>
      <c r="DG2" s="139"/>
      <c r="DH2" s="139"/>
      <c r="DI2" s="139"/>
      <c r="DJ2" s="139"/>
      <c r="DK2" s="139"/>
      <c r="DL2" s="139"/>
      <c r="DM2" s="139"/>
      <c r="DN2" s="139"/>
      <c r="DO2" s="139"/>
    </row>
    <row r="3" spans="1:119" ht="18.75" customHeight="1" thickBot="1">
      <c r="A3" s="140"/>
      <c r="B3" s="591" t="s">
        <v>67</v>
      </c>
      <c r="C3" s="592"/>
      <c r="D3" s="592"/>
      <c r="E3" s="593"/>
      <c r="F3" s="593"/>
      <c r="G3" s="593"/>
      <c r="H3" s="593"/>
      <c r="I3" s="593"/>
      <c r="J3" s="593"/>
      <c r="K3" s="593"/>
      <c r="L3" s="593" t="s">
        <v>68</v>
      </c>
      <c r="M3" s="593"/>
      <c r="N3" s="593"/>
      <c r="O3" s="593"/>
      <c r="P3" s="593"/>
      <c r="Q3" s="593"/>
      <c r="R3" s="596"/>
      <c r="S3" s="596"/>
      <c r="T3" s="596"/>
      <c r="U3" s="596"/>
      <c r="V3" s="597"/>
      <c r="W3" s="494" t="s">
        <v>69</v>
      </c>
      <c r="X3" s="495"/>
      <c r="Y3" s="495"/>
      <c r="Z3" s="495"/>
      <c r="AA3" s="495"/>
      <c r="AB3" s="592"/>
      <c r="AC3" s="596" t="s">
        <v>70</v>
      </c>
      <c r="AD3" s="495"/>
      <c r="AE3" s="495"/>
      <c r="AF3" s="495"/>
      <c r="AG3" s="495"/>
      <c r="AH3" s="495"/>
      <c r="AI3" s="495"/>
      <c r="AJ3" s="495"/>
      <c r="AK3" s="495"/>
      <c r="AL3" s="558"/>
      <c r="AM3" s="494" t="s">
        <v>71</v>
      </c>
      <c r="AN3" s="495"/>
      <c r="AO3" s="495"/>
      <c r="AP3" s="495"/>
      <c r="AQ3" s="495"/>
      <c r="AR3" s="495"/>
      <c r="AS3" s="495"/>
      <c r="AT3" s="495"/>
      <c r="AU3" s="495"/>
      <c r="AV3" s="495"/>
      <c r="AW3" s="495"/>
      <c r="AX3" s="558"/>
      <c r="AY3" s="550" t="s">
        <v>1</v>
      </c>
      <c r="AZ3" s="551"/>
      <c r="BA3" s="551"/>
      <c r="BB3" s="551"/>
      <c r="BC3" s="551"/>
      <c r="BD3" s="551"/>
      <c r="BE3" s="551"/>
      <c r="BF3" s="551"/>
      <c r="BG3" s="551"/>
      <c r="BH3" s="551"/>
      <c r="BI3" s="551"/>
      <c r="BJ3" s="551"/>
      <c r="BK3" s="551"/>
      <c r="BL3" s="551"/>
      <c r="BM3" s="600"/>
      <c r="BN3" s="494" t="s">
        <v>72</v>
      </c>
      <c r="BO3" s="495"/>
      <c r="BP3" s="495"/>
      <c r="BQ3" s="495"/>
      <c r="BR3" s="495"/>
      <c r="BS3" s="495"/>
      <c r="BT3" s="495"/>
      <c r="BU3" s="558"/>
      <c r="BV3" s="494" t="s">
        <v>73</v>
      </c>
      <c r="BW3" s="495"/>
      <c r="BX3" s="495"/>
      <c r="BY3" s="495"/>
      <c r="BZ3" s="495"/>
      <c r="CA3" s="495"/>
      <c r="CB3" s="495"/>
      <c r="CC3" s="558"/>
      <c r="CD3" s="550" t="s">
        <v>1</v>
      </c>
      <c r="CE3" s="551"/>
      <c r="CF3" s="551"/>
      <c r="CG3" s="551"/>
      <c r="CH3" s="551"/>
      <c r="CI3" s="551"/>
      <c r="CJ3" s="551"/>
      <c r="CK3" s="551"/>
      <c r="CL3" s="551"/>
      <c r="CM3" s="551"/>
      <c r="CN3" s="551"/>
      <c r="CO3" s="551"/>
      <c r="CP3" s="551"/>
      <c r="CQ3" s="551"/>
      <c r="CR3" s="551"/>
      <c r="CS3" s="600"/>
      <c r="CT3" s="494" t="s">
        <v>74</v>
      </c>
      <c r="CU3" s="495"/>
      <c r="CV3" s="495"/>
      <c r="CW3" s="495"/>
      <c r="CX3" s="495"/>
      <c r="CY3" s="495"/>
      <c r="CZ3" s="495"/>
      <c r="DA3" s="558"/>
      <c r="DB3" s="494" t="s">
        <v>75</v>
      </c>
      <c r="DC3" s="495"/>
      <c r="DD3" s="495"/>
      <c r="DE3" s="495"/>
      <c r="DF3" s="495"/>
      <c r="DG3" s="495"/>
      <c r="DH3" s="495"/>
      <c r="DI3" s="558"/>
      <c r="DJ3" s="139"/>
      <c r="DK3" s="139"/>
      <c r="DL3" s="139"/>
      <c r="DM3" s="139"/>
      <c r="DN3" s="139"/>
      <c r="DO3" s="139"/>
    </row>
    <row r="4" spans="1:119" ht="18.75" customHeight="1">
      <c r="A4" s="140"/>
      <c r="B4" s="566"/>
      <c r="C4" s="567"/>
      <c r="D4" s="567"/>
      <c r="E4" s="568"/>
      <c r="F4" s="568"/>
      <c r="G4" s="568"/>
      <c r="H4" s="568"/>
      <c r="I4" s="568"/>
      <c r="J4" s="568"/>
      <c r="K4" s="568"/>
      <c r="L4" s="568"/>
      <c r="M4" s="568"/>
      <c r="N4" s="568"/>
      <c r="O4" s="568"/>
      <c r="P4" s="568"/>
      <c r="Q4" s="568"/>
      <c r="R4" s="572"/>
      <c r="S4" s="572"/>
      <c r="T4" s="572"/>
      <c r="U4" s="572"/>
      <c r="V4" s="573"/>
      <c r="W4" s="559"/>
      <c r="X4" s="377"/>
      <c r="Y4" s="377"/>
      <c r="Z4" s="377"/>
      <c r="AA4" s="377"/>
      <c r="AB4" s="567"/>
      <c r="AC4" s="572"/>
      <c r="AD4" s="377"/>
      <c r="AE4" s="377"/>
      <c r="AF4" s="377"/>
      <c r="AG4" s="377"/>
      <c r="AH4" s="377"/>
      <c r="AI4" s="377"/>
      <c r="AJ4" s="377"/>
      <c r="AK4" s="377"/>
      <c r="AL4" s="560"/>
      <c r="AM4" s="519"/>
      <c r="AN4" s="431"/>
      <c r="AO4" s="431"/>
      <c r="AP4" s="431"/>
      <c r="AQ4" s="431"/>
      <c r="AR4" s="431"/>
      <c r="AS4" s="431"/>
      <c r="AT4" s="431"/>
      <c r="AU4" s="431"/>
      <c r="AV4" s="431"/>
      <c r="AW4" s="431"/>
      <c r="AX4" s="599"/>
      <c r="AY4" s="407" t="s">
        <v>76</v>
      </c>
      <c r="AZ4" s="408"/>
      <c r="BA4" s="408"/>
      <c r="BB4" s="408"/>
      <c r="BC4" s="408"/>
      <c r="BD4" s="408"/>
      <c r="BE4" s="408"/>
      <c r="BF4" s="408"/>
      <c r="BG4" s="408"/>
      <c r="BH4" s="408"/>
      <c r="BI4" s="408"/>
      <c r="BJ4" s="408"/>
      <c r="BK4" s="408"/>
      <c r="BL4" s="408"/>
      <c r="BM4" s="409"/>
      <c r="BN4" s="410">
        <v>16626750</v>
      </c>
      <c r="BO4" s="411"/>
      <c r="BP4" s="411"/>
      <c r="BQ4" s="411"/>
      <c r="BR4" s="411"/>
      <c r="BS4" s="411"/>
      <c r="BT4" s="411"/>
      <c r="BU4" s="412"/>
      <c r="BV4" s="410">
        <v>15339549</v>
      </c>
      <c r="BW4" s="411"/>
      <c r="BX4" s="411"/>
      <c r="BY4" s="411"/>
      <c r="BZ4" s="411"/>
      <c r="CA4" s="411"/>
      <c r="CB4" s="411"/>
      <c r="CC4" s="412"/>
      <c r="CD4" s="584" t="s">
        <v>77</v>
      </c>
      <c r="CE4" s="585"/>
      <c r="CF4" s="585"/>
      <c r="CG4" s="585"/>
      <c r="CH4" s="585"/>
      <c r="CI4" s="585"/>
      <c r="CJ4" s="585"/>
      <c r="CK4" s="585"/>
      <c r="CL4" s="585"/>
      <c r="CM4" s="585"/>
      <c r="CN4" s="585"/>
      <c r="CO4" s="585"/>
      <c r="CP4" s="585"/>
      <c r="CQ4" s="585"/>
      <c r="CR4" s="585"/>
      <c r="CS4" s="586"/>
      <c r="CT4" s="587">
        <v>5.3</v>
      </c>
      <c r="CU4" s="588"/>
      <c r="CV4" s="588"/>
      <c r="CW4" s="588"/>
      <c r="CX4" s="588"/>
      <c r="CY4" s="588"/>
      <c r="CZ4" s="588"/>
      <c r="DA4" s="589"/>
      <c r="DB4" s="587">
        <v>9.6</v>
      </c>
      <c r="DC4" s="588"/>
      <c r="DD4" s="588"/>
      <c r="DE4" s="588"/>
      <c r="DF4" s="588"/>
      <c r="DG4" s="588"/>
      <c r="DH4" s="588"/>
      <c r="DI4" s="589"/>
      <c r="DJ4" s="139"/>
      <c r="DK4" s="139"/>
      <c r="DL4" s="139"/>
      <c r="DM4" s="139"/>
      <c r="DN4" s="139"/>
      <c r="DO4" s="139"/>
    </row>
    <row r="5" spans="1:119" ht="18.75" customHeight="1">
      <c r="A5" s="140"/>
      <c r="B5" s="594"/>
      <c r="C5" s="432"/>
      <c r="D5" s="432"/>
      <c r="E5" s="595"/>
      <c r="F5" s="595"/>
      <c r="G5" s="595"/>
      <c r="H5" s="595"/>
      <c r="I5" s="595"/>
      <c r="J5" s="595"/>
      <c r="K5" s="595"/>
      <c r="L5" s="595"/>
      <c r="M5" s="595"/>
      <c r="N5" s="595"/>
      <c r="O5" s="595"/>
      <c r="P5" s="595"/>
      <c r="Q5" s="595"/>
      <c r="R5" s="430"/>
      <c r="S5" s="430"/>
      <c r="T5" s="430"/>
      <c r="U5" s="430"/>
      <c r="V5" s="598"/>
      <c r="W5" s="519"/>
      <c r="X5" s="431"/>
      <c r="Y5" s="431"/>
      <c r="Z5" s="431"/>
      <c r="AA5" s="431"/>
      <c r="AB5" s="432"/>
      <c r="AC5" s="430"/>
      <c r="AD5" s="431"/>
      <c r="AE5" s="431"/>
      <c r="AF5" s="431"/>
      <c r="AG5" s="431"/>
      <c r="AH5" s="431"/>
      <c r="AI5" s="431"/>
      <c r="AJ5" s="431"/>
      <c r="AK5" s="431"/>
      <c r="AL5" s="599"/>
      <c r="AM5" s="484" t="s">
        <v>78</v>
      </c>
      <c r="AN5" s="389"/>
      <c r="AO5" s="389"/>
      <c r="AP5" s="389"/>
      <c r="AQ5" s="389"/>
      <c r="AR5" s="389"/>
      <c r="AS5" s="389"/>
      <c r="AT5" s="390"/>
      <c r="AU5" s="472" t="s">
        <v>79</v>
      </c>
      <c r="AV5" s="473"/>
      <c r="AW5" s="473"/>
      <c r="AX5" s="473"/>
      <c r="AY5" s="395" t="s">
        <v>80</v>
      </c>
      <c r="AZ5" s="396"/>
      <c r="BA5" s="396"/>
      <c r="BB5" s="396"/>
      <c r="BC5" s="396"/>
      <c r="BD5" s="396"/>
      <c r="BE5" s="396"/>
      <c r="BF5" s="396"/>
      <c r="BG5" s="396"/>
      <c r="BH5" s="396"/>
      <c r="BI5" s="396"/>
      <c r="BJ5" s="396"/>
      <c r="BK5" s="396"/>
      <c r="BL5" s="396"/>
      <c r="BM5" s="397"/>
      <c r="BN5" s="415">
        <v>16087710</v>
      </c>
      <c r="BO5" s="416"/>
      <c r="BP5" s="416"/>
      <c r="BQ5" s="416"/>
      <c r="BR5" s="416"/>
      <c r="BS5" s="416"/>
      <c r="BT5" s="416"/>
      <c r="BU5" s="417"/>
      <c r="BV5" s="415">
        <v>14510633</v>
      </c>
      <c r="BW5" s="416"/>
      <c r="BX5" s="416"/>
      <c r="BY5" s="416"/>
      <c r="BZ5" s="416"/>
      <c r="CA5" s="416"/>
      <c r="CB5" s="416"/>
      <c r="CC5" s="417"/>
      <c r="CD5" s="424" t="s">
        <v>81</v>
      </c>
      <c r="CE5" s="425"/>
      <c r="CF5" s="425"/>
      <c r="CG5" s="425"/>
      <c r="CH5" s="425"/>
      <c r="CI5" s="425"/>
      <c r="CJ5" s="425"/>
      <c r="CK5" s="425"/>
      <c r="CL5" s="425"/>
      <c r="CM5" s="425"/>
      <c r="CN5" s="425"/>
      <c r="CO5" s="425"/>
      <c r="CP5" s="425"/>
      <c r="CQ5" s="425"/>
      <c r="CR5" s="425"/>
      <c r="CS5" s="426"/>
      <c r="CT5" s="385">
        <v>96.1</v>
      </c>
      <c r="CU5" s="386"/>
      <c r="CV5" s="386"/>
      <c r="CW5" s="386"/>
      <c r="CX5" s="386"/>
      <c r="CY5" s="386"/>
      <c r="CZ5" s="386"/>
      <c r="DA5" s="387"/>
      <c r="DB5" s="385">
        <v>90.7</v>
      </c>
      <c r="DC5" s="386"/>
      <c r="DD5" s="386"/>
      <c r="DE5" s="386"/>
      <c r="DF5" s="386"/>
      <c r="DG5" s="386"/>
      <c r="DH5" s="386"/>
      <c r="DI5" s="387"/>
      <c r="DJ5" s="139"/>
      <c r="DK5" s="139"/>
      <c r="DL5" s="139"/>
      <c r="DM5" s="139"/>
      <c r="DN5" s="139"/>
      <c r="DO5" s="139"/>
    </row>
    <row r="6" spans="1:119" ht="18.75" customHeight="1">
      <c r="A6" s="140"/>
      <c r="B6" s="564" t="s">
        <v>82</v>
      </c>
      <c r="C6" s="429"/>
      <c r="D6" s="429"/>
      <c r="E6" s="565"/>
      <c r="F6" s="565"/>
      <c r="G6" s="565"/>
      <c r="H6" s="565"/>
      <c r="I6" s="565"/>
      <c r="J6" s="565"/>
      <c r="K6" s="565"/>
      <c r="L6" s="565" t="s">
        <v>83</v>
      </c>
      <c r="M6" s="565"/>
      <c r="N6" s="565"/>
      <c r="O6" s="565"/>
      <c r="P6" s="565"/>
      <c r="Q6" s="565"/>
      <c r="R6" s="453"/>
      <c r="S6" s="453"/>
      <c r="T6" s="453"/>
      <c r="U6" s="453"/>
      <c r="V6" s="571"/>
      <c r="W6" s="504" t="s">
        <v>84</v>
      </c>
      <c r="X6" s="428"/>
      <c r="Y6" s="428"/>
      <c r="Z6" s="428"/>
      <c r="AA6" s="428"/>
      <c r="AB6" s="429"/>
      <c r="AC6" s="576" t="s">
        <v>85</v>
      </c>
      <c r="AD6" s="577"/>
      <c r="AE6" s="577"/>
      <c r="AF6" s="577"/>
      <c r="AG6" s="577"/>
      <c r="AH6" s="577"/>
      <c r="AI6" s="577"/>
      <c r="AJ6" s="577"/>
      <c r="AK6" s="577"/>
      <c r="AL6" s="578"/>
      <c r="AM6" s="484" t="s">
        <v>86</v>
      </c>
      <c r="AN6" s="389"/>
      <c r="AO6" s="389"/>
      <c r="AP6" s="389"/>
      <c r="AQ6" s="389"/>
      <c r="AR6" s="389"/>
      <c r="AS6" s="389"/>
      <c r="AT6" s="390"/>
      <c r="AU6" s="472" t="s">
        <v>79</v>
      </c>
      <c r="AV6" s="473"/>
      <c r="AW6" s="473"/>
      <c r="AX6" s="473"/>
      <c r="AY6" s="395" t="s">
        <v>87</v>
      </c>
      <c r="AZ6" s="396"/>
      <c r="BA6" s="396"/>
      <c r="BB6" s="396"/>
      <c r="BC6" s="396"/>
      <c r="BD6" s="396"/>
      <c r="BE6" s="396"/>
      <c r="BF6" s="396"/>
      <c r="BG6" s="396"/>
      <c r="BH6" s="396"/>
      <c r="BI6" s="396"/>
      <c r="BJ6" s="396"/>
      <c r="BK6" s="396"/>
      <c r="BL6" s="396"/>
      <c r="BM6" s="397"/>
      <c r="BN6" s="415">
        <v>539040</v>
      </c>
      <c r="BO6" s="416"/>
      <c r="BP6" s="416"/>
      <c r="BQ6" s="416"/>
      <c r="BR6" s="416"/>
      <c r="BS6" s="416"/>
      <c r="BT6" s="416"/>
      <c r="BU6" s="417"/>
      <c r="BV6" s="415">
        <v>828916</v>
      </c>
      <c r="BW6" s="416"/>
      <c r="BX6" s="416"/>
      <c r="BY6" s="416"/>
      <c r="BZ6" s="416"/>
      <c r="CA6" s="416"/>
      <c r="CB6" s="416"/>
      <c r="CC6" s="417"/>
      <c r="CD6" s="424" t="s">
        <v>88</v>
      </c>
      <c r="CE6" s="425"/>
      <c r="CF6" s="425"/>
      <c r="CG6" s="425"/>
      <c r="CH6" s="425"/>
      <c r="CI6" s="425"/>
      <c r="CJ6" s="425"/>
      <c r="CK6" s="425"/>
      <c r="CL6" s="425"/>
      <c r="CM6" s="425"/>
      <c r="CN6" s="425"/>
      <c r="CO6" s="425"/>
      <c r="CP6" s="425"/>
      <c r="CQ6" s="425"/>
      <c r="CR6" s="425"/>
      <c r="CS6" s="426"/>
      <c r="CT6" s="561">
        <v>101.3</v>
      </c>
      <c r="CU6" s="562"/>
      <c r="CV6" s="562"/>
      <c r="CW6" s="562"/>
      <c r="CX6" s="562"/>
      <c r="CY6" s="562"/>
      <c r="CZ6" s="562"/>
      <c r="DA6" s="563"/>
      <c r="DB6" s="561">
        <v>96.4</v>
      </c>
      <c r="DC6" s="562"/>
      <c r="DD6" s="562"/>
      <c r="DE6" s="562"/>
      <c r="DF6" s="562"/>
      <c r="DG6" s="562"/>
      <c r="DH6" s="562"/>
      <c r="DI6" s="563"/>
      <c r="DJ6" s="139"/>
      <c r="DK6" s="139"/>
      <c r="DL6" s="139"/>
      <c r="DM6" s="139"/>
      <c r="DN6" s="139"/>
      <c r="DO6" s="139"/>
    </row>
    <row r="7" spans="1:119" ht="18.75" customHeight="1">
      <c r="A7" s="140"/>
      <c r="B7" s="566"/>
      <c r="C7" s="567"/>
      <c r="D7" s="567"/>
      <c r="E7" s="568"/>
      <c r="F7" s="568"/>
      <c r="G7" s="568"/>
      <c r="H7" s="568"/>
      <c r="I7" s="568"/>
      <c r="J7" s="568"/>
      <c r="K7" s="568"/>
      <c r="L7" s="568"/>
      <c r="M7" s="568"/>
      <c r="N7" s="568"/>
      <c r="O7" s="568"/>
      <c r="P7" s="568"/>
      <c r="Q7" s="568"/>
      <c r="R7" s="572"/>
      <c r="S7" s="572"/>
      <c r="T7" s="572"/>
      <c r="U7" s="572"/>
      <c r="V7" s="573"/>
      <c r="W7" s="559"/>
      <c r="X7" s="377"/>
      <c r="Y7" s="377"/>
      <c r="Z7" s="377"/>
      <c r="AA7" s="377"/>
      <c r="AB7" s="567"/>
      <c r="AC7" s="579"/>
      <c r="AD7" s="378"/>
      <c r="AE7" s="378"/>
      <c r="AF7" s="378"/>
      <c r="AG7" s="378"/>
      <c r="AH7" s="378"/>
      <c r="AI7" s="378"/>
      <c r="AJ7" s="378"/>
      <c r="AK7" s="378"/>
      <c r="AL7" s="580"/>
      <c r="AM7" s="484" t="s">
        <v>89</v>
      </c>
      <c r="AN7" s="389"/>
      <c r="AO7" s="389"/>
      <c r="AP7" s="389"/>
      <c r="AQ7" s="389"/>
      <c r="AR7" s="389"/>
      <c r="AS7" s="389"/>
      <c r="AT7" s="390"/>
      <c r="AU7" s="472" t="s">
        <v>90</v>
      </c>
      <c r="AV7" s="473"/>
      <c r="AW7" s="473"/>
      <c r="AX7" s="473"/>
      <c r="AY7" s="395" t="s">
        <v>91</v>
      </c>
      <c r="AZ7" s="396"/>
      <c r="BA7" s="396"/>
      <c r="BB7" s="396"/>
      <c r="BC7" s="396"/>
      <c r="BD7" s="396"/>
      <c r="BE7" s="396"/>
      <c r="BF7" s="396"/>
      <c r="BG7" s="396"/>
      <c r="BH7" s="396"/>
      <c r="BI7" s="396"/>
      <c r="BJ7" s="396"/>
      <c r="BK7" s="396"/>
      <c r="BL7" s="396"/>
      <c r="BM7" s="397"/>
      <c r="BN7" s="415">
        <v>112499</v>
      </c>
      <c r="BO7" s="416"/>
      <c r="BP7" s="416"/>
      <c r="BQ7" s="416"/>
      <c r="BR7" s="416"/>
      <c r="BS7" s="416"/>
      <c r="BT7" s="416"/>
      <c r="BU7" s="417"/>
      <c r="BV7" s="415">
        <v>55584</v>
      </c>
      <c r="BW7" s="416"/>
      <c r="BX7" s="416"/>
      <c r="BY7" s="416"/>
      <c r="BZ7" s="416"/>
      <c r="CA7" s="416"/>
      <c r="CB7" s="416"/>
      <c r="CC7" s="417"/>
      <c r="CD7" s="424" t="s">
        <v>92</v>
      </c>
      <c r="CE7" s="425"/>
      <c r="CF7" s="425"/>
      <c r="CG7" s="425"/>
      <c r="CH7" s="425"/>
      <c r="CI7" s="425"/>
      <c r="CJ7" s="425"/>
      <c r="CK7" s="425"/>
      <c r="CL7" s="425"/>
      <c r="CM7" s="425"/>
      <c r="CN7" s="425"/>
      <c r="CO7" s="425"/>
      <c r="CP7" s="425"/>
      <c r="CQ7" s="425"/>
      <c r="CR7" s="425"/>
      <c r="CS7" s="426"/>
      <c r="CT7" s="415">
        <v>7975493</v>
      </c>
      <c r="CU7" s="416"/>
      <c r="CV7" s="416"/>
      <c r="CW7" s="416"/>
      <c r="CX7" s="416"/>
      <c r="CY7" s="416"/>
      <c r="CZ7" s="416"/>
      <c r="DA7" s="417"/>
      <c r="DB7" s="415">
        <v>8048446</v>
      </c>
      <c r="DC7" s="416"/>
      <c r="DD7" s="416"/>
      <c r="DE7" s="416"/>
      <c r="DF7" s="416"/>
      <c r="DG7" s="416"/>
      <c r="DH7" s="416"/>
      <c r="DI7" s="417"/>
      <c r="DJ7" s="139"/>
      <c r="DK7" s="139"/>
      <c r="DL7" s="139"/>
      <c r="DM7" s="139"/>
      <c r="DN7" s="139"/>
      <c r="DO7" s="139"/>
    </row>
    <row r="8" spans="1:119" ht="18.75" customHeight="1" thickBot="1">
      <c r="A8" s="140"/>
      <c r="B8" s="569"/>
      <c r="C8" s="505"/>
      <c r="D8" s="505"/>
      <c r="E8" s="570"/>
      <c r="F8" s="570"/>
      <c r="G8" s="570"/>
      <c r="H8" s="570"/>
      <c r="I8" s="570"/>
      <c r="J8" s="570"/>
      <c r="K8" s="570"/>
      <c r="L8" s="570"/>
      <c r="M8" s="570"/>
      <c r="N8" s="570"/>
      <c r="O8" s="570"/>
      <c r="P8" s="570"/>
      <c r="Q8" s="570"/>
      <c r="R8" s="574"/>
      <c r="S8" s="574"/>
      <c r="T8" s="574"/>
      <c r="U8" s="574"/>
      <c r="V8" s="575"/>
      <c r="W8" s="496"/>
      <c r="X8" s="497"/>
      <c r="Y8" s="497"/>
      <c r="Z8" s="497"/>
      <c r="AA8" s="497"/>
      <c r="AB8" s="505"/>
      <c r="AC8" s="581"/>
      <c r="AD8" s="582"/>
      <c r="AE8" s="582"/>
      <c r="AF8" s="582"/>
      <c r="AG8" s="582"/>
      <c r="AH8" s="582"/>
      <c r="AI8" s="582"/>
      <c r="AJ8" s="582"/>
      <c r="AK8" s="582"/>
      <c r="AL8" s="583"/>
      <c r="AM8" s="484" t="s">
        <v>93</v>
      </c>
      <c r="AN8" s="389"/>
      <c r="AO8" s="389"/>
      <c r="AP8" s="389"/>
      <c r="AQ8" s="389"/>
      <c r="AR8" s="389"/>
      <c r="AS8" s="389"/>
      <c r="AT8" s="390"/>
      <c r="AU8" s="472" t="s">
        <v>94</v>
      </c>
      <c r="AV8" s="473"/>
      <c r="AW8" s="473"/>
      <c r="AX8" s="473"/>
      <c r="AY8" s="395" t="s">
        <v>95</v>
      </c>
      <c r="AZ8" s="396"/>
      <c r="BA8" s="396"/>
      <c r="BB8" s="396"/>
      <c r="BC8" s="396"/>
      <c r="BD8" s="396"/>
      <c r="BE8" s="396"/>
      <c r="BF8" s="396"/>
      <c r="BG8" s="396"/>
      <c r="BH8" s="396"/>
      <c r="BI8" s="396"/>
      <c r="BJ8" s="396"/>
      <c r="BK8" s="396"/>
      <c r="BL8" s="396"/>
      <c r="BM8" s="397"/>
      <c r="BN8" s="415">
        <v>426541</v>
      </c>
      <c r="BO8" s="416"/>
      <c r="BP8" s="416"/>
      <c r="BQ8" s="416"/>
      <c r="BR8" s="416"/>
      <c r="BS8" s="416"/>
      <c r="BT8" s="416"/>
      <c r="BU8" s="417"/>
      <c r="BV8" s="415">
        <v>773332</v>
      </c>
      <c r="BW8" s="416"/>
      <c r="BX8" s="416"/>
      <c r="BY8" s="416"/>
      <c r="BZ8" s="416"/>
      <c r="CA8" s="416"/>
      <c r="CB8" s="416"/>
      <c r="CC8" s="417"/>
      <c r="CD8" s="424" t="s">
        <v>96</v>
      </c>
      <c r="CE8" s="425"/>
      <c r="CF8" s="425"/>
      <c r="CG8" s="425"/>
      <c r="CH8" s="425"/>
      <c r="CI8" s="425"/>
      <c r="CJ8" s="425"/>
      <c r="CK8" s="425"/>
      <c r="CL8" s="425"/>
      <c r="CM8" s="425"/>
      <c r="CN8" s="425"/>
      <c r="CO8" s="425"/>
      <c r="CP8" s="425"/>
      <c r="CQ8" s="425"/>
      <c r="CR8" s="425"/>
      <c r="CS8" s="426"/>
      <c r="CT8" s="524">
        <v>0.47</v>
      </c>
      <c r="CU8" s="525"/>
      <c r="CV8" s="525"/>
      <c r="CW8" s="525"/>
      <c r="CX8" s="525"/>
      <c r="CY8" s="525"/>
      <c r="CZ8" s="525"/>
      <c r="DA8" s="526"/>
      <c r="DB8" s="524">
        <v>0.46</v>
      </c>
      <c r="DC8" s="525"/>
      <c r="DD8" s="525"/>
      <c r="DE8" s="525"/>
      <c r="DF8" s="525"/>
      <c r="DG8" s="525"/>
      <c r="DH8" s="525"/>
      <c r="DI8" s="526"/>
      <c r="DJ8" s="139"/>
      <c r="DK8" s="139"/>
      <c r="DL8" s="139"/>
      <c r="DM8" s="139"/>
      <c r="DN8" s="139"/>
      <c r="DO8" s="139"/>
    </row>
    <row r="9" spans="1:119" ht="18.75" customHeight="1" thickBot="1">
      <c r="A9" s="140"/>
      <c r="B9" s="550" t="s">
        <v>97</v>
      </c>
      <c r="C9" s="551"/>
      <c r="D9" s="551"/>
      <c r="E9" s="551"/>
      <c r="F9" s="551"/>
      <c r="G9" s="551"/>
      <c r="H9" s="551"/>
      <c r="I9" s="551"/>
      <c r="J9" s="551"/>
      <c r="K9" s="478"/>
      <c r="L9" s="552" t="s">
        <v>98</v>
      </c>
      <c r="M9" s="553"/>
      <c r="N9" s="553"/>
      <c r="O9" s="553"/>
      <c r="P9" s="553"/>
      <c r="Q9" s="554"/>
      <c r="R9" s="555">
        <v>31569</v>
      </c>
      <c r="S9" s="556"/>
      <c r="T9" s="556"/>
      <c r="U9" s="556"/>
      <c r="V9" s="557"/>
      <c r="W9" s="494" t="s">
        <v>99</v>
      </c>
      <c r="X9" s="495"/>
      <c r="Y9" s="495"/>
      <c r="Z9" s="495"/>
      <c r="AA9" s="495"/>
      <c r="AB9" s="495"/>
      <c r="AC9" s="495"/>
      <c r="AD9" s="495"/>
      <c r="AE9" s="495"/>
      <c r="AF9" s="495"/>
      <c r="AG9" s="495"/>
      <c r="AH9" s="495"/>
      <c r="AI9" s="495"/>
      <c r="AJ9" s="495"/>
      <c r="AK9" s="495"/>
      <c r="AL9" s="558"/>
      <c r="AM9" s="484" t="s">
        <v>100</v>
      </c>
      <c r="AN9" s="389"/>
      <c r="AO9" s="389"/>
      <c r="AP9" s="389"/>
      <c r="AQ9" s="389"/>
      <c r="AR9" s="389"/>
      <c r="AS9" s="389"/>
      <c r="AT9" s="390"/>
      <c r="AU9" s="472" t="s">
        <v>79</v>
      </c>
      <c r="AV9" s="473"/>
      <c r="AW9" s="473"/>
      <c r="AX9" s="473"/>
      <c r="AY9" s="395" t="s">
        <v>101</v>
      </c>
      <c r="AZ9" s="396"/>
      <c r="BA9" s="396"/>
      <c r="BB9" s="396"/>
      <c r="BC9" s="396"/>
      <c r="BD9" s="396"/>
      <c r="BE9" s="396"/>
      <c r="BF9" s="396"/>
      <c r="BG9" s="396"/>
      <c r="BH9" s="396"/>
      <c r="BI9" s="396"/>
      <c r="BJ9" s="396"/>
      <c r="BK9" s="396"/>
      <c r="BL9" s="396"/>
      <c r="BM9" s="397"/>
      <c r="BN9" s="415">
        <v>-346791</v>
      </c>
      <c r="BO9" s="416"/>
      <c r="BP9" s="416"/>
      <c r="BQ9" s="416"/>
      <c r="BR9" s="416"/>
      <c r="BS9" s="416"/>
      <c r="BT9" s="416"/>
      <c r="BU9" s="417"/>
      <c r="BV9" s="415">
        <v>248031</v>
      </c>
      <c r="BW9" s="416"/>
      <c r="BX9" s="416"/>
      <c r="BY9" s="416"/>
      <c r="BZ9" s="416"/>
      <c r="CA9" s="416"/>
      <c r="CB9" s="416"/>
      <c r="CC9" s="417"/>
      <c r="CD9" s="424" t="s">
        <v>102</v>
      </c>
      <c r="CE9" s="425"/>
      <c r="CF9" s="425"/>
      <c r="CG9" s="425"/>
      <c r="CH9" s="425"/>
      <c r="CI9" s="425"/>
      <c r="CJ9" s="425"/>
      <c r="CK9" s="425"/>
      <c r="CL9" s="425"/>
      <c r="CM9" s="425"/>
      <c r="CN9" s="425"/>
      <c r="CO9" s="425"/>
      <c r="CP9" s="425"/>
      <c r="CQ9" s="425"/>
      <c r="CR9" s="425"/>
      <c r="CS9" s="426"/>
      <c r="CT9" s="385">
        <v>16.100000000000001</v>
      </c>
      <c r="CU9" s="386"/>
      <c r="CV9" s="386"/>
      <c r="CW9" s="386"/>
      <c r="CX9" s="386"/>
      <c r="CY9" s="386"/>
      <c r="CZ9" s="386"/>
      <c r="DA9" s="387"/>
      <c r="DB9" s="385">
        <v>14</v>
      </c>
      <c r="DC9" s="386"/>
      <c r="DD9" s="386"/>
      <c r="DE9" s="386"/>
      <c r="DF9" s="386"/>
      <c r="DG9" s="386"/>
      <c r="DH9" s="386"/>
      <c r="DI9" s="387"/>
      <c r="DJ9" s="139"/>
      <c r="DK9" s="139"/>
      <c r="DL9" s="139"/>
      <c r="DM9" s="139"/>
      <c r="DN9" s="139"/>
      <c r="DO9" s="139"/>
    </row>
    <row r="10" spans="1:119" ht="18.75" customHeight="1" thickBot="1">
      <c r="A10" s="140"/>
      <c r="B10" s="550"/>
      <c r="C10" s="551"/>
      <c r="D10" s="551"/>
      <c r="E10" s="551"/>
      <c r="F10" s="551"/>
      <c r="G10" s="551"/>
      <c r="H10" s="551"/>
      <c r="I10" s="551"/>
      <c r="J10" s="551"/>
      <c r="K10" s="478"/>
      <c r="L10" s="388" t="s">
        <v>103</v>
      </c>
      <c r="M10" s="389"/>
      <c r="N10" s="389"/>
      <c r="O10" s="389"/>
      <c r="P10" s="389"/>
      <c r="Q10" s="390"/>
      <c r="R10" s="391">
        <v>33836</v>
      </c>
      <c r="S10" s="392"/>
      <c r="T10" s="392"/>
      <c r="U10" s="392"/>
      <c r="V10" s="394"/>
      <c r="W10" s="559"/>
      <c r="X10" s="377"/>
      <c r="Y10" s="377"/>
      <c r="Z10" s="377"/>
      <c r="AA10" s="377"/>
      <c r="AB10" s="377"/>
      <c r="AC10" s="377"/>
      <c r="AD10" s="377"/>
      <c r="AE10" s="377"/>
      <c r="AF10" s="377"/>
      <c r="AG10" s="377"/>
      <c r="AH10" s="377"/>
      <c r="AI10" s="377"/>
      <c r="AJ10" s="377"/>
      <c r="AK10" s="377"/>
      <c r="AL10" s="560"/>
      <c r="AM10" s="484" t="s">
        <v>104</v>
      </c>
      <c r="AN10" s="389"/>
      <c r="AO10" s="389"/>
      <c r="AP10" s="389"/>
      <c r="AQ10" s="389"/>
      <c r="AR10" s="389"/>
      <c r="AS10" s="389"/>
      <c r="AT10" s="390"/>
      <c r="AU10" s="472" t="s">
        <v>105</v>
      </c>
      <c r="AV10" s="473"/>
      <c r="AW10" s="473"/>
      <c r="AX10" s="473"/>
      <c r="AY10" s="395" t="s">
        <v>106</v>
      </c>
      <c r="AZ10" s="396"/>
      <c r="BA10" s="396"/>
      <c r="BB10" s="396"/>
      <c r="BC10" s="396"/>
      <c r="BD10" s="396"/>
      <c r="BE10" s="396"/>
      <c r="BF10" s="396"/>
      <c r="BG10" s="396"/>
      <c r="BH10" s="396"/>
      <c r="BI10" s="396"/>
      <c r="BJ10" s="396"/>
      <c r="BK10" s="396"/>
      <c r="BL10" s="396"/>
      <c r="BM10" s="397"/>
      <c r="BN10" s="415">
        <v>1999</v>
      </c>
      <c r="BO10" s="416"/>
      <c r="BP10" s="416"/>
      <c r="BQ10" s="416"/>
      <c r="BR10" s="416"/>
      <c r="BS10" s="416"/>
      <c r="BT10" s="416"/>
      <c r="BU10" s="417"/>
      <c r="BV10" s="415">
        <v>1322</v>
      </c>
      <c r="BW10" s="416"/>
      <c r="BX10" s="416"/>
      <c r="BY10" s="416"/>
      <c r="BZ10" s="416"/>
      <c r="CA10" s="416"/>
      <c r="CB10" s="416"/>
      <c r="CC10" s="417"/>
      <c r="CD10" s="144" t="s">
        <v>107</v>
      </c>
      <c r="CE10" s="145"/>
      <c r="CF10" s="145"/>
      <c r="CG10" s="145"/>
      <c r="CH10" s="145"/>
      <c r="CI10" s="145"/>
      <c r="CJ10" s="145"/>
      <c r="CK10" s="145"/>
      <c r="CL10" s="145"/>
      <c r="CM10" s="145"/>
      <c r="CN10" s="145"/>
      <c r="CO10" s="145"/>
      <c r="CP10" s="145"/>
      <c r="CQ10" s="145"/>
      <c r="CR10" s="145"/>
      <c r="CS10" s="146"/>
      <c r="CT10" s="147"/>
      <c r="CU10" s="148"/>
      <c r="CV10" s="148"/>
      <c r="CW10" s="148"/>
      <c r="CX10" s="148"/>
      <c r="CY10" s="148"/>
      <c r="CZ10" s="148"/>
      <c r="DA10" s="149"/>
      <c r="DB10" s="147"/>
      <c r="DC10" s="148"/>
      <c r="DD10" s="148"/>
      <c r="DE10" s="148"/>
      <c r="DF10" s="148"/>
      <c r="DG10" s="148"/>
      <c r="DH10" s="148"/>
      <c r="DI10" s="149"/>
      <c r="DJ10" s="139"/>
      <c r="DK10" s="139"/>
      <c r="DL10" s="139"/>
      <c r="DM10" s="139"/>
      <c r="DN10" s="139"/>
      <c r="DO10" s="139"/>
    </row>
    <row r="11" spans="1:119" ht="18.75" customHeight="1" thickBot="1">
      <c r="A11" s="140"/>
      <c r="B11" s="550"/>
      <c r="C11" s="551"/>
      <c r="D11" s="551"/>
      <c r="E11" s="551"/>
      <c r="F11" s="551"/>
      <c r="G11" s="551"/>
      <c r="H11" s="551"/>
      <c r="I11" s="551"/>
      <c r="J11" s="551"/>
      <c r="K11" s="478"/>
      <c r="L11" s="461" t="s">
        <v>108</v>
      </c>
      <c r="M11" s="462"/>
      <c r="N11" s="462"/>
      <c r="O11" s="462"/>
      <c r="P11" s="462"/>
      <c r="Q11" s="463"/>
      <c r="R11" s="547" t="s">
        <v>109</v>
      </c>
      <c r="S11" s="548"/>
      <c r="T11" s="548"/>
      <c r="U11" s="548"/>
      <c r="V11" s="549"/>
      <c r="W11" s="559"/>
      <c r="X11" s="377"/>
      <c r="Y11" s="377"/>
      <c r="Z11" s="377"/>
      <c r="AA11" s="377"/>
      <c r="AB11" s="377"/>
      <c r="AC11" s="377"/>
      <c r="AD11" s="377"/>
      <c r="AE11" s="377"/>
      <c r="AF11" s="377"/>
      <c r="AG11" s="377"/>
      <c r="AH11" s="377"/>
      <c r="AI11" s="377"/>
      <c r="AJ11" s="377"/>
      <c r="AK11" s="377"/>
      <c r="AL11" s="560"/>
      <c r="AM11" s="484" t="s">
        <v>110</v>
      </c>
      <c r="AN11" s="389"/>
      <c r="AO11" s="389"/>
      <c r="AP11" s="389"/>
      <c r="AQ11" s="389"/>
      <c r="AR11" s="389"/>
      <c r="AS11" s="389"/>
      <c r="AT11" s="390"/>
      <c r="AU11" s="472" t="s">
        <v>111</v>
      </c>
      <c r="AV11" s="473"/>
      <c r="AW11" s="473"/>
      <c r="AX11" s="473"/>
      <c r="AY11" s="395" t="s">
        <v>112</v>
      </c>
      <c r="AZ11" s="396"/>
      <c r="BA11" s="396"/>
      <c r="BB11" s="396"/>
      <c r="BC11" s="396"/>
      <c r="BD11" s="396"/>
      <c r="BE11" s="396"/>
      <c r="BF11" s="396"/>
      <c r="BG11" s="396"/>
      <c r="BH11" s="396"/>
      <c r="BI11" s="396"/>
      <c r="BJ11" s="396"/>
      <c r="BK11" s="396"/>
      <c r="BL11" s="396"/>
      <c r="BM11" s="397"/>
      <c r="BN11" s="415">
        <v>280925</v>
      </c>
      <c r="BO11" s="416"/>
      <c r="BP11" s="416"/>
      <c r="BQ11" s="416"/>
      <c r="BR11" s="416"/>
      <c r="BS11" s="416"/>
      <c r="BT11" s="416"/>
      <c r="BU11" s="417"/>
      <c r="BV11" s="415">
        <v>1400</v>
      </c>
      <c r="BW11" s="416"/>
      <c r="BX11" s="416"/>
      <c r="BY11" s="416"/>
      <c r="BZ11" s="416"/>
      <c r="CA11" s="416"/>
      <c r="CB11" s="416"/>
      <c r="CC11" s="417"/>
      <c r="CD11" s="424" t="s">
        <v>113</v>
      </c>
      <c r="CE11" s="425"/>
      <c r="CF11" s="425"/>
      <c r="CG11" s="425"/>
      <c r="CH11" s="425"/>
      <c r="CI11" s="425"/>
      <c r="CJ11" s="425"/>
      <c r="CK11" s="425"/>
      <c r="CL11" s="425"/>
      <c r="CM11" s="425"/>
      <c r="CN11" s="425"/>
      <c r="CO11" s="425"/>
      <c r="CP11" s="425"/>
      <c r="CQ11" s="425"/>
      <c r="CR11" s="425"/>
      <c r="CS11" s="426"/>
      <c r="CT11" s="524" t="s">
        <v>114</v>
      </c>
      <c r="CU11" s="525"/>
      <c r="CV11" s="525"/>
      <c r="CW11" s="525"/>
      <c r="CX11" s="525"/>
      <c r="CY11" s="525"/>
      <c r="CZ11" s="525"/>
      <c r="DA11" s="526"/>
      <c r="DB11" s="524" t="s">
        <v>114</v>
      </c>
      <c r="DC11" s="525"/>
      <c r="DD11" s="525"/>
      <c r="DE11" s="525"/>
      <c r="DF11" s="525"/>
      <c r="DG11" s="525"/>
      <c r="DH11" s="525"/>
      <c r="DI11" s="526"/>
      <c r="DJ11" s="139"/>
      <c r="DK11" s="139"/>
      <c r="DL11" s="139"/>
      <c r="DM11" s="139"/>
      <c r="DN11" s="139"/>
      <c r="DO11" s="139"/>
    </row>
    <row r="12" spans="1:119" ht="18.75" customHeight="1">
      <c r="A12" s="140"/>
      <c r="B12" s="527" t="s">
        <v>115</v>
      </c>
      <c r="C12" s="528"/>
      <c r="D12" s="528"/>
      <c r="E12" s="528"/>
      <c r="F12" s="528"/>
      <c r="G12" s="528"/>
      <c r="H12" s="528"/>
      <c r="I12" s="528"/>
      <c r="J12" s="528"/>
      <c r="K12" s="529"/>
      <c r="L12" s="536" t="s">
        <v>116</v>
      </c>
      <c r="M12" s="537"/>
      <c r="N12" s="537"/>
      <c r="O12" s="537"/>
      <c r="P12" s="537"/>
      <c r="Q12" s="538"/>
      <c r="R12" s="539">
        <v>31382</v>
      </c>
      <c r="S12" s="540"/>
      <c r="T12" s="540"/>
      <c r="U12" s="540"/>
      <c r="V12" s="541"/>
      <c r="W12" s="542" t="s">
        <v>1</v>
      </c>
      <c r="X12" s="473"/>
      <c r="Y12" s="473"/>
      <c r="Z12" s="473"/>
      <c r="AA12" s="473"/>
      <c r="AB12" s="543"/>
      <c r="AC12" s="472" t="s">
        <v>117</v>
      </c>
      <c r="AD12" s="473"/>
      <c r="AE12" s="473"/>
      <c r="AF12" s="473"/>
      <c r="AG12" s="543"/>
      <c r="AH12" s="472" t="s">
        <v>118</v>
      </c>
      <c r="AI12" s="473"/>
      <c r="AJ12" s="473"/>
      <c r="AK12" s="473"/>
      <c r="AL12" s="544"/>
      <c r="AM12" s="484" t="s">
        <v>119</v>
      </c>
      <c r="AN12" s="389"/>
      <c r="AO12" s="389"/>
      <c r="AP12" s="389"/>
      <c r="AQ12" s="389"/>
      <c r="AR12" s="389"/>
      <c r="AS12" s="389"/>
      <c r="AT12" s="390"/>
      <c r="AU12" s="472" t="s">
        <v>120</v>
      </c>
      <c r="AV12" s="473"/>
      <c r="AW12" s="473"/>
      <c r="AX12" s="473"/>
      <c r="AY12" s="395" t="s">
        <v>121</v>
      </c>
      <c r="AZ12" s="396"/>
      <c r="BA12" s="396"/>
      <c r="BB12" s="396"/>
      <c r="BC12" s="396"/>
      <c r="BD12" s="396"/>
      <c r="BE12" s="396"/>
      <c r="BF12" s="396"/>
      <c r="BG12" s="396"/>
      <c r="BH12" s="396"/>
      <c r="BI12" s="396"/>
      <c r="BJ12" s="396"/>
      <c r="BK12" s="396"/>
      <c r="BL12" s="396"/>
      <c r="BM12" s="397"/>
      <c r="BN12" s="415" t="s">
        <v>122</v>
      </c>
      <c r="BO12" s="416"/>
      <c r="BP12" s="416"/>
      <c r="BQ12" s="416"/>
      <c r="BR12" s="416"/>
      <c r="BS12" s="416"/>
      <c r="BT12" s="416"/>
      <c r="BU12" s="417"/>
      <c r="BV12" s="415" t="s">
        <v>122</v>
      </c>
      <c r="BW12" s="416"/>
      <c r="BX12" s="416"/>
      <c r="BY12" s="416"/>
      <c r="BZ12" s="416"/>
      <c r="CA12" s="416"/>
      <c r="CB12" s="416"/>
      <c r="CC12" s="417"/>
      <c r="CD12" s="424" t="s">
        <v>123</v>
      </c>
      <c r="CE12" s="425"/>
      <c r="CF12" s="425"/>
      <c r="CG12" s="425"/>
      <c r="CH12" s="425"/>
      <c r="CI12" s="425"/>
      <c r="CJ12" s="425"/>
      <c r="CK12" s="425"/>
      <c r="CL12" s="425"/>
      <c r="CM12" s="425"/>
      <c r="CN12" s="425"/>
      <c r="CO12" s="425"/>
      <c r="CP12" s="425"/>
      <c r="CQ12" s="425"/>
      <c r="CR12" s="425"/>
      <c r="CS12" s="426"/>
      <c r="CT12" s="524" t="s">
        <v>122</v>
      </c>
      <c r="CU12" s="525"/>
      <c r="CV12" s="525"/>
      <c r="CW12" s="525"/>
      <c r="CX12" s="525"/>
      <c r="CY12" s="525"/>
      <c r="CZ12" s="525"/>
      <c r="DA12" s="526"/>
      <c r="DB12" s="524" t="s">
        <v>122</v>
      </c>
      <c r="DC12" s="525"/>
      <c r="DD12" s="525"/>
      <c r="DE12" s="525"/>
      <c r="DF12" s="525"/>
      <c r="DG12" s="525"/>
      <c r="DH12" s="525"/>
      <c r="DI12" s="526"/>
      <c r="DJ12" s="139"/>
      <c r="DK12" s="139"/>
      <c r="DL12" s="139"/>
      <c r="DM12" s="139"/>
      <c r="DN12" s="139"/>
      <c r="DO12" s="139"/>
    </row>
    <row r="13" spans="1:119" ht="18.75" customHeight="1">
      <c r="A13" s="140"/>
      <c r="B13" s="530"/>
      <c r="C13" s="531"/>
      <c r="D13" s="531"/>
      <c r="E13" s="531"/>
      <c r="F13" s="531"/>
      <c r="G13" s="531"/>
      <c r="H13" s="531"/>
      <c r="I13" s="531"/>
      <c r="J13" s="531"/>
      <c r="K13" s="532"/>
      <c r="L13" s="150"/>
      <c r="M13" s="513" t="s">
        <v>124</v>
      </c>
      <c r="N13" s="514"/>
      <c r="O13" s="514"/>
      <c r="P13" s="514"/>
      <c r="Q13" s="515"/>
      <c r="R13" s="516">
        <v>31253</v>
      </c>
      <c r="S13" s="517"/>
      <c r="T13" s="517"/>
      <c r="U13" s="517"/>
      <c r="V13" s="518"/>
      <c r="W13" s="504" t="s">
        <v>125</v>
      </c>
      <c r="X13" s="428"/>
      <c r="Y13" s="428"/>
      <c r="Z13" s="428"/>
      <c r="AA13" s="428"/>
      <c r="AB13" s="429"/>
      <c r="AC13" s="391">
        <v>1719</v>
      </c>
      <c r="AD13" s="392"/>
      <c r="AE13" s="392"/>
      <c r="AF13" s="392"/>
      <c r="AG13" s="393"/>
      <c r="AH13" s="391">
        <v>1941</v>
      </c>
      <c r="AI13" s="392"/>
      <c r="AJ13" s="392"/>
      <c r="AK13" s="392"/>
      <c r="AL13" s="394"/>
      <c r="AM13" s="484" t="s">
        <v>126</v>
      </c>
      <c r="AN13" s="389"/>
      <c r="AO13" s="389"/>
      <c r="AP13" s="389"/>
      <c r="AQ13" s="389"/>
      <c r="AR13" s="389"/>
      <c r="AS13" s="389"/>
      <c r="AT13" s="390"/>
      <c r="AU13" s="472" t="s">
        <v>120</v>
      </c>
      <c r="AV13" s="473"/>
      <c r="AW13" s="473"/>
      <c r="AX13" s="473"/>
      <c r="AY13" s="395" t="s">
        <v>127</v>
      </c>
      <c r="AZ13" s="396"/>
      <c r="BA13" s="396"/>
      <c r="BB13" s="396"/>
      <c r="BC13" s="396"/>
      <c r="BD13" s="396"/>
      <c r="BE13" s="396"/>
      <c r="BF13" s="396"/>
      <c r="BG13" s="396"/>
      <c r="BH13" s="396"/>
      <c r="BI13" s="396"/>
      <c r="BJ13" s="396"/>
      <c r="BK13" s="396"/>
      <c r="BL13" s="396"/>
      <c r="BM13" s="397"/>
      <c r="BN13" s="415">
        <v>-63867</v>
      </c>
      <c r="BO13" s="416"/>
      <c r="BP13" s="416"/>
      <c r="BQ13" s="416"/>
      <c r="BR13" s="416"/>
      <c r="BS13" s="416"/>
      <c r="BT13" s="416"/>
      <c r="BU13" s="417"/>
      <c r="BV13" s="415">
        <v>250753</v>
      </c>
      <c r="BW13" s="416"/>
      <c r="BX13" s="416"/>
      <c r="BY13" s="416"/>
      <c r="BZ13" s="416"/>
      <c r="CA13" s="416"/>
      <c r="CB13" s="416"/>
      <c r="CC13" s="417"/>
      <c r="CD13" s="424" t="s">
        <v>128</v>
      </c>
      <c r="CE13" s="425"/>
      <c r="CF13" s="425"/>
      <c r="CG13" s="425"/>
      <c r="CH13" s="425"/>
      <c r="CI13" s="425"/>
      <c r="CJ13" s="425"/>
      <c r="CK13" s="425"/>
      <c r="CL13" s="425"/>
      <c r="CM13" s="425"/>
      <c r="CN13" s="425"/>
      <c r="CO13" s="425"/>
      <c r="CP13" s="425"/>
      <c r="CQ13" s="425"/>
      <c r="CR13" s="425"/>
      <c r="CS13" s="426"/>
      <c r="CT13" s="385">
        <v>9.9</v>
      </c>
      <c r="CU13" s="386"/>
      <c r="CV13" s="386"/>
      <c r="CW13" s="386"/>
      <c r="CX13" s="386"/>
      <c r="CY13" s="386"/>
      <c r="CZ13" s="386"/>
      <c r="DA13" s="387"/>
      <c r="DB13" s="385">
        <v>9.8000000000000007</v>
      </c>
      <c r="DC13" s="386"/>
      <c r="DD13" s="386"/>
      <c r="DE13" s="386"/>
      <c r="DF13" s="386"/>
      <c r="DG13" s="386"/>
      <c r="DH13" s="386"/>
      <c r="DI13" s="387"/>
      <c r="DJ13" s="139"/>
      <c r="DK13" s="139"/>
      <c r="DL13" s="139"/>
      <c r="DM13" s="139"/>
      <c r="DN13" s="139"/>
      <c r="DO13" s="139"/>
    </row>
    <row r="14" spans="1:119" ht="18.75" customHeight="1" thickBot="1">
      <c r="A14" s="140"/>
      <c r="B14" s="530"/>
      <c r="C14" s="531"/>
      <c r="D14" s="531"/>
      <c r="E14" s="531"/>
      <c r="F14" s="531"/>
      <c r="G14" s="531"/>
      <c r="H14" s="531"/>
      <c r="I14" s="531"/>
      <c r="J14" s="531"/>
      <c r="K14" s="532"/>
      <c r="L14" s="506" t="s">
        <v>129</v>
      </c>
      <c r="M14" s="545"/>
      <c r="N14" s="545"/>
      <c r="O14" s="545"/>
      <c r="P14" s="545"/>
      <c r="Q14" s="546"/>
      <c r="R14" s="516">
        <v>31834</v>
      </c>
      <c r="S14" s="517"/>
      <c r="T14" s="517"/>
      <c r="U14" s="517"/>
      <c r="V14" s="518"/>
      <c r="W14" s="519"/>
      <c r="X14" s="431"/>
      <c r="Y14" s="431"/>
      <c r="Z14" s="431"/>
      <c r="AA14" s="431"/>
      <c r="AB14" s="432"/>
      <c r="AC14" s="509">
        <v>10.9</v>
      </c>
      <c r="AD14" s="510"/>
      <c r="AE14" s="510"/>
      <c r="AF14" s="510"/>
      <c r="AG14" s="511"/>
      <c r="AH14" s="509">
        <v>11.9</v>
      </c>
      <c r="AI14" s="510"/>
      <c r="AJ14" s="510"/>
      <c r="AK14" s="510"/>
      <c r="AL14" s="512"/>
      <c r="AM14" s="484"/>
      <c r="AN14" s="389"/>
      <c r="AO14" s="389"/>
      <c r="AP14" s="389"/>
      <c r="AQ14" s="389"/>
      <c r="AR14" s="389"/>
      <c r="AS14" s="389"/>
      <c r="AT14" s="390"/>
      <c r="AU14" s="472"/>
      <c r="AV14" s="473"/>
      <c r="AW14" s="473"/>
      <c r="AX14" s="473"/>
      <c r="AY14" s="395"/>
      <c r="AZ14" s="396"/>
      <c r="BA14" s="396"/>
      <c r="BB14" s="396"/>
      <c r="BC14" s="396"/>
      <c r="BD14" s="396"/>
      <c r="BE14" s="396"/>
      <c r="BF14" s="396"/>
      <c r="BG14" s="396"/>
      <c r="BH14" s="396"/>
      <c r="BI14" s="396"/>
      <c r="BJ14" s="396"/>
      <c r="BK14" s="396"/>
      <c r="BL14" s="396"/>
      <c r="BM14" s="397"/>
      <c r="BN14" s="415"/>
      <c r="BO14" s="416"/>
      <c r="BP14" s="416"/>
      <c r="BQ14" s="416"/>
      <c r="BR14" s="416"/>
      <c r="BS14" s="416"/>
      <c r="BT14" s="416"/>
      <c r="BU14" s="417"/>
      <c r="BV14" s="415"/>
      <c r="BW14" s="416"/>
      <c r="BX14" s="416"/>
      <c r="BY14" s="416"/>
      <c r="BZ14" s="416"/>
      <c r="CA14" s="416"/>
      <c r="CB14" s="416"/>
      <c r="CC14" s="417"/>
      <c r="CD14" s="421" t="s">
        <v>130</v>
      </c>
      <c r="CE14" s="422"/>
      <c r="CF14" s="422"/>
      <c r="CG14" s="422"/>
      <c r="CH14" s="422"/>
      <c r="CI14" s="422"/>
      <c r="CJ14" s="422"/>
      <c r="CK14" s="422"/>
      <c r="CL14" s="422"/>
      <c r="CM14" s="422"/>
      <c r="CN14" s="422"/>
      <c r="CO14" s="422"/>
      <c r="CP14" s="422"/>
      <c r="CQ14" s="422"/>
      <c r="CR14" s="422"/>
      <c r="CS14" s="423"/>
      <c r="CT14" s="520">
        <v>110.5</v>
      </c>
      <c r="CU14" s="488"/>
      <c r="CV14" s="488"/>
      <c r="CW14" s="488"/>
      <c r="CX14" s="488"/>
      <c r="CY14" s="488"/>
      <c r="CZ14" s="488"/>
      <c r="DA14" s="489"/>
      <c r="DB14" s="520">
        <v>121.6</v>
      </c>
      <c r="DC14" s="488"/>
      <c r="DD14" s="488"/>
      <c r="DE14" s="488"/>
      <c r="DF14" s="488"/>
      <c r="DG14" s="488"/>
      <c r="DH14" s="488"/>
      <c r="DI14" s="489"/>
      <c r="DJ14" s="139"/>
      <c r="DK14" s="139"/>
      <c r="DL14" s="139"/>
      <c r="DM14" s="139"/>
      <c r="DN14" s="139"/>
      <c r="DO14" s="139"/>
    </row>
    <row r="15" spans="1:119" ht="18.75" customHeight="1">
      <c r="A15" s="140"/>
      <c r="B15" s="530"/>
      <c r="C15" s="531"/>
      <c r="D15" s="531"/>
      <c r="E15" s="531"/>
      <c r="F15" s="531"/>
      <c r="G15" s="531"/>
      <c r="H15" s="531"/>
      <c r="I15" s="531"/>
      <c r="J15" s="531"/>
      <c r="K15" s="532"/>
      <c r="L15" s="150"/>
      <c r="M15" s="513" t="s">
        <v>124</v>
      </c>
      <c r="N15" s="514"/>
      <c r="O15" s="514"/>
      <c r="P15" s="514"/>
      <c r="Q15" s="515"/>
      <c r="R15" s="516">
        <v>31712</v>
      </c>
      <c r="S15" s="517"/>
      <c r="T15" s="517"/>
      <c r="U15" s="517"/>
      <c r="V15" s="518"/>
      <c r="W15" s="504" t="s">
        <v>131</v>
      </c>
      <c r="X15" s="428"/>
      <c r="Y15" s="428"/>
      <c r="Z15" s="428"/>
      <c r="AA15" s="428"/>
      <c r="AB15" s="429"/>
      <c r="AC15" s="391">
        <v>3899</v>
      </c>
      <c r="AD15" s="392"/>
      <c r="AE15" s="392"/>
      <c r="AF15" s="392"/>
      <c r="AG15" s="393"/>
      <c r="AH15" s="391">
        <v>4187</v>
      </c>
      <c r="AI15" s="392"/>
      <c r="AJ15" s="392"/>
      <c r="AK15" s="392"/>
      <c r="AL15" s="394"/>
      <c r="AM15" s="484"/>
      <c r="AN15" s="389"/>
      <c r="AO15" s="389"/>
      <c r="AP15" s="389"/>
      <c r="AQ15" s="389"/>
      <c r="AR15" s="389"/>
      <c r="AS15" s="389"/>
      <c r="AT15" s="390"/>
      <c r="AU15" s="472"/>
      <c r="AV15" s="473"/>
      <c r="AW15" s="473"/>
      <c r="AX15" s="473"/>
      <c r="AY15" s="407" t="s">
        <v>132</v>
      </c>
      <c r="AZ15" s="408"/>
      <c r="BA15" s="408"/>
      <c r="BB15" s="408"/>
      <c r="BC15" s="408"/>
      <c r="BD15" s="408"/>
      <c r="BE15" s="408"/>
      <c r="BF15" s="408"/>
      <c r="BG15" s="408"/>
      <c r="BH15" s="408"/>
      <c r="BI15" s="408"/>
      <c r="BJ15" s="408"/>
      <c r="BK15" s="408"/>
      <c r="BL15" s="408"/>
      <c r="BM15" s="409"/>
      <c r="BN15" s="410">
        <v>3245150</v>
      </c>
      <c r="BO15" s="411"/>
      <c r="BP15" s="411"/>
      <c r="BQ15" s="411"/>
      <c r="BR15" s="411"/>
      <c r="BS15" s="411"/>
      <c r="BT15" s="411"/>
      <c r="BU15" s="412"/>
      <c r="BV15" s="410">
        <v>3118155</v>
      </c>
      <c r="BW15" s="411"/>
      <c r="BX15" s="411"/>
      <c r="BY15" s="411"/>
      <c r="BZ15" s="411"/>
      <c r="CA15" s="411"/>
      <c r="CB15" s="411"/>
      <c r="CC15" s="412"/>
      <c r="CD15" s="521" t="s">
        <v>133</v>
      </c>
      <c r="CE15" s="522"/>
      <c r="CF15" s="522"/>
      <c r="CG15" s="522"/>
      <c r="CH15" s="522"/>
      <c r="CI15" s="522"/>
      <c r="CJ15" s="522"/>
      <c r="CK15" s="522"/>
      <c r="CL15" s="522"/>
      <c r="CM15" s="522"/>
      <c r="CN15" s="522"/>
      <c r="CO15" s="522"/>
      <c r="CP15" s="522"/>
      <c r="CQ15" s="522"/>
      <c r="CR15" s="522"/>
      <c r="CS15" s="523"/>
      <c r="CT15" s="151"/>
      <c r="CU15" s="152"/>
      <c r="CV15" s="152"/>
      <c r="CW15" s="152"/>
      <c r="CX15" s="152"/>
      <c r="CY15" s="152"/>
      <c r="CZ15" s="152"/>
      <c r="DA15" s="153"/>
      <c r="DB15" s="151"/>
      <c r="DC15" s="152"/>
      <c r="DD15" s="152"/>
      <c r="DE15" s="152"/>
      <c r="DF15" s="152"/>
      <c r="DG15" s="152"/>
      <c r="DH15" s="152"/>
      <c r="DI15" s="153"/>
      <c r="DJ15" s="139"/>
      <c r="DK15" s="139"/>
      <c r="DL15" s="139"/>
      <c r="DM15" s="139"/>
      <c r="DN15" s="139"/>
      <c r="DO15" s="139"/>
    </row>
    <row r="16" spans="1:119" ht="18.75" customHeight="1">
      <c r="A16" s="140"/>
      <c r="B16" s="530"/>
      <c r="C16" s="531"/>
      <c r="D16" s="531"/>
      <c r="E16" s="531"/>
      <c r="F16" s="531"/>
      <c r="G16" s="531"/>
      <c r="H16" s="531"/>
      <c r="I16" s="531"/>
      <c r="J16" s="531"/>
      <c r="K16" s="532"/>
      <c r="L16" s="506" t="s">
        <v>134</v>
      </c>
      <c r="M16" s="507"/>
      <c r="N16" s="507"/>
      <c r="O16" s="507"/>
      <c r="P16" s="507"/>
      <c r="Q16" s="508"/>
      <c r="R16" s="501" t="s">
        <v>135</v>
      </c>
      <c r="S16" s="502"/>
      <c r="T16" s="502"/>
      <c r="U16" s="502"/>
      <c r="V16" s="503"/>
      <c r="W16" s="519"/>
      <c r="X16" s="431"/>
      <c r="Y16" s="431"/>
      <c r="Z16" s="431"/>
      <c r="AA16" s="431"/>
      <c r="AB16" s="432"/>
      <c r="AC16" s="509">
        <v>24.8</v>
      </c>
      <c r="AD16" s="510"/>
      <c r="AE16" s="510"/>
      <c r="AF16" s="510"/>
      <c r="AG16" s="511"/>
      <c r="AH16" s="509">
        <v>25.6</v>
      </c>
      <c r="AI16" s="510"/>
      <c r="AJ16" s="510"/>
      <c r="AK16" s="510"/>
      <c r="AL16" s="512"/>
      <c r="AM16" s="484"/>
      <c r="AN16" s="389"/>
      <c r="AO16" s="389"/>
      <c r="AP16" s="389"/>
      <c r="AQ16" s="389"/>
      <c r="AR16" s="389"/>
      <c r="AS16" s="389"/>
      <c r="AT16" s="390"/>
      <c r="AU16" s="472"/>
      <c r="AV16" s="473"/>
      <c r="AW16" s="473"/>
      <c r="AX16" s="473"/>
      <c r="AY16" s="395" t="s">
        <v>136</v>
      </c>
      <c r="AZ16" s="396"/>
      <c r="BA16" s="396"/>
      <c r="BB16" s="396"/>
      <c r="BC16" s="396"/>
      <c r="BD16" s="396"/>
      <c r="BE16" s="396"/>
      <c r="BF16" s="396"/>
      <c r="BG16" s="396"/>
      <c r="BH16" s="396"/>
      <c r="BI16" s="396"/>
      <c r="BJ16" s="396"/>
      <c r="BK16" s="396"/>
      <c r="BL16" s="396"/>
      <c r="BM16" s="397"/>
      <c r="BN16" s="415">
        <v>6705606</v>
      </c>
      <c r="BO16" s="416"/>
      <c r="BP16" s="416"/>
      <c r="BQ16" s="416"/>
      <c r="BR16" s="416"/>
      <c r="BS16" s="416"/>
      <c r="BT16" s="416"/>
      <c r="BU16" s="417"/>
      <c r="BV16" s="415">
        <v>6741834</v>
      </c>
      <c r="BW16" s="416"/>
      <c r="BX16" s="416"/>
      <c r="BY16" s="416"/>
      <c r="BZ16" s="416"/>
      <c r="CA16" s="416"/>
      <c r="CB16" s="416"/>
      <c r="CC16" s="417"/>
      <c r="CD16" s="154"/>
      <c r="CE16" s="413"/>
      <c r="CF16" s="413"/>
      <c r="CG16" s="413"/>
      <c r="CH16" s="413"/>
      <c r="CI16" s="413"/>
      <c r="CJ16" s="413"/>
      <c r="CK16" s="413"/>
      <c r="CL16" s="413"/>
      <c r="CM16" s="413"/>
      <c r="CN16" s="413"/>
      <c r="CO16" s="413"/>
      <c r="CP16" s="413"/>
      <c r="CQ16" s="413"/>
      <c r="CR16" s="413"/>
      <c r="CS16" s="414"/>
      <c r="CT16" s="385"/>
      <c r="CU16" s="386"/>
      <c r="CV16" s="386"/>
      <c r="CW16" s="386"/>
      <c r="CX16" s="386"/>
      <c r="CY16" s="386"/>
      <c r="CZ16" s="386"/>
      <c r="DA16" s="387"/>
      <c r="DB16" s="385"/>
      <c r="DC16" s="386"/>
      <c r="DD16" s="386"/>
      <c r="DE16" s="386"/>
      <c r="DF16" s="386"/>
      <c r="DG16" s="386"/>
      <c r="DH16" s="386"/>
      <c r="DI16" s="387"/>
      <c r="DJ16" s="139"/>
      <c r="DK16" s="139"/>
      <c r="DL16" s="139"/>
      <c r="DM16" s="139"/>
      <c r="DN16" s="139"/>
      <c r="DO16" s="139"/>
    </row>
    <row r="17" spans="1:119" ht="18.75" customHeight="1" thickBot="1">
      <c r="A17" s="140"/>
      <c r="B17" s="533"/>
      <c r="C17" s="534"/>
      <c r="D17" s="534"/>
      <c r="E17" s="534"/>
      <c r="F17" s="534"/>
      <c r="G17" s="534"/>
      <c r="H17" s="534"/>
      <c r="I17" s="534"/>
      <c r="J17" s="534"/>
      <c r="K17" s="535"/>
      <c r="L17" s="155"/>
      <c r="M17" s="498" t="s">
        <v>137</v>
      </c>
      <c r="N17" s="499"/>
      <c r="O17" s="499"/>
      <c r="P17" s="499"/>
      <c r="Q17" s="500"/>
      <c r="R17" s="501" t="s">
        <v>135</v>
      </c>
      <c r="S17" s="502"/>
      <c r="T17" s="502"/>
      <c r="U17" s="502"/>
      <c r="V17" s="503"/>
      <c r="W17" s="504" t="s">
        <v>138</v>
      </c>
      <c r="X17" s="428"/>
      <c r="Y17" s="428"/>
      <c r="Z17" s="428"/>
      <c r="AA17" s="428"/>
      <c r="AB17" s="429"/>
      <c r="AC17" s="391">
        <v>10084</v>
      </c>
      <c r="AD17" s="392"/>
      <c r="AE17" s="392"/>
      <c r="AF17" s="392"/>
      <c r="AG17" s="393"/>
      <c r="AH17" s="391">
        <v>10207</v>
      </c>
      <c r="AI17" s="392"/>
      <c r="AJ17" s="392"/>
      <c r="AK17" s="392"/>
      <c r="AL17" s="394"/>
      <c r="AM17" s="484"/>
      <c r="AN17" s="389"/>
      <c r="AO17" s="389"/>
      <c r="AP17" s="389"/>
      <c r="AQ17" s="389"/>
      <c r="AR17" s="389"/>
      <c r="AS17" s="389"/>
      <c r="AT17" s="390"/>
      <c r="AU17" s="472"/>
      <c r="AV17" s="473"/>
      <c r="AW17" s="473"/>
      <c r="AX17" s="473"/>
      <c r="AY17" s="395" t="s">
        <v>139</v>
      </c>
      <c r="AZ17" s="396"/>
      <c r="BA17" s="396"/>
      <c r="BB17" s="396"/>
      <c r="BC17" s="396"/>
      <c r="BD17" s="396"/>
      <c r="BE17" s="396"/>
      <c r="BF17" s="396"/>
      <c r="BG17" s="396"/>
      <c r="BH17" s="396"/>
      <c r="BI17" s="396"/>
      <c r="BJ17" s="396"/>
      <c r="BK17" s="396"/>
      <c r="BL17" s="396"/>
      <c r="BM17" s="397"/>
      <c r="BN17" s="415">
        <v>4103005</v>
      </c>
      <c r="BO17" s="416"/>
      <c r="BP17" s="416"/>
      <c r="BQ17" s="416"/>
      <c r="BR17" s="416"/>
      <c r="BS17" s="416"/>
      <c r="BT17" s="416"/>
      <c r="BU17" s="417"/>
      <c r="BV17" s="415">
        <v>3933108</v>
      </c>
      <c r="BW17" s="416"/>
      <c r="BX17" s="416"/>
      <c r="BY17" s="416"/>
      <c r="BZ17" s="416"/>
      <c r="CA17" s="416"/>
      <c r="CB17" s="416"/>
      <c r="CC17" s="417"/>
      <c r="CD17" s="154"/>
      <c r="CE17" s="413"/>
      <c r="CF17" s="413"/>
      <c r="CG17" s="413"/>
      <c r="CH17" s="413"/>
      <c r="CI17" s="413"/>
      <c r="CJ17" s="413"/>
      <c r="CK17" s="413"/>
      <c r="CL17" s="413"/>
      <c r="CM17" s="413"/>
      <c r="CN17" s="413"/>
      <c r="CO17" s="413"/>
      <c r="CP17" s="413"/>
      <c r="CQ17" s="413"/>
      <c r="CR17" s="413"/>
      <c r="CS17" s="414"/>
      <c r="CT17" s="385"/>
      <c r="CU17" s="386"/>
      <c r="CV17" s="386"/>
      <c r="CW17" s="386"/>
      <c r="CX17" s="386"/>
      <c r="CY17" s="386"/>
      <c r="CZ17" s="386"/>
      <c r="DA17" s="387"/>
      <c r="DB17" s="385"/>
      <c r="DC17" s="386"/>
      <c r="DD17" s="386"/>
      <c r="DE17" s="386"/>
      <c r="DF17" s="386"/>
      <c r="DG17" s="386"/>
      <c r="DH17" s="386"/>
      <c r="DI17" s="387"/>
      <c r="DJ17" s="139"/>
      <c r="DK17" s="139"/>
      <c r="DL17" s="139"/>
      <c r="DM17" s="139"/>
      <c r="DN17" s="139"/>
      <c r="DO17" s="139"/>
    </row>
    <row r="18" spans="1:119" ht="18.75" customHeight="1" thickBot="1">
      <c r="A18" s="140"/>
      <c r="B18" s="477" t="s">
        <v>140</v>
      </c>
      <c r="C18" s="478"/>
      <c r="D18" s="478"/>
      <c r="E18" s="479"/>
      <c r="F18" s="479"/>
      <c r="G18" s="479"/>
      <c r="H18" s="479"/>
      <c r="I18" s="479"/>
      <c r="J18" s="479"/>
      <c r="K18" s="479"/>
      <c r="L18" s="480">
        <v>240.93</v>
      </c>
      <c r="M18" s="480"/>
      <c r="N18" s="480"/>
      <c r="O18" s="480"/>
      <c r="P18" s="480"/>
      <c r="Q18" s="480"/>
      <c r="R18" s="481"/>
      <c r="S18" s="481"/>
      <c r="T18" s="481"/>
      <c r="U18" s="481"/>
      <c r="V18" s="482"/>
      <c r="W18" s="496"/>
      <c r="X18" s="497"/>
      <c r="Y18" s="497"/>
      <c r="Z18" s="497"/>
      <c r="AA18" s="497"/>
      <c r="AB18" s="505"/>
      <c r="AC18" s="379">
        <v>64.2</v>
      </c>
      <c r="AD18" s="380"/>
      <c r="AE18" s="380"/>
      <c r="AF18" s="380"/>
      <c r="AG18" s="483"/>
      <c r="AH18" s="379">
        <v>62.5</v>
      </c>
      <c r="AI18" s="380"/>
      <c r="AJ18" s="380"/>
      <c r="AK18" s="380"/>
      <c r="AL18" s="381"/>
      <c r="AM18" s="484"/>
      <c r="AN18" s="389"/>
      <c r="AO18" s="389"/>
      <c r="AP18" s="389"/>
      <c r="AQ18" s="389"/>
      <c r="AR18" s="389"/>
      <c r="AS18" s="389"/>
      <c r="AT18" s="390"/>
      <c r="AU18" s="472"/>
      <c r="AV18" s="473"/>
      <c r="AW18" s="473"/>
      <c r="AX18" s="473"/>
      <c r="AY18" s="395" t="s">
        <v>141</v>
      </c>
      <c r="AZ18" s="396"/>
      <c r="BA18" s="396"/>
      <c r="BB18" s="396"/>
      <c r="BC18" s="396"/>
      <c r="BD18" s="396"/>
      <c r="BE18" s="396"/>
      <c r="BF18" s="396"/>
      <c r="BG18" s="396"/>
      <c r="BH18" s="396"/>
      <c r="BI18" s="396"/>
      <c r="BJ18" s="396"/>
      <c r="BK18" s="396"/>
      <c r="BL18" s="396"/>
      <c r="BM18" s="397"/>
      <c r="BN18" s="415">
        <v>7696443</v>
      </c>
      <c r="BO18" s="416"/>
      <c r="BP18" s="416"/>
      <c r="BQ18" s="416"/>
      <c r="BR18" s="416"/>
      <c r="BS18" s="416"/>
      <c r="BT18" s="416"/>
      <c r="BU18" s="417"/>
      <c r="BV18" s="415">
        <v>7518943</v>
      </c>
      <c r="BW18" s="416"/>
      <c r="BX18" s="416"/>
      <c r="BY18" s="416"/>
      <c r="BZ18" s="416"/>
      <c r="CA18" s="416"/>
      <c r="CB18" s="416"/>
      <c r="CC18" s="417"/>
      <c r="CD18" s="154"/>
      <c r="CE18" s="413"/>
      <c r="CF18" s="413"/>
      <c r="CG18" s="413"/>
      <c r="CH18" s="413"/>
      <c r="CI18" s="413"/>
      <c r="CJ18" s="413"/>
      <c r="CK18" s="413"/>
      <c r="CL18" s="413"/>
      <c r="CM18" s="413"/>
      <c r="CN18" s="413"/>
      <c r="CO18" s="413"/>
      <c r="CP18" s="413"/>
      <c r="CQ18" s="413"/>
      <c r="CR18" s="413"/>
      <c r="CS18" s="414"/>
      <c r="CT18" s="385"/>
      <c r="CU18" s="386"/>
      <c r="CV18" s="386"/>
      <c r="CW18" s="386"/>
      <c r="CX18" s="386"/>
      <c r="CY18" s="386"/>
      <c r="CZ18" s="386"/>
      <c r="DA18" s="387"/>
      <c r="DB18" s="385"/>
      <c r="DC18" s="386"/>
      <c r="DD18" s="386"/>
      <c r="DE18" s="386"/>
      <c r="DF18" s="386"/>
      <c r="DG18" s="386"/>
      <c r="DH18" s="386"/>
      <c r="DI18" s="387"/>
      <c r="DJ18" s="139"/>
      <c r="DK18" s="139"/>
      <c r="DL18" s="139"/>
      <c r="DM18" s="139"/>
      <c r="DN18" s="139"/>
      <c r="DO18" s="139"/>
    </row>
    <row r="19" spans="1:119" ht="18.75" customHeight="1" thickBot="1">
      <c r="A19" s="140"/>
      <c r="B19" s="477" t="s">
        <v>142</v>
      </c>
      <c r="C19" s="478"/>
      <c r="D19" s="478"/>
      <c r="E19" s="479"/>
      <c r="F19" s="479"/>
      <c r="G19" s="479"/>
      <c r="H19" s="479"/>
      <c r="I19" s="479"/>
      <c r="J19" s="479"/>
      <c r="K19" s="479"/>
      <c r="L19" s="485">
        <v>131</v>
      </c>
      <c r="M19" s="485"/>
      <c r="N19" s="485"/>
      <c r="O19" s="485"/>
      <c r="P19" s="485"/>
      <c r="Q19" s="485"/>
      <c r="R19" s="486"/>
      <c r="S19" s="486"/>
      <c r="T19" s="486"/>
      <c r="U19" s="486"/>
      <c r="V19" s="487"/>
      <c r="W19" s="494"/>
      <c r="X19" s="495"/>
      <c r="Y19" s="495"/>
      <c r="Z19" s="495"/>
      <c r="AA19" s="495"/>
      <c r="AB19" s="495"/>
      <c r="AC19" s="411"/>
      <c r="AD19" s="411"/>
      <c r="AE19" s="411"/>
      <c r="AF19" s="411"/>
      <c r="AG19" s="411"/>
      <c r="AH19" s="411"/>
      <c r="AI19" s="411"/>
      <c r="AJ19" s="411"/>
      <c r="AK19" s="411"/>
      <c r="AL19" s="412"/>
      <c r="AM19" s="484"/>
      <c r="AN19" s="389"/>
      <c r="AO19" s="389"/>
      <c r="AP19" s="389"/>
      <c r="AQ19" s="389"/>
      <c r="AR19" s="389"/>
      <c r="AS19" s="389"/>
      <c r="AT19" s="390"/>
      <c r="AU19" s="472"/>
      <c r="AV19" s="473"/>
      <c r="AW19" s="473"/>
      <c r="AX19" s="473"/>
      <c r="AY19" s="395" t="s">
        <v>143</v>
      </c>
      <c r="AZ19" s="396"/>
      <c r="BA19" s="396"/>
      <c r="BB19" s="396"/>
      <c r="BC19" s="396"/>
      <c r="BD19" s="396"/>
      <c r="BE19" s="396"/>
      <c r="BF19" s="396"/>
      <c r="BG19" s="396"/>
      <c r="BH19" s="396"/>
      <c r="BI19" s="396"/>
      <c r="BJ19" s="396"/>
      <c r="BK19" s="396"/>
      <c r="BL19" s="396"/>
      <c r="BM19" s="397"/>
      <c r="BN19" s="415">
        <v>11204296</v>
      </c>
      <c r="BO19" s="416"/>
      <c r="BP19" s="416"/>
      <c r="BQ19" s="416"/>
      <c r="BR19" s="416"/>
      <c r="BS19" s="416"/>
      <c r="BT19" s="416"/>
      <c r="BU19" s="417"/>
      <c r="BV19" s="415">
        <v>10396166</v>
      </c>
      <c r="BW19" s="416"/>
      <c r="BX19" s="416"/>
      <c r="BY19" s="416"/>
      <c r="BZ19" s="416"/>
      <c r="CA19" s="416"/>
      <c r="CB19" s="416"/>
      <c r="CC19" s="417"/>
      <c r="CD19" s="154"/>
      <c r="CE19" s="413"/>
      <c r="CF19" s="413"/>
      <c r="CG19" s="413"/>
      <c r="CH19" s="413"/>
      <c r="CI19" s="413"/>
      <c r="CJ19" s="413"/>
      <c r="CK19" s="413"/>
      <c r="CL19" s="413"/>
      <c r="CM19" s="413"/>
      <c r="CN19" s="413"/>
      <c r="CO19" s="413"/>
      <c r="CP19" s="413"/>
      <c r="CQ19" s="413"/>
      <c r="CR19" s="413"/>
      <c r="CS19" s="414"/>
      <c r="CT19" s="385"/>
      <c r="CU19" s="386"/>
      <c r="CV19" s="386"/>
      <c r="CW19" s="386"/>
      <c r="CX19" s="386"/>
      <c r="CY19" s="386"/>
      <c r="CZ19" s="386"/>
      <c r="DA19" s="387"/>
      <c r="DB19" s="385"/>
      <c r="DC19" s="386"/>
      <c r="DD19" s="386"/>
      <c r="DE19" s="386"/>
      <c r="DF19" s="386"/>
      <c r="DG19" s="386"/>
      <c r="DH19" s="386"/>
      <c r="DI19" s="387"/>
      <c r="DJ19" s="139"/>
      <c r="DK19" s="139"/>
      <c r="DL19" s="139"/>
      <c r="DM19" s="139"/>
      <c r="DN19" s="139"/>
      <c r="DO19" s="139"/>
    </row>
    <row r="20" spans="1:119" ht="18.75" customHeight="1" thickBot="1">
      <c r="A20" s="140"/>
      <c r="B20" s="477" t="s">
        <v>144</v>
      </c>
      <c r="C20" s="478"/>
      <c r="D20" s="478"/>
      <c r="E20" s="479"/>
      <c r="F20" s="479"/>
      <c r="G20" s="479"/>
      <c r="H20" s="479"/>
      <c r="I20" s="479"/>
      <c r="J20" s="479"/>
      <c r="K20" s="479"/>
      <c r="L20" s="485">
        <v>10694</v>
      </c>
      <c r="M20" s="485"/>
      <c r="N20" s="485"/>
      <c r="O20" s="485"/>
      <c r="P20" s="485"/>
      <c r="Q20" s="485"/>
      <c r="R20" s="486"/>
      <c r="S20" s="486"/>
      <c r="T20" s="486"/>
      <c r="U20" s="486"/>
      <c r="V20" s="487"/>
      <c r="W20" s="496"/>
      <c r="X20" s="497"/>
      <c r="Y20" s="497"/>
      <c r="Z20" s="497"/>
      <c r="AA20" s="497"/>
      <c r="AB20" s="497"/>
      <c r="AC20" s="488"/>
      <c r="AD20" s="488"/>
      <c r="AE20" s="488"/>
      <c r="AF20" s="488"/>
      <c r="AG20" s="488"/>
      <c r="AH20" s="488"/>
      <c r="AI20" s="488"/>
      <c r="AJ20" s="488"/>
      <c r="AK20" s="488"/>
      <c r="AL20" s="489"/>
      <c r="AM20" s="490"/>
      <c r="AN20" s="462"/>
      <c r="AO20" s="462"/>
      <c r="AP20" s="462"/>
      <c r="AQ20" s="462"/>
      <c r="AR20" s="462"/>
      <c r="AS20" s="462"/>
      <c r="AT20" s="463"/>
      <c r="AU20" s="491"/>
      <c r="AV20" s="492"/>
      <c r="AW20" s="492"/>
      <c r="AX20" s="493"/>
      <c r="AY20" s="395"/>
      <c r="AZ20" s="396"/>
      <c r="BA20" s="396"/>
      <c r="BB20" s="396"/>
      <c r="BC20" s="396"/>
      <c r="BD20" s="396"/>
      <c r="BE20" s="396"/>
      <c r="BF20" s="396"/>
      <c r="BG20" s="396"/>
      <c r="BH20" s="396"/>
      <c r="BI20" s="396"/>
      <c r="BJ20" s="396"/>
      <c r="BK20" s="396"/>
      <c r="BL20" s="396"/>
      <c r="BM20" s="397"/>
      <c r="BN20" s="415"/>
      <c r="BO20" s="416"/>
      <c r="BP20" s="416"/>
      <c r="BQ20" s="416"/>
      <c r="BR20" s="416"/>
      <c r="BS20" s="416"/>
      <c r="BT20" s="416"/>
      <c r="BU20" s="417"/>
      <c r="BV20" s="415"/>
      <c r="BW20" s="416"/>
      <c r="BX20" s="416"/>
      <c r="BY20" s="416"/>
      <c r="BZ20" s="416"/>
      <c r="CA20" s="416"/>
      <c r="CB20" s="416"/>
      <c r="CC20" s="417"/>
      <c r="CD20" s="154"/>
      <c r="CE20" s="413"/>
      <c r="CF20" s="413"/>
      <c r="CG20" s="413"/>
      <c r="CH20" s="413"/>
      <c r="CI20" s="413"/>
      <c r="CJ20" s="413"/>
      <c r="CK20" s="413"/>
      <c r="CL20" s="413"/>
      <c r="CM20" s="413"/>
      <c r="CN20" s="413"/>
      <c r="CO20" s="413"/>
      <c r="CP20" s="413"/>
      <c r="CQ20" s="413"/>
      <c r="CR20" s="413"/>
      <c r="CS20" s="414"/>
      <c r="CT20" s="385"/>
      <c r="CU20" s="386"/>
      <c r="CV20" s="386"/>
      <c r="CW20" s="386"/>
      <c r="CX20" s="386"/>
      <c r="CY20" s="386"/>
      <c r="CZ20" s="386"/>
      <c r="DA20" s="387"/>
      <c r="DB20" s="385"/>
      <c r="DC20" s="386"/>
      <c r="DD20" s="386"/>
      <c r="DE20" s="386"/>
      <c r="DF20" s="386"/>
      <c r="DG20" s="386"/>
      <c r="DH20" s="386"/>
      <c r="DI20" s="387"/>
      <c r="DJ20" s="139"/>
      <c r="DK20" s="139"/>
      <c r="DL20" s="139"/>
      <c r="DM20" s="139"/>
      <c r="DN20" s="139"/>
      <c r="DO20" s="139"/>
    </row>
    <row r="21" spans="1:119" ht="18.75" customHeight="1">
      <c r="A21" s="140"/>
      <c r="B21" s="474" t="s">
        <v>145</v>
      </c>
      <c r="C21" s="475"/>
      <c r="D21" s="475"/>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6"/>
      <c r="AY21" s="395"/>
      <c r="AZ21" s="396"/>
      <c r="BA21" s="396"/>
      <c r="BB21" s="396"/>
      <c r="BC21" s="396"/>
      <c r="BD21" s="396"/>
      <c r="BE21" s="396"/>
      <c r="BF21" s="396"/>
      <c r="BG21" s="396"/>
      <c r="BH21" s="396"/>
      <c r="BI21" s="396"/>
      <c r="BJ21" s="396"/>
      <c r="BK21" s="396"/>
      <c r="BL21" s="396"/>
      <c r="BM21" s="397"/>
      <c r="BN21" s="415"/>
      <c r="BO21" s="416"/>
      <c r="BP21" s="416"/>
      <c r="BQ21" s="416"/>
      <c r="BR21" s="416"/>
      <c r="BS21" s="416"/>
      <c r="BT21" s="416"/>
      <c r="BU21" s="417"/>
      <c r="BV21" s="415"/>
      <c r="BW21" s="416"/>
      <c r="BX21" s="416"/>
      <c r="BY21" s="416"/>
      <c r="BZ21" s="416"/>
      <c r="CA21" s="416"/>
      <c r="CB21" s="416"/>
      <c r="CC21" s="417"/>
      <c r="CD21" s="154"/>
      <c r="CE21" s="413"/>
      <c r="CF21" s="413"/>
      <c r="CG21" s="413"/>
      <c r="CH21" s="413"/>
      <c r="CI21" s="413"/>
      <c r="CJ21" s="413"/>
      <c r="CK21" s="413"/>
      <c r="CL21" s="413"/>
      <c r="CM21" s="413"/>
      <c r="CN21" s="413"/>
      <c r="CO21" s="413"/>
      <c r="CP21" s="413"/>
      <c r="CQ21" s="413"/>
      <c r="CR21" s="413"/>
      <c r="CS21" s="414"/>
      <c r="CT21" s="385"/>
      <c r="CU21" s="386"/>
      <c r="CV21" s="386"/>
      <c r="CW21" s="386"/>
      <c r="CX21" s="386"/>
      <c r="CY21" s="386"/>
      <c r="CZ21" s="386"/>
      <c r="DA21" s="387"/>
      <c r="DB21" s="385"/>
      <c r="DC21" s="386"/>
      <c r="DD21" s="386"/>
      <c r="DE21" s="386"/>
      <c r="DF21" s="386"/>
      <c r="DG21" s="386"/>
      <c r="DH21" s="386"/>
      <c r="DI21" s="387"/>
      <c r="DJ21" s="139"/>
      <c r="DK21" s="139"/>
      <c r="DL21" s="139"/>
      <c r="DM21" s="139"/>
      <c r="DN21" s="139"/>
      <c r="DO21" s="139"/>
    </row>
    <row r="22" spans="1:119" ht="18.75" customHeight="1" thickBot="1">
      <c r="A22" s="140"/>
      <c r="B22" s="444" t="s">
        <v>146</v>
      </c>
      <c r="C22" s="445"/>
      <c r="D22" s="446"/>
      <c r="E22" s="453" t="s">
        <v>1</v>
      </c>
      <c r="F22" s="428"/>
      <c r="G22" s="428"/>
      <c r="H22" s="428"/>
      <c r="I22" s="428"/>
      <c r="J22" s="428"/>
      <c r="K22" s="429"/>
      <c r="L22" s="453" t="s">
        <v>147</v>
      </c>
      <c r="M22" s="428"/>
      <c r="N22" s="428"/>
      <c r="O22" s="428"/>
      <c r="P22" s="429"/>
      <c r="Q22" s="438" t="s">
        <v>148</v>
      </c>
      <c r="R22" s="439"/>
      <c r="S22" s="439"/>
      <c r="T22" s="439"/>
      <c r="U22" s="439"/>
      <c r="V22" s="454"/>
      <c r="W22" s="456" t="s">
        <v>149</v>
      </c>
      <c r="X22" s="445"/>
      <c r="Y22" s="446"/>
      <c r="Z22" s="453" t="s">
        <v>1</v>
      </c>
      <c r="AA22" s="428"/>
      <c r="AB22" s="428"/>
      <c r="AC22" s="428"/>
      <c r="AD22" s="428"/>
      <c r="AE22" s="428"/>
      <c r="AF22" s="428"/>
      <c r="AG22" s="429"/>
      <c r="AH22" s="427" t="s">
        <v>150</v>
      </c>
      <c r="AI22" s="428"/>
      <c r="AJ22" s="428"/>
      <c r="AK22" s="428"/>
      <c r="AL22" s="429"/>
      <c r="AM22" s="427" t="s">
        <v>151</v>
      </c>
      <c r="AN22" s="433"/>
      <c r="AO22" s="433"/>
      <c r="AP22" s="433"/>
      <c r="AQ22" s="433"/>
      <c r="AR22" s="434"/>
      <c r="AS22" s="438" t="s">
        <v>148</v>
      </c>
      <c r="AT22" s="439"/>
      <c r="AU22" s="439"/>
      <c r="AV22" s="439"/>
      <c r="AW22" s="439"/>
      <c r="AX22" s="440"/>
      <c r="AY22" s="382"/>
      <c r="AZ22" s="383"/>
      <c r="BA22" s="383"/>
      <c r="BB22" s="383"/>
      <c r="BC22" s="383"/>
      <c r="BD22" s="383"/>
      <c r="BE22" s="383"/>
      <c r="BF22" s="383"/>
      <c r="BG22" s="383"/>
      <c r="BH22" s="383"/>
      <c r="BI22" s="383"/>
      <c r="BJ22" s="383"/>
      <c r="BK22" s="383"/>
      <c r="BL22" s="383"/>
      <c r="BM22" s="384"/>
      <c r="BN22" s="418"/>
      <c r="BO22" s="419"/>
      <c r="BP22" s="419"/>
      <c r="BQ22" s="419"/>
      <c r="BR22" s="419"/>
      <c r="BS22" s="419"/>
      <c r="BT22" s="419"/>
      <c r="BU22" s="420"/>
      <c r="BV22" s="418"/>
      <c r="BW22" s="419"/>
      <c r="BX22" s="419"/>
      <c r="BY22" s="419"/>
      <c r="BZ22" s="419"/>
      <c r="CA22" s="419"/>
      <c r="CB22" s="419"/>
      <c r="CC22" s="420"/>
      <c r="CD22" s="154"/>
      <c r="CE22" s="413"/>
      <c r="CF22" s="413"/>
      <c r="CG22" s="413"/>
      <c r="CH22" s="413"/>
      <c r="CI22" s="413"/>
      <c r="CJ22" s="413"/>
      <c r="CK22" s="413"/>
      <c r="CL22" s="413"/>
      <c r="CM22" s="413"/>
      <c r="CN22" s="413"/>
      <c r="CO22" s="413"/>
      <c r="CP22" s="413"/>
      <c r="CQ22" s="413"/>
      <c r="CR22" s="413"/>
      <c r="CS22" s="414"/>
      <c r="CT22" s="385"/>
      <c r="CU22" s="386"/>
      <c r="CV22" s="386"/>
      <c r="CW22" s="386"/>
      <c r="CX22" s="386"/>
      <c r="CY22" s="386"/>
      <c r="CZ22" s="386"/>
      <c r="DA22" s="387"/>
      <c r="DB22" s="385"/>
      <c r="DC22" s="386"/>
      <c r="DD22" s="386"/>
      <c r="DE22" s="386"/>
      <c r="DF22" s="386"/>
      <c r="DG22" s="386"/>
      <c r="DH22" s="386"/>
      <c r="DI22" s="387"/>
      <c r="DJ22" s="139"/>
      <c r="DK22" s="139"/>
      <c r="DL22" s="139"/>
      <c r="DM22" s="139"/>
      <c r="DN22" s="139"/>
      <c r="DO22" s="139"/>
    </row>
    <row r="23" spans="1:119" ht="18.75" customHeight="1">
      <c r="A23" s="140"/>
      <c r="B23" s="447"/>
      <c r="C23" s="448"/>
      <c r="D23" s="449"/>
      <c r="E23" s="430"/>
      <c r="F23" s="431"/>
      <c r="G23" s="431"/>
      <c r="H23" s="431"/>
      <c r="I23" s="431"/>
      <c r="J23" s="431"/>
      <c r="K23" s="432"/>
      <c r="L23" s="430"/>
      <c r="M23" s="431"/>
      <c r="N23" s="431"/>
      <c r="O23" s="431"/>
      <c r="P23" s="432"/>
      <c r="Q23" s="441"/>
      <c r="R23" s="442"/>
      <c r="S23" s="442"/>
      <c r="T23" s="442"/>
      <c r="U23" s="442"/>
      <c r="V23" s="455"/>
      <c r="W23" s="457"/>
      <c r="X23" s="448"/>
      <c r="Y23" s="449"/>
      <c r="Z23" s="430"/>
      <c r="AA23" s="431"/>
      <c r="AB23" s="431"/>
      <c r="AC23" s="431"/>
      <c r="AD23" s="431"/>
      <c r="AE23" s="431"/>
      <c r="AF23" s="431"/>
      <c r="AG23" s="432"/>
      <c r="AH23" s="430"/>
      <c r="AI23" s="431"/>
      <c r="AJ23" s="431"/>
      <c r="AK23" s="431"/>
      <c r="AL23" s="432"/>
      <c r="AM23" s="435"/>
      <c r="AN23" s="436"/>
      <c r="AO23" s="436"/>
      <c r="AP23" s="436"/>
      <c r="AQ23" s="436"/>
      <c r="AR23" s="437"/>
      <c r="AS23" s="441"/>
      <c r="AT23" s="442"/>
      <c r="AU23" s="442"/>
      <c r="AV23" s="442"/>
      <c r="AW23" s="442"/>
      <c r="AX23" s="443"/>
      <c r="AY23" s="407" t="s">
        <v>152</v>
      </c>
      <c r="AZ23" s="408"/>
      <c r="BA23" s="408"/>
      <c r="BB23" s="408"/>
      <c r="BC23" s="408"/>
      <c r="BD23" s="408"/>
      <c r="BE23" s="408"/>
      <c r="BF23" s="408"/>
      <c r="BG23" s="408"/>
      <c r="BH23" s="408"/>
      <c r="BI23" s="408"/>
      <c r="BJ23" s="408"/>
      <c r="BK23" s="408"/>
      <c r="BL23" s="408"/>
      <c r="BM23" s="409"/>
      <c r="BN23" s="415">
        <v>17494310</v>
      </c>
      <c r="BO23" s="416"/>
      <c r="BP23" s="416"/>
      <c r="BQ23" s="416"/>
      <c r="BR23" s="416"/>
      <c r="BS23" s="416"/>
      <c r="BT23" s="416"/>
      <c r="BU23" s="417"/>
      <c r="BV23" s="415">
        <v>17121727</v>
      </c>
      <c r="BW23" s="416"/>
      <c r="BX23" s="416"/>
      <c r="BY23" s="416"/>
      <c r="BZ23" s="416"/>
      <c r="CA23" s="416"/>
      <c r="CB23" s="416"/>
      <c r="CC23" s="417"/>
      <c r="CD23" s="154"/>
      <c r="CE23" s="413"/>
      <c r="CF23" s="413"/>
      <c r="CG23" s="413"/>
      <c r="CH23" s="413"/>
      <c r="CI23" s="413"/>
      <c r="CJ23" s="413"/>
      <c r="CK23" s="413"/>
      <c r="CL23" s="413"/>
      <c r="CM23" s="413"/>
      <c r="CN23" s="413"/>
      <c r="CO23" s="413"/>
      <c r="CP23" s="413"/>
      <c r="CQ23" s="413"/>
      <c r="CR23" s="413"/>
      <c r="CS23" s="414"/>
      <c r="CT23" s="385"/>
      <c r="CU23" s="386"/>
      <c r="CV23" s="386"/>
      <c r="CW23" s="386"/>
      <c r="CX23" s="386"/>
      <c r="CY23" s="386"/>
      <c r="CZ23" s="386"/>
      <c r="DA23" s="387"/>
      <c r="DB23" s="385"/>
      <c r="DC23" s="386"/>
      <c r="DD23" s="386"/>
      <c r="DE23" s="386"/>
      <c r="DF23" s="386"/>
      <c r="DG23" s="386"/>
      <c r="DH23" s="386"/>
      <c r="DI23" s="387"/>
      <c r="DJ23" s="139"/>
      <c r="DK23" s="139"/>
      <c r="DL23" s="139"/>
      <c r="DM23" s="139"/>
      <c r="DN23" s="139"/>
      <c r="DO23" s="139"/>
    </row>
    <row r="24" spans="1:119" ht="18.75" customHeight="1" thickBot="1">
      <c r="A24" s="140"/>
      <c r="B24" s="447"/>
      <c r="C24" s="448"/>
      <c r="D24" s="449"/>
      <c r="E24" s="388" t="s">
        <v>153</v>
      </c>
      <c r="F24" s="389"/>
      <c r="G24" s="389"/>
      <c r="H24" s="389"/>
      <c r="I24" s="389"/>
      <c r="J24" s="389"/>
      <c r="K24" s="390"/>
      <c r="L24" s="391">
        <v>1</v>
      </c>
      <c r="M24" s="392"/>
      <c r="N24" s="392"/>
      <c r="O24" s="392"/>
      <c r="P24" s="393"/>
      <c r="Q24" s="391">
        <v>9200</v>
      </c>
      <c r="R24" s="392"/>
      <c r="S24" s="392"/>
      <c r="T24" s="392"/>
      <c r="U24" s="392"/>
      <c r="V24" s="393"/>
      <c r="W24" s="457"/>
      <c r="X24" s="448"/>
      <c r="Y24" s="449"/>
      <c r="Z24" s="388" t="s">
        <v>154</v>
      </c>
      <c r="AA24" s="389"/>
      <c r="AB24" s="389"/>
      <c r="AC24" s="389"/>
      <c r="AD24" s="389"/>
      <c r="AE24" s="389"/>
      <c r="AF24" s="389"/>
      <c r="AG24" s="390"/>
      <c r="AH24" s="391">
        <v>296</v>
      </c>
      <c r="AI24" s="392"/>
      <c r="AJ24" s="392"/>
      <c r="AK24" s="392"/>
      <c r="AL24" s="393"/>
      <c r="AM24" s="391">
        <v>899248</v>
      </c>
      <c r="AN24" s="392"/>
      <c r="AO24" s="392"/>
      <c r="AP24" s="392"/>
      <c r="AQ24" s="392"/>
      <c r="AR24" s="393"/>
      <c r="AS24" s="391">
        <v>3038</v>
      </c>
      <c r="AT24" s="392"/>
      <c r="AU24" s="392"/>
      <c r="AV24" s="392"/>
      <c r="AW24" s="392"/>
      <c r="AX24" s="394"/>
      <c r="AY24" s="382" t="s">
        <v>155</v>
      </c>
      <c r="AZ24" s="383"/>
      <c r="BA24" s="383"/>
      <c r="BB24" s="383"/>
      <c r="BC24" s="383"/>
      <c r="BD24" s="383"/>
      <c r="BE24" s="383"/>
      <c r="BF24" s="383"/>
      <c r="BG24" s="383"/>
      <c r="BH24" s="383"/>
      <c r="BI24" s="383"/>
      <c r="BJ24" s="383"/>
      <c r="BK24" s="383"/>
      <c r="BL24" s="383"/>
      <c r="BM24" s="384"/>
      <c r="BN24" s="415">
        <v>5772534</v>
      </c>
      <c r="BO24" s="416"/>
      <c r="BP24" s="416"/>
      <c r="BQ24" s="416"/>
      <c r="BR24" s="416"/>
      <c r="BS24" s="416"/>
      <c r="BT24" s="416"/>
      <c r="BU24" s="417"/>
      <c r="BV24" s="415">
        <v>5907861</v>
      </c>
      <c r="BW24" s="416"/>
      <c r="BX24" s="416"/>
      <c r="BY24" s="416"/>
      <c r="BZ24" s="416"/>
      <c r="CA24" s="416"/>
      <c r="CB24" s="416"/>
      <c r="CC24" s="417"/>
      <c r="CD24" s="154"/>
      <c r="CE24" s="413"/>
      <c r="CF24" s="413"/>
      <c r="CG24" s="413"/>
      <c r="CH24" s="413"/>
      <c r="CI24" s="413"/>
      <c r="CJ24" s="413"/>
      <c r="CK24" s="413"/>
      <c r="CL24" s="413"/>
      <c r="CM24" s="413"/>
      <c r="CN24" s="413"/>
      <c r="CO24" s="413"/>
      <c r="CP24" s="413"/>
      <c r="CQ24" s="413"/>
      <c r="CR24" s="413"/>
      <c r="CS24" s="414"/>
      <c r="CT24" s="385"/>
      <c r="CU24" s="386"/>
      <c r="CV24" s="386"/>
      <c r="CW24" s="386"/>
      <c r="CX24" s="386"/>
      <c r="CY24" s="386"/>
      <c r="CZ24" s="386"/>
      <c r="DA24" s="387"/>
      <c r="DB24" s="385"/>
      <c r="DC24" s="386"/>
      <c r="DD24" s="386"/>
      <c r="DE24" s="386"/>
      <c r="DF24" s="386"/>
      <c r="DG24" s="386"/>
      <c r="DH24" s="386"/>
      <c r="DI24" s="387"/>
      <c r="DJ24" s="139"/>
      <c r="DK24" s="139"/>
      <c r="DL24" s="139"/>
      <c r="DM24" s="139"/>
      <c r="DN24" s="139"/>
      <c r="DO24" s="139"/>
    </row>
    <row r="25" spans="1:119" s="139" customFormat="1" ht="18.75" customHeight="1">
      <c r="A25" s="140"/>
      <c r="B25" s="447"/>
      <c r="C25" s="448"/>
      <c r="D25" s="449"/>
      <c r="E25" s="388" t="s">
        <v>156</v>
      </c>
      <c r="F25" s="389"/>
      <c r="G25" s="389"/>
      <c r="H25" s="389"/>
      <c r="I25" s="389"/>
      <c r="J25" s="389"/>
      <c r="K25" s="390"/>
      <c r="L25" s="391">
        <v>1</v>
      </c>
      <c r="M25" s="392"/>
      <c r="N25" s="392"/>
      <c r="O25" s="392"/>
      <c r="P25" s="393"/>
      <c r="Q25" s="391">
        <v>6950</v>
      </c>
      <c r="R25" s="392"/>
      <c r="S25" s="392"/>
      <c r="T25" s="392"/>
      <c r="U25" s="392"/>
      <c r="V25" s="393"/>
      <c r="W25" s="457"/>
      <c r="X25" s="448"/>
      <c r="Y25" s="449"/>
      <c r="Z25" s="388" t="s">
        <v>157</v>
      </c>
      <c r="AA25" s="389"/>
      <c r="AB25" s="389"/>
      <c r="AC25" s="389"/>
      <c r="AD25" s="389"/>
      <c r="AE25" s="389"/>
      <c r="AF25" s="389"/>
      <c r="AG25" s="390"/>
      <c r="AH25" s="391">
        <v>53</v>
      </c>
      <c r="AI25" s="392"/>
      <c r="AJ25" s="392"/>
      <c r="AK25" s="392"/>
      <c r="AL25" s="393"/>
      <c r="AM25" s="391">
        <v>140503</v>
      </c>
      <c r="AN25" s="392"/>
      <c r="AO25" s="392"/>
      <c r="AP25" s="392"/>
      <c r="AQ25" s="392"/>
      <c r="AR25" s="393"/>
      <c r="AS25" s="391">
        <v>2651</v>
      </c>
      <c r="AT25" s="392"/>
      <c r="AU25" s="392"/>
      <c r="AV25" s="392"/>
      <c r="AW25" s="392"/>
      <c r="AX25" s="394"/>
      <c r="AY25" s="407" t="s">
        <v>158</v>
      </c>
      <c r="AZ25" s="408"/>
      <c r="BA25" s="408"/>
      <c r="BB25" s="408"/>
      <c r="BC25" s="408"/>
      <c r="BD25" s="408"/>
      <c r="BE25" s="408"/>
      <c r="BF25" s="408"/>
      <c r="BG25" s="408"/>
      <c r="BH25" s="408"/>
      <c r="BI25" s="408"/>
      <c r="BJ25" s="408"/>
      <c r="BK25" s="408"/>
      <c r="BL25" s="408"/>
      <c r="BM25" s="409"/>
      <c r="BN25" s="410">
        <v>1594171</v>
      </c>
      <c r="BO25" s="411"/>
      <c r="BP25" s="411"/>
      <c r="BQ25" s="411"/>
      <c r="BR25" s="411"/>
      <c r="BS25" s="411"/>
      <c r="BT25" s="411"/>
      <c r="BU25" s="412"/>
      <c r="BV25" s="410">
        <v>1450314</v>
      </c>
      <c r="BW25" s="411"/>
      <c r="BX25" s="411"/>
      <c r="BY25" s="411"/>
      <c r="BZ25" s="411"/>
      <c r="CA25" s="411"/>
      <c r="CB25" s="411"/>
      <c r="CC25" s="412"/>
      <c r="CD25" s="154"/>
      <c r="CE25" s="413"/>
      <c r="CF25" s="413"/>
      <c r="CG25" s="413"/>
      <c r="CH25" s="413"/>
      <c r="CI25" s="413"/>
      <c r="CJ25" s="413"/>
      <c r="CK25" s="413"/>
      <c r="CL25" s="413"/>
      <c r="CM25" s="413"/>
      <c r="CN25" s="413"/>
      <c r="CO25" s="413"/>
      <c r="CP25" s="413"/>
      <c r="CQ25" s="413"/>
      <c r="CR25" s="413"/>
      <c r="CS25" s="414"/>
      <c r="CT25" s="385"/>
      <c r="CU25" s="386"/>
      <c r="CV25" s="386"/>
      <c r="CW25" s="386"/>
      <c r="CX25" s="386"/>
      <c r="CY25" s="386"/>
      <c r="CZ25" s="386"/>
      <c r="DA25" s="387"/>
      <c r="DB25" s="385"/>
      <c r="DC25" s="386"/>
      <c r="DD25" s="386"/>
      <c r="DE25" s="386"/>
      <c r="DF25" s="386"/>
      <c r="DG25" s="386"/>
      <c r="DH25" s="386"/>
      <c r="DI25" s="387"/>
    </row>
    <row r="26" spans="1:119" s="139" customFormat="1" ht="18.75" customHeight="1">
      <c r="A26" s="140"/>
      <c r="B26" s="447"/>
      <c r="C26" s="448"/>
      <c r="D26" s="449"/>
      <c r="E26" s="388" t="s">
        <v>159</v>
      </c>
      <c r="F26" s="389"/>
      <c r="G26" s="389"/>
      <c r="H26" s="389"/>
      <c r="I26" s="389"/>
      <c r="J26" s="389"/>
      <c r="K26" s="390"/>
      <c r="L26" s="391">
        <v>1</v>
      </c>
      <c r="M26" s="392"/>
      <c r="N26" s="392"/>
      <c r="O26" s="392"/>
      <c r="P26" s="393"/>
      <c r="Q26" s="391">
        <v>5600</v>
      </c>
      <c r="R26" s="392"/>
      <c r="S26" s="392"/>
      <c r="T26" s="392"/>
      <c r="U26" s="392"/>
      <c r="V26" s="393"/>
      <c r="W26" s="457"/>
      <c r="X26" s="448"/>
      <c r="Y26" s="449"/>
      <c r="Z26" s="388" t="s">
        <v>160</v>
      </c>
      <c r="AA26" s="470"/>
      <c r="AB26" s="470"/>
      <c r="AC26" s="470"/>
      <c r="AD26" s="470"/>
      <c r="AE26" s="470"/>
      <c r="AF26" s="470"/>
      <c r="AG26" s="471"/>
      <c r="AH26" s="391">
        <v>31</v>
      </c>
      <c r="AI26" s="392"/>
      <c r="AJ26" s="392"/>
      <c r="AK26" s="392"/>
      <c r="AL26" s="393"/>
      <c r="AM26" s="391">
        <v>109988</v>
      </c>
      <c r="AN26" s="392"/>
      <c r="AO26" s="392"/>
      <c r="AP26" s="392"/>
      <c r="AQ26" s="392"/>
      <c r="AR26" s="393"/>
      <c r="AS26" s="391">
        <v>3548</v>
      </c>
      <c r="AT26" s="392"/>
      <c r="AU26" s="392"/>
      <c r="AV26" s="392"/>
      <c r="AW26" s="392"/>
      <c r="AX26" s="394"/>
      <c r="AY26" s="424" t="s">
        <v>161</v>
      </c>
      <c r="AZ26" s="425"/>
      <c r="BA26" s="425"/>
      <c r="BB26" s="425"/>
      <c r="BC26" s="425"/>
      <c r="BD26" s="425"/>
      <c r="BE26" s="425"/>
      <c r="BF26" s="425"/>
      <c r="BG26" s="425"/>
      <c r="BH26" s="425"/>
      <c r="BI26" s="425"/>
      <c r="BJ26" s="425"/>
      <c r="BK26" s="425"/>
      <c r="BL26" s="425"/>
      <c r="BM26" s="426"/>
      <c r="BN26" s="415" t="s">
        <v>122</v>
      </c>
      <c r="BO26" s="416"/>
      <c r="BP26" s="416"/>
      <c r="BQ26" s="416"/>
      <c r="BR26" s="416"/>
      <c r="BS26" s="416"/>
      <c r="BT26" s="416"/>
      <c r="BU26" s="417"/>
      <c r="BV26" s="415" t="s">
        <v>122</v>
      </c>
      <c r="BW26" s="416"/>
      <c r="BX26" s="416"/>
      <c r="BY26" s="416"/>
      <c r="BZ26" s="416"/>
      <c r="CA26" s="416"/>
      <c r="CB26" s="416"/>
      <c r="CC26" s="417"/>
      <c r="CD26" s="154"/>
      <c r="CE26" s="413"/>
      <c r="CF26" s="413"/>
      <c r="CG26" s="413"/>
      <c r="CH26" s="413"/>
      <c r="CI26" s="413"/>
      <c r="CJ26" s="413"/>
      <c r="CK26" s="413"/>
      <c r="CL26" s="413"/>
      <c r="CM26" s="413"/>
      <c r="CN26" s="413"/>
      <c r="CO26" s="413"/>
      <c r="CP26" s="413"/>
      <c r="CQ26" s="413"/>
      <c r="CR26" s="413"/>
      <c r="CS26" s="414"/>
      <c r="CT26" s="385"/>
      <c r="CU26" s="386"/>
      <c r="CV26" s="386"/>
      <c r="CW26" s="386"/>
      <c r="CX26" s="386"/>
      <c r="CY26" s="386"/>
      <c r="CZ26" s="386"/>
      <c r="DA26" s="387"/>
      <c r="DB26" s="385"/>
      <c r="DC26" s="386"/>
      <c r="DD26" s="386"/>
      <c r="DE26" s="386"/>
      <c r="DF26" s="386"/>
      <c r="DG26" s="386"/>
      <c r="DH26" s="386"/>
      <c r="DI26" s="387"/>
    </row>
    <row r="27" spans="1:119" ht="18.75" customHeight="1" thickBot="1">
      <c r="A27" s="140"/>
      <c r="B27" s="447"/>
      <c r="C27" s="448"/>
      <c r="D27" s="449"/>
      <c r="E27" s="388" t="s">
        <v>162</v>
      </c>
      <c r="F27" s="389"/>
      <c r="G27" s="389"/>
      <c r="H27" s="389"/>
      <c r="I27" s="389"/>
      <c r="J27" s="389"/>
      <c r="K27" s="390"/>
      <c r="L27" s="391">
        <v>1</v>
      </c>
      <c r="M27" s="392"/>
      <c r="N27" s="392"/>
      <c r="O27" s="392"/>
      <c r="P27" s="393"/>
      <c r="Q27" s="391">
        <v>4350</v>
      </c>
      <c r="R27" s="392"/>
      <c r="S27" s="392"/>
      <c r="T27" s="392"/>
      <c r="U27" s="392"/>
      <c r="V27" s="393"/>
      <c r="W27" s="457"/>
      <c r="X27" s="448"/>
      <c r="Y27" s="449"/>
      <c r="Z27" s="388" t="s">
        <v>163</v>
      </c>
      <c r="AA27" s="389"/>
      <c r="AB27" s="389"/>
      <c r="AC27" s="389"/>
      <c r="AD27" s="389"/>
      <c r="AE27" s="389"/>
      <c r="AF27" s="389"/>
      <c r="AG27" s="390"/>
      <c r="AH27" s="391">
        <v>4</v>
      </c>
      <c r="AI27" s="392"/>
      <c r="AJ27" s="392"/>
      <c r="AK27" s="392"/>
      <c r="AL27" s="393"/>
      <c r="AM27" s="391">
        <v>16040</v>
      </c>
      <c r="AN27" s="392"/>
      <c r="AO27" s="392"/>
      <c r="AP27" s="392"/>
      <c r="AQ27" s="392"/>
      <c r="AR27" s="393"/>
      <c r="AS27" s="391">
        <v>4010</v>
      </c>
      <c r="AT27" s="392"/>
      <c r="AU27" s="392"/>
      <c r="AV27" s="392"/>
      <c r="AW27" s="392"/>
      <c r="AX27" s="394"/>
      <c r="AY27" s="421" t="s">
        <v>164</v>
      </c>
      <c r="AZ27" s="422"/>
      <c r="BA27" s="422"/>
      <c r="BB27" s="422"/>
      <c r="BC27" s="422"/>
      <c r="BD27" s="422"/>
      <c r="BE27" s="422"/>
      <c r="BF27" s="422"/>
      <c r="BG27" s="422"/>
      <c r="BH27" s="422"/>
      <c r="BI27" s="422"/>
      <c r="BJ27" s="422"/>
      <c r="BK27" s="422"/>
      <c r="BL27" s="422"/>
      <c r="BM27" s="423"/>
      <c r="BN27" s="418" t="s">
        <v>122</v>
      </c>
      <c r="BO27" s="419"/>
      <c r="BP27" s="419"/>
      <c r="BQ27" s="419"/>
      <c r="BR27" s="419"/>
      <c r="BS27" s="419"/>
      <c r="BT27" s="419"/>
      <c r="BU27" s="420"/>
      <c r="BV27" s="418" t="s">
        <v>122</v>
      </c>
      <c r="BW27" s="419"/>
      <c r="BX27" s="419"/>
      <c r="BY27" s="419"/>
      <c r="BZ27" s="419"/>
      <c r="CA27" s="419"/>
      <c r="CB27" s="419"/>
      <c r="CC27" s="420"/>
      <c r="CD27" s="156"/>
      <c r="CE27" s="413"/>
      <c r="CF27" s="413"/>
      <c r="CG27" s="413"/>
      <c r="CH27" s="413"/>
      <c r="CI27" s="413"/>
      <c r="CJ27" s="413"/>
      <c r="CK27" s="413"/>
      <c r="CL27" s="413"/>
      <c r="CM27" s="413"/>
      <c r="CN27" s="413"/>
      <c r="CO27" s="413"/>
      <c r="CP27" s="413"/>
      <c r="CQ27" s="413"/>
      <c r="CR27" s="413"/>
      <c r="CS27" s="414"/>
      <c r="CT27" s="385"/>
      <c r="CU27" s="386"/>
      <c r="CV27" s="386"/>
      <c r="CW27" s="386"/>
      <c r="CX27" s="386"/>
      <c r="CY27" s="386"/>
      <c r="CZ27" s="386"/>
      <c r="DA27" s="387"/>
      <c r="DB27" s="385"/>
      <c r="DC27" s="386"/>
      <c r="DD27" s="386"/>
      <c r="DE27" s="386"/>
      <c r="DF27" s="386"/>
      <c r="DG27" s="386"/>
      <c r="DH27" s="386"/>
      <c r="DI27" s="387"/>
      <c r="DJ27" s="139"/>
      <c r="DK27" s="139"/>
      <c r="DL27" s="139"/>
      <c r="DM27" s="139"/>
      <c r="DN27" s="139"/>
      <c r="DO27" s="139"/>
    </row>
    <row r="28" spans="1:119" ht="18.75" customHeight="1">
      <c r="A28" s="140"/>
      <c r="B28" s="447"/>
      <c r="C28" s="448"/>
      <c r="D28" s="449"/>
      <c r="E28" s="388" t="s">
        <v>165</v>
      </c>
      <c r="F28" s="389"/>
      <c r="G28" s="389"/>
      <c r="H28" s="389"/>
      <c r="I28" s="389"/>
      <c r="J28" s="389"/>
      <c r="K28" s="390"/>
      <c r="L28" s="391">
        <v>1</v>
      </c>
      <c r="M28" s="392"/>
      <c r="N28" s="392"/>
      <c r="O28" s="392"/>
      <c r="P28" s="393"/>
      <c r="Q28" s="391">
        <v>3850</v>
      </c>
      <c r="R28" s="392"/>
      <c r="S28" s="392"/>
      <c r="T28" s="392"/>
      <c r="U28" s="392"/>
      <c r="V28" s="393"/>
      <c r="W28" s="457"/>
      <c r="X28" s="448"/>
      <c r="Y28" s="449"/>
      <c r="Z28" s="388" t="s">
        <v>166</v>
      </c>
      <c r="AA28" s="389"/>
      <c r="AB28" s="389"/>
      <c r="AC28" s="389"/>
      <c r="AD28" s="389"/>
      <c r="AE28" s="389"/>
      <c r="AF28" s="389"/>
      <c r="AG28" s="390"/>
      <c r="AH28" s="391" t="s">
        <v>122</v>
      </c>
      <c r="AI28" s="392"/>
      <c r="AJ28" s="392"/>
      <c r="AK28" s="392"/>
      <c r="AL28" s="393"/>
      <c r="AM28" s="391" t="s">
        <v>122</v>
      </c>
      <c r="AN28" s="392"/>
      <c r="AO28" s="392"/>
      <c r="AP28" s="392"/>
      <c r="AQ28" s="392"/>
      <c r="AR28" s="393"/>
      <c r="AS28" s="391" t="s">
        <v>122</v>
      </c>
      <c r="AT28" s="392"/>
      <c r="AU28" s="392"/>
      <c r="AV28" s="392"/>
      <c r="AW28" s="392"/>
      <c r="AX28" s="394"/>
      <c r="AY28" s="398" t="s">
        <v>167</v>
      </c>
      <c r="AZ28" s="399"/>
      <c r="BA28" s="399"/>
      <c r="BB28" s="400"/>
      <c r="BC28" s="407" t="s">
        <v>168</v>
      </c>
      <c r="BD28" s="408"/>
      <c r="BE28" s="408"/>
      <c r="BF28" s="408"/>
      <c r="BG28" s="408"/>
      <c r="BH28" s="408"/>
      <c r="BI28" s="408"/>
      <c r="BJ28" s="408"/>
      <c r="BK28" s="408"/>
      <c r="BL28" s="408"/>
      <c r="BM28" s="409"/>
      <c r="BN28" s="410">
        <v>1240580</v>
      </c>
      <c r="BO28" s="411"/>
      <c r="BP28" s="411"/>
      <c r="BQ28" s="411"/>
      <c r="BR28" s="411"/>
      <c r="BS28" s="411"/>
      <c r="BT28" s="411"/>
      <c r="BU28" s="412"/>
      <c r="BV28" s="410">
        <v>1101581</v>
      </c>
      <c r="BW28" s="411"/>
      <c r="BX28" s="411"/>
      <c r="BY28" s="411"/>
      <c r="BZ28" s="411"/>
      <c r="CA28" s="411"/>
      <c r="CB28" s="411"/>
      <c r="CC28" s="412"/>
      <c r="CD28" s="154"/>
      <c r="CE28" s="413"/>
      <c r="CF28" s="413"/>
      <c r="CG28" s="413"/>
      <c r="CH28" s="413"/>
      <c r="CI28" s="413"/>
      <c r="CJ28" s="413"/>
      <c r="CK28" s="413"/>
      <c r="CL28" s="413"/>
      <c r="CM28" s="413"/>
      <c r="CN28" s="413"/>
      <c r="CO28" s="413"/>
      <c r="CP28" s="413"/>
      <c r="CQ28" s="413"/>
      <c r="CR28" s="413"/>
      <c r="CS28" s="414"/>
      <c r="CT28" s="385"/>
      <c r="CU28" s="386"/>
      <c r="CV28" s="386"/>
      <c r="CW28" s="386"/>
      <c r="CX28" s="386"/>
      <c r="CY28" s="386"/>
      <c r="CZ28" s="386"/>
      <c r="DA28" s="387"/>
      <c r="DB28" s="385"/>
      <c r="DC28" s="386"/>
      <c r="DD28" s="386"/>
      <c r="DE28" s="386"/>
      <c r="DF28" s="386"/>
      <c r="DG28" s="386"/>
      <c r="DH28" s="386"/>
      <c r="DI28" s="387"/>
      <c r="DJ28" s="139"/>
      <c r="DK28" s="139"/>
      <c r="DL28" s="139"/>
      <c r="DM28" s="139"/>
      <c r="DN28" s="139"/>
      <c r="DO28" s="139"/>
    </row>
    <row r="29" spans="1:119" ht="18.75" customHeight="1">
      <c r="A29" s="140"/>
      <c r="B29" s="447"/>
      <c r="C29" s="448"/>
      <c r="D29" s="449"/>
      <c r="E29" s="388" t="s">
        <v>169</v>
      </c>
      <c r="F29" s="389"/>
      <c r="G29" s="389"/>
      <c r="H29" s="389"/>
      <c r="I29" s="389"/>
      <c r="J29" s="389"/>
      <c r="K29" s="390"/>
      <c r="L29" s="391">
        <v>13</v>
      </c>
      <c r="M29" s="392"/>
      <c r="N29" s="392"/>
      <c r="O29" s="392"/>
      <c r="P29" s="393"/>
      <c r="Q29" s="391">
        <v>3600</v>
      </c>
      <c r="R29" s="392"/>
      <c r="S29" s="392"/>
      <c r="T29" s="392"/>
      <c r="U29" s="392"/>
      <c r="V29" s="393"/>
      <c r="W29" s="458"/>
      <c r="X29" s="459"/>
      <c r="Y29" s="460"/>
      <c r="Z29" s="388" t="s">
        <v>170</v>
      </c>
      <c r="AA29" s="389"/>
      <c r="AB29" s="389"/>
      <c r="AC29" s="389"/>
      <c r="AD29" s="389"/>
      <c r="AE29" s="389"/>
      <c r="AF29" s="389"/>
      <c r="AG29" s="390"/>
      <c r="AH29" s="391">
        <v>300</v>
      </c>
      <c r="AI29" s="392"/>
      <c r="AJ29" s="392"/>
      <c r="AK29" s="392"/>
      <c r="AL29" s="393"/>
      <c r="AM29" s="391">
        <v>915288</v>
      </c>
      <c r="AN29" s="392"/>
      <c r="AO29" s="392"/>
      <c r="AP29" s="392"/>
      <c r="AQ29" s="392"/>
      <c r="AR29" s="393"/>
      <c r="AS29" s="391">
        <v>3051</v>
      </c>
      <c r="AT29" s="392"/>
      <c r="AU29" s="392"/>
      <c r="AV29" s="392"/>
      <c r="AW29" s="392"/>
      <c r="AX29" s="394"/>
      <c r="AY29" s="401"/>
      <c r="AZ29" s="402"/>
      <c r="BA29" s="402"/>
      <c r="BB29" s="403"/>
      <c r="BC29" s="395" t="s">
        <v>171</v>
      </c>
      <c r="BD29" s="396"/>
      <c r="BE29" s="396"/>
      <c r="BF29" s="396"/>
      <c r="BG29" s="396"/>
      <c r="BH29" s="396"/>
      <c r="BI29" s="396"/>
      <c r="BJ29" s="396"/>
      <c r="BK29" s="396"/>
      <c r="BL29" s="396"/>
      <c r="BM29" s="397"/>
      <c r="BN29" s="415">
        <v>161855</v>
      </c>
      <c r="BO29" s="416"/>
      <c r="BP29" s="416"/>
      <c r="BQ29" s="416"/>
      <c r="BR29" s="416"/>
      <c r="BS29" s="416"/>
      <c r="BT29" s="416"/>
      <c r="BU29" s="417"/>
      <c r="BV29" s="415">
        <v>161672</v>
      </c>
      <c r="BW29" s="416"/>
      <c r="BX29" s="416"/>
      <c r="BY29" s="416"/>
      <c r="BZ29" s="416"/>
      <c r="CA29" s="416"/>
      <c r="CB29" s="416"/>
      <c r="CC29" s="417"/>
      <c r="CD29" s="156"/>
      <c r="CE29" s="413"/>
      <c r="CF29" s="413"/>
      <c r="CG29" s="413"/>
      <c r="CH29" s="413"/>
      <c r="CI29" s="413"/>
      <c r="CJ29" s="413"/>
      <c r="CK29" s="413"/>
      <c r="CL29" s="413"/>
      <c r="CM29" s="413"/>
      <c r="CN29" s="413"/>
      <c r="CO29" s="413"/>
      <c r="CP29" s="413"/>
      <c r="CQ29" s="413"/>
      <c r="CR29" s="413"/>
      <c r="CS29" s="414"/>
      <c r="CT29" s="385"/>
      <c r="CU29" s="386"/>
      <c r="CV29" s="386"/>
      <c r="CW29" s="386"/>
      <c r="CX29" s="386"/>
      <c r="CY29" s="386"/>
      <c r="CZ29" s="386"/>
      <c r="DA29" s="387"/>
      <c r="DB29" s="385"/>
      <c r="DC29" s="386"/>
      <c r="DD29" s="386"/>
      <c r="DE29" s="386"/>
      <c r="DF29" s="386"/>
      <c r="DG29" s="386"/>
      <c r="DH29" s="386"/>
      <c r="DI29" s="387"/>
      <c r="DJ29" s="139"/>
      <c r="DK29" s="139"/>
      <c r="DL29" s="139"/>
      <c r="DM29" s="139"/>
      <c r="DN29" s="139"/>
      <c r="DO29" s="139"/>
    </row>
    <row r="30" spans="1:119" ht="18.75" customHeight="1" thickBot="1">
      <c r="A30" s="140"/>
      <c r="B30" s="450"/>
      <c r="C30" s="451"/>
      <c r="D30" s="452"/>
      <c r="E30" s="461"/>
      <c r="F30" s="462"/>
      <c r="G30" s="462"/>
      <c r="H30" s="462"/>
      <c r="I30" s="462"/>
      <c r="J30" s="462"/>
      <c r="K30" s="463"/>
      <c r="L30" s="464"/>
      <c r="M30" s="465"/>
      <c r="N30" s="465"/>
      <c r="O30" s="465"/>
      <c r="P30" s="466"/>
      <c r="Q30" s="464"/>
      <c r="R30" s="465"/>
      <c r="S30" s="465"/>
      <c r="T30" s="465"/>
      <c r="U30" s="465"/>
      <c r="V30" s="466"/>
      <c r="W30" s="467" t="s">
        <v>172</v>
      </c>
      <c r="X30" s="468"/>
      <c r="Y30" s="468"/>
      <c r="Z30" s="468"/>
      <c r="AA30" s="468"/>
      <c r="AB30" s="468"/>
      <c r="AC30" s="468"/>
      <c r="AD30" s="468"/>
      <c r="AE30" s="468"/>
      <c r="AF30" s="468"/>
      <c r="AG30" s="469"/>
      <c r="AH30" s="379">
        <v>99.2</v>
      </c>
      <c r="AI30" s="380"/>
      <c r="AJ30" s="380"/>
      <c r="AK30" s="380"/>
      <c r="AL30" s="380"/>
      <c r="AM30" s="380"/>
      <c r="AN30" s="380"/>
      <c r="AO30" s="380"/>
      <c r="AP30" s="380"/>
      <c r="AQ30" s="380"/>
      <c r="AR30" s="380"/>
      <c r="AS30" s="380"/>
      <c r="AT30" s="380"/>
      <c r="AU30" s="380"/>
      <c r="AV30" s="380"/>
      <c r="AW30" s="380"/>
      <c r="AX30" s="381"/>
      <c r="AY30" s="404"/>
      <c r="AZ30" s="405"/>
      <c r="BA30" s="405"/>
      <c r="BB30" s="406"/>
      <c r="BC30" s="382" t="s">
        <v>173</v>
      </c>
      <c r="BD30" s="383"/>
      <c r="BE30" s="383"/>
      <c r="BF30" s="383"/>
      <c r="BG30" s="383"/>
      <c r="BH30" s="383"/>
      <c r="BI30" s="383"/>
      <c r="BJ30" s="383"/>
      <c r="BK30" s="383"/>
      <c r="BL30" s="383"/>
      <c r="BM30" s="384"/>
      <c r="BN30" s="418">
        <v>662653</v>
      </c>
      <c r="BO30" s="419"/>
      <c r="BP30" s="419"/>
      <c r="BQ30" s="419"/>
      <c r="BR30" s="419"/>
      <c r="BS30" s="419"/>
      <c r="BT30" s="419"/>
      <c r="BU30" s="420"/>
      <c r="BV30" s="418">
        <v>484223</v>
      </c>
      <c r="BW30" s="419"/>
      <c r="BX30" s="419"/>
      <c r="BY30" s="419"/>
      <c r="BZ30" s="419"/>
      <c r="CA30" s="419"/>
      <c r="CB30" s="419"/>
      <c r="CC30" s="420"/>
      <c r="CD30" s="157"/>
      <c r="CE30" s="158"/>
      <c r="CF30" s="158"/>
      <c r="CG30" s="158"/>
      <c r="CH30" s="158"/>
      <c r="CI30" s="158"/>
      <c r="CJ30" s="158"/>
      <c r="CK30" s="158"/>
      <c r="CL30" s="158"/>
      <c r="CM30" s="158"/>
      <c r="CN30" s="158"/>
      <c r="CO30" s="158"/>
      <c r="CP30" s="158"/>
      <c r="CQ30" s="158"/>
      <c r="CR30" s="158"/>
      <c r="CS30" s="159"/>
      <c r="CT30" s="160"/>
      <c r="CU30" s="161"/>
      <c r="CV30" s="161"/>
      <c r="CW30" s="161"/>
      <c r="CX30" s="161"/>
      <c r="CY30" s="161"/>
      <c r="CZ30" s="161"/>
      <c r="DA30" s="162"/>
      <c r="DB30" s="160"/>
      <c r="DC30" s="161"/>
      <c r="DD30" s="161"/>
      <c r="DE30" s="161"/>
      <c r="DF30" s="161"/>
      <c r="DG30" s="161"/>
      <c r="DH30" s="161"/>
      <c r="DI30" s="162"/>
      <c r="DJ30" s="139"/>
      <c r="DK30" s="139"/>
      <c r="DL30" s="139"/>
      <c r="DM30" s="139"/>
      <c r="DN30" s="139"/>
      <c r="DO30" s="139"/>
    </row>
    <row r="31" spans="1:119" ht="13.5" customHeight="1">
      <c r="A31" s="140"/>
      <c r="B31" s="163"/>
      <c r="C31" s="16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164"/>
      <c r="AN31" s="164"/>
      <c r="AO31" s="164"/>
      <c r="AP31" s="164"/>
      <c r="AQ31" s="164"/>
      <c r="AR31" s="164"/>
      <c r="AS31" s="164"/>
      <c r="AT31" s="164"/>
      <c r="AU31" s="164"/>
      <c r="AV31" s="164"/>
      <c r="AW31" s="164"/>
      <c r="AX31" s="164"/>
      <c r="AY31" s="164"/>
      <c r="AZ31" s="164"/>
      <c r="BA31" s="164"/>
      <c r="BB31" s="164"/>
      <c r="BC31" s="164"/>
      <c r="BD31" s="164"/>
      <c r="BE31" s="164"/>
      <c r="BF31" s="164"/>
      <c r="BG31" s="164"/>
      <c r="BH31" s="164"/>
      <c r="BI31" s="164"/>
      <c r="BJ31" s="164"/>
      <c r="BK31" s="164"/>
      <c r="BL31" s="164"/>
      <c r="BM31" s="164"/>
      <c r="BN31" s="164"/>
      <c r="BO31" s="164"/>
      <c r="BP31" s="164"/>
      <c r="BQ31" s="164"/>
      <c r="BR31" s="164"/>
      <c r="BS31" s="164"/>
      <c r="BT31" s="164"/>
      <c r="BU31" s="164"/>
      <c r="BV31" s="164"/>
      <c r="BW31" s="164"/>
      <c r="BX31" s="164"/>
      <c r="BY31" s="164"/>
      <c r="BZ31" s="164"/>
      <c r="CA31" s="164"/>
      <c r="CB31" s="164"/>
      <c r="CC31" s="164"/>
      <c r="CD31" s="164"/>
      <c r="CE31" s="164"/>
      <c r="CF31" s="164"/>
      <c r="CG31" s="164"/>
      <c r="CH31" s="164"/>
      <c r="CI31" s="164"/>
      <c r="CJ31" s="164"/>
      <c r="CK31" s="164"/>
      <c r="CL31" s="164"/>
      <c r="CM31" s="164"/>
      <c r="CN31" s="164"/>
      <c r="CO31" s="164"/>
      <c r="CP31" s="164"/>
      <c r="CQ31" s="164"/>
      <c r="CR31" s="164"/>
      <c r="CS31" s="164"/>
      <c r="CT31" s="164"/>
      <c r="CU31" s="164"/>
      <c r="CV31" s="164"/>
      <c r="CW31" s="164"/>
      <c r="CX31" s="164"/>
      <c r="CY31" s="164"/>
      <c r="CZ31" s="164"/>
      <c r="DA31" s="164"/>
      <c r="DB31" s="164"/>
      <c r="DC31" s="164"/>
      <c r="DD31" s="164"/>
      <c r="DE31" s="164"/>
      <c r="DF31" s="164"/>
      <c r="DG31" s="164"/>
      <c r="DH31" s="164"/>
      <c r="DI31" s="165"/>
      <c r="DJ31" s="139"/>
      <c r="DK31" s="139"/>
      <c r="DL31" s="139"/>
      <c r="DM31" s="139"/>
      <c r="DN31" s="139"/>
      <c r="DO31" s="139"/>
    </row>
    <row r="32" spans="1:119" ht="13.5" customHeight="1">
      <c r="A32" s="140"/>
      <c r="B32" s="166"/>
      <c r="C32" s="167" t="s">
        <v>174</v>
      </c>
      <c r="D32" s="167"/>
      <c r="E32" s="167"/>
      <c r="F32" s="164"/>
      <c r="G32" s="164"/>
      <c r="H32" s="164"/>
      <c r="I32" s="164"/>
      <c r="J32" s="164"/>
      <c r="K32" s="164"/>
      <c r="L32" s="164"/>
      <c r="M32" s="164"/>
      <c r="N32" s="164"/>
      <c r="O32" s="164"/>
      <c r="P32" s="164"/>
      <c r="Q32" s="164"/>
      <c r="R32" s="164"/>
      <c r="S32" s="164"/>
      <c r="T32" s="164"/>
      <c r="U32" s="164" t="s">
        <v>175</v>
      </c>
      <c r="V32" s="164"/>
      <c r="W32" s="164"/>
      <c r="X32" s="164"/>
      <c r="Y32" s="164"/>
      <c r="Z32" s="164"/>
      <c r="AA32" s="164"/>
      <c r="AB32" s="164"/>
      <c r="AC32" s="164"/>
      <c r="AD32" s="164"/>
      <c r="AE32" s="164"/>
      <c r="AF32" s="164"/>
      <c r="AG32" s="164"/>
      <c r="AH32" s="164"/>
      <c r="AI32" s="164"/>
      <c r="AJ32" s="164"/>
      <c r="AK32" s="164"/>
      <c r="AL32" s="164"/>
      <c r="AM32" s="168" t="s">
        <v>176</v>
      </c>
      <c r="AN32" s="164"/>
      <c r="AO32" s="164"/>
      <c r="AP32" s="164"/>
      <c r="AQ32" s="164"/>
      <c r="AR32" s="164"/>
      <c r="AS32" s="168"/>
      <c r="AT32" s="168"/>
      <c r="AU32" s="168"/>
      <c r="AV32" s="168"/>
      <c r="AW32" s="168"/>
      <c r="AX32" s="168"/>
      <c r="AY32" s="168"/>
      <c r="AZ32" s="168"/>
      <c r="BA32" s="168"/>
      <c r="BB32" s="164"/>
      <c r="BC32" s="168"/>
      <c r="BD32" s="164"/>
      <c r="BE32" s="168" t="s">
        <v>177</v>
      </c>
      <c r="BF32" s="164"/>
      <c r="BG32" s="164"/>
      <c r="BH32" s="164"/>
      <c r="BI32" s="164"/>
      <c r="BJ32" s="168"/>
      <c r="BK32" s="168"/>
      <c r="BL32" s="168"/>
      <c r="BM32" s="168"/>
      <c r="BN32" s="168"/>
      <c r="BO32" s="168"/>
      <c r="BP32" s="168"/>
      <c r="BQ32" s="168"/>
      <c r="BR32" s="164"/>
      <c r="BS32" s="164"/>
      <c r="BT32" s="164"/>
      <c r="BU32" s="164"/>
      <c r="BV32" s="164"/>
      <c r="BW32" s="164" t="s">
        <v>178</v>
      </c>
      <c r="BX32" s="164"/>
      <c r="BY32" s="164"/>
      <c r="BZ32" s="164"/>
      <c r="CA32" s="164"/>
      <c r="CB32" s="168"/>
      <c r="CC32" s="168"/>
      <c r="CD32" s="168"/>
      <c r="CE32" s="168"/>
      <c r="CF32" s="168"/>
      <c r="CG32" s="168"/>
      <c r="CH32" s="168"/>
      <c r="CI32" s="168"/>
      <c r="CJ32" s="168"/>
      <c r="CK32" s="168"/>
      <c r="CL32" s="168"/>
      <c r="CM32" s="168"/>
      <c r="CN32" s="168"/>
      <c r="CO32" s="168" t="s">
        <v>179</v>
      </c>
      <c r="CP32" s="168"/>
      <c r="CQ32" s="168"/>
      <c r="CR32" s="168"/>
      <c r="CS32" s="168"/>
      <c r="CT32" s="168"/>
      <c r="CU32" s="168"/>
      <c r="CV32" s="168"/>
      <c r="CW32" s="168"/>
      <c r="CX32" s="168"/>
      <c r="CY32" s="168"/>
      <c r="CZ32" s="168"/>
      <c r="DA32" s="168"/>
      <c r="DB32" s="168"/>
      <c r="DC32" s="168"/>
      <c r="DD32" s="168"/>
      <c r="DE32" s="168"/>
      <c r="DF32" s="168"/>
      <c r="DG32" s="168"/>
      <c r="DH32" s="168"/>
      <c r="DI32" s="165"/>
      <c r="DJ32" s="139"/>
      <c r="DK32" s="139"/>
      <c r="DL32" s="139"/>
      <c r="DM32" s="139"/>
      <c r="DN32" s="139"/>
      <c r="DO32" s="139"/>
    </row>
    <row r="33" spans="1:119" ht="13.5" customHeight="1">
      <c r="A33" s="140"/>
      <c r="B33" s="166"/>
      <c r="C33" s="378" t="s">
        <v>180</v>
      </c>
      <c r="D33" s="378"/>
      <c r="E33" s="377" t="s">
        <v>181</v>
      </c>
      <c r="F33" s="377"/>
      <c r="G33" s="377"/>
      <c r="H33" s="377"/>
      <c r="I33" s="377"/>
      <c r="J33" s="377"/>
      <c r="K33" s="377"/>
      <c r="L33" s="377"/>
      <c r="M33" s="377"/>
      <c r="N33" s="377"/>
      <c r="O33" s="377"/>
      <c r="P33" s="377"/>
      <c r="Q33" s="377"/>
      <c r="R33" s="377"/>
      <c r="S33" s="377"/>
      <c r="T33" s="169"/>
      <c r="U33" s="378" t="s">
        <v>180</v>
      </c>
      <c r="V33" s="378"/>
      <c r="W33" s="377" t="s">
        <v>181</v>
      </c>
      <c r="X33" s="377"/>
      <c r="Y33" s="377"/>
      <c r="Z33" s="377"/>
      <c r="AA33" s="377"/>
      <c r="AB33" s="377"/>
      <c r="AC33" s="377"/>
      <c r="AD33" s="377"/>
      <c r="AE33" s="377"/>
      <c r="AF33" s="377"/>
      <c r="AG33" s="377"/>
      <c r="AH33" s="377"/>
      <c r="AI33" s="377"/>
      <c r="AJ33" s="377"/>
      <c r="AK33" s="377"/>
      <c r="AL33" s="169"/>
      <c r="AM33" s="378" t="s">
        <v>180</v>
      </c>
      <c r="AN33" s="378"/>
      <c r="AO33" s="377" t="s">
        <v>181</v>
      </c>
      <c r="AP33" s="377"/>
      <c r="AQ33" s="377"/>
      <c r="AR33" s="377"/>
      <c r="AS33" s="377"/>
      <c r="AT33" s="377"/>
      <c r="AU33" s="377"/>
      <c r="AV33" s="377"/>
      <c r="AW33" s="377"/>
      <c r="AX33" s="377"/>
      <c r="AY33" s="377"/>
      <c r="AZ33" s="377"/>
      <c r="BA33" s="377"/>
      <c r="BB33" s="377"/>
      <c r="BC33" s="377"/>
      <c r="BD33" s="170"/>
      <c r="BE33" s="377" t="s">
        <v>182</v>
      </c>
      <c r="BF33" s="377"/>
      <c r="BG33" s="377" t="s">
        <v>183</v>
      </c>
      <c r="BH33" s="377"/>
      <c r="BI33" s="377"/>
      <c r="BJ33" s="377"/>
      <c r="BK33" s="377"/>
      <c r="BL33" s="377"/>
      <c r="BM33" s="377"/>
      <c r="BN33" s="377"/>
      <c r="BO33" s="377"/>
      <c r="BP33" s="377"/>
      <c r="BQ33" s="377"/>
      <c r="BR33" s="377"/>
      <c r="BS33" s="377"/>
      <c r="BT33" s="377"/>
      <c r="BU33" s="377"/>
      <c r="BV33" s="170"/>
      <c r="BW33" s="378" t="s">
        <v>182</v>
      </c>
      <c r="BX33" s="378"/>
      <c r="BY33" s="377" t="s">
        <v>184</v>
      </c>
      <c r="BZ33" s="377"/>
      <c r="CA33" s="377"/>
      <c r="CB33" s="377"/>
      <c r="CC33" s="377"/>
      <c r="CD33" s="377"/>
      <c r="CE33" s="377"/>
      <c r="CF33" s="377"/>
      <c r="CG33" s="377"/>
      <c r="CH33" s="377"/>
      <c r="CI33" s="377"/>
      <c r="CJ33" s="377"/>
      <c r="CK33" s="377"/>
      <c r="CL33" s="377"/>
      <c r="CM33" s="377"/>
      <c r="CN33" s="169"/>
      <c r="CO33" s="378" t="s">
        <v>180</v>
      </c>
      <c r="CP33" s="378"/>
      <c r="CQ33" s="377" t="s">
        <v>185</v>
      </c>
      <c r="CR33" s="377"/>
      <c r="CS33" s="377"/>
      <c r="CT33" s="377"/>
      <c r="CU33" s="377"/>
      <c r="CV33" s="377"/>
      <c r="CW33" s="377"/>
      <c r="CX33" s="377"/>
      <c r="CY33" s="377"/>
      <c r="CZ33" s="377"/>
      <c r="DA33" s="377"/>
      <c r="DB33" s="377"/>
      <c r="DC33" s="377"/>
      <c r="DD33" s="377"/>
      <c r="DE33" s="377"/>
      <c r="DF33" s="169"/>
      <c r="DG33" s="377" t="s">
        <v>186</v>
      </c>
      <c r="DH33" s="377"/>
      <c r="DI33" s="171"/>
      <c r="DJ33" s="139"/>
      <c r="DK33" s="139"/>
      <c r="DL33" s="139"/>
      <c r="DM33" s="139"/>
      <c r="DN33" s="139"/>
      <c r="DO33" s="139"/>
    </row>
    <row r="34" spans="1:119" ht="32.25" customHeight="1">
      <c r="A34" s="140"/>
      <c r="B34" s="166"/>
      <c r="C34" s="375">
        <f>IF(E34="","",1)</f>
        <v>1</v>
      </c>
      <c r="D34" s="375"/>
      <c r="E34" s="374" t="str">
        <f>IF('各会計、関係団体の財政状況及び健全化判断比率'!B7="","",'各会計、関係団体の財政状況及び健全化判断比率'!B7)</f>
        <v>一般会計</v>
      </c>
      <c r="F34" s="374"/>
      <c r="G34" s="374"/>
      <c r="H34" s="374"/>
      <c r="I34" s="374"/>
      <c r="J34" s="374"/>
      <c r="K34" s="374"/>
      <c r="L34" s="374"/>
      <c r="M34" s="374"/>
      <c r="N34" s="374"/>
      <c r="O34" s="374"/>
      <c r="P34" s="374"/>
      <c r="Q34" s="374"/>
      <c r="R34" s="374"/>
      <c r="S34" s="374"/>
      <c r="T34" s="167"/>
      <c r="U34" s="375">
        <f>IF(W34="","",MAX(C34:D43)+1)</f>
        <v>3</v>
      </c>
      <c r="V34" s="375"/>
      <c r="W34" s="374" t="str">
        <f>IF('各会計、関係団体の財政状況及び健全化判断比率'!B28="","",'各会計、関係団体の財政状況及び健全化判断比率'!B28)</f>
        <v>国民健康保険特別会計</v>
      </c>
      <c r="X34" s="374"/>
      <c r="Y34" s="374"/>
      <c r="Z34" s="374"/>
      <c r="AA34" s="374"/>
      <c r="AB34" s="374"/>
      <c r="AC34" s="374"/>
      <c r="AD34" s="374"/>
      <c r="AE34" s="374"/>
      <c r="AF34" s="374"/>
      <c r="AG34" s="374"/>
      <c r="AH34" s="374"/>
      <c r="AI34" s="374"/>
      <c r="AJ34" s="374"/>
      <c r="AK34" s="374"/>
      <c r="AL34" s="167"/>
      <c r="AM34" s="375">
        <f>IF(AO34="","",MAX(C34:D43,U34:V43)+1)</f>
        <v>6</v>
      </c>
      <c r="AN34" s="375"/>
      <c r="AO34" s="374" t="str">
        <f>IF('各会計、関係団体の財政状況及び健全化判断比率'!B31="","",'各会計、関係団体の財政状況及び健全化判断比率'!B31)</f>
        <v>水道事業会計</v>
      </c>
      <c r="AP34" s="374"/>
      <c r="AQ34" s="374"/>
      <c r="AR34" s="374"/>
      <c r="AS34" s="374"/>
      <c r="AT34" s="374"/>
      <c r="AU34" s="374"/>
      <c r="AV34" s="374"/>
      <c r="AW34" s="374"/>
      <c r="AX34" s="374"/>
      <c r="AY34" s="374"/>
      <c r="AZ34" s="374"/>
      <c r="BA34" s="374"/>
      <c r="BB34" s="374"/>
      <c r="BC34" s="374"/>
      <c r="BD34" s="167"/>
      <c r="BE34" s="375">
        <f>IF(BG34="","",MAX(C34:D43,U34:V43,AM34:AN43)+1)</f>
        <v>7</v>
      </c>
      <c r="BF34" s="375"/>
      <c r="BG34" s="374" t="str">
        <f>IF('各会計、関係団体の財政状況及び健全化判断比率'!B32="","",'各会計、関係団体の財政状況及び健全化判断比率'!B32)</f>
        <v>公共下水道事業特別会計</v>
      </c>
      <c r="BH34" s="374"/>
      <c r="BI34" s="374"/>
      <c r="BJ34" s="374"/>
      <c r="BK34" s="374"/>
      <c r="BL34" s="374"/>
      <c r="BM34" s="374"/>
      <c r="BN34" s="374"/>
      <c r="BO34" s="374"/>
      <c r="BP34" s="374"/>
      <c r="BQ34" s="374"/>
      <c r="BR34" s="374"/>
      <c r="BS34" s="374"/>
      <c r="BT34" s="374"/>
      <c r="BU34" s="374"/>
      <c r="BV34" s="167"/>
      <c r="BW34" s="375">
        <f>IF(BY34="","",MAX(C34:D43,U34:V43,AM34:AN43,BE34:BF43)+1)</f>
        <v>10</v>
      </c>
      <c r="BX34" s="375"/>
      <c r="BY34" s="374" t="str">
        <f>IF('各会計、関係団体の財政状況及び健全化判断比率'!B68="","",'各会計、関係団体の財政状況及び健全化判断比率'!B68)</f>
        <v>山形県消防補償等組合</v>
      </c>
      <c r="BZ34" s="374"/>
      <c r="CA34" s="374"/>
      <c r="CB34" s="374"/>
      <c r="CC34" s="374"/>
      <c r="CD34" s="374"/>
      <c r="CE34" s="374"/>
      <c r="CF34" s="374"/>
      <c r="CG34" s="374"/>
      <c r="CH34" s="374"/>
      <c r="CI34" s="374"/>
      <c r="CJ34" s="374"/>
      <c r="CK34" s="374"/>
      <c r="CL34" s="374"/>
      <c r="CM34" s="374"/>
      <c r="CN34" s="167"/>
      <c r="CO34" s="375">
        <f>IF(CQ34="","",MAX(C34:D43,U34:V43,AM34:AN43,BE34:BF43,BW34:BX43)+1)</f>
        <v>16</v>
      </c>
      <c r="CP34" s="375"/>
      <c r="CQ34" s="374" t="str">
        <f>IF('各会計、関係団体の財政状況及び健全化判断比率'!BS7="","",'各会計、関係団体の財政状況及び健全化判断比率'!BS7)</f>
        <v>上山城郷土資料館</v>
      </c>
      <c r="CR34" s="374"/>
      <c r="CS34" s="374"/>
      <c r="CT34" s="374"/>
      <c r="CU34" s="374"/>
      <c r="CV34" s="374"/>
      <c r="CW34" s="374"/>
      <c r="CX34" s="374"/>
      <c r="CY34" s="374"/>
      <c r="CZ34" s="374"/>
      <c r="DA34" s="374"/>
      <c r="DB34" s="374"/>
      <c r="DC34" s="374"/>
      <c r="DD34" s="374"/>
      <c r="DE34" s="374"/>
      <c r="DF34" s="164"/>
      <c r="DG34" s="376" t="str">
        <f>IF('各会計、関係団体の財政状況及び健全化判断比率'!BR7="","",'各会計、関係団体の財政状況及び健全化判断比率'!BR7)</f>
        <v/>
      </c>
      <c r="DH34" s="376"/>
      <c r="DI34" s="171"/>
      <c r="DJ34" s="139"/>
      <c r="DK34" s="139"/>
      <c r="DL34" s="139"/>
      <c r="DM34" s="139"/>
      <c r="DN34" s="139"/>
      <c r="DO34" s="139"/>
    </row>
    <row r="35" spans="1:119" ht="32.25" customHeight="1">
      <c r="A35" s="140"/>
      <c r="B35" s="166"/>
      <c r="C35" s="375">
        <f>IF(E35="","",C34+1)</f>
        <v>2</v>
      </c>
      <c r="D35" s="375"/>
      <c r="E35" s="374" t="str">
        <f>IF('各会計、関係団体の財政状況及び健全化判断比率'!B8="","",'各会計、関係団体の財政状況及び健全化判断比率'!B8)</f>
        <v>施設貸付事業特別会計</v>
      </c>
      <c r="F35" s="374"/>
      <c r="G35" s="374"/>
      <c r="H35" s="374"/>
      <c r="I35" s="374"/>
      <c r="J35" s="374"/>
      <c r="K35" s="374"/>
      <c r="L35" s="374"/>
      <c r="M35" s="374"/>
      <c r="N35" s="374"/>
      <c r="O35" s="374"/>
      <c r="P35" s="374"/>
      <c r="Q35" s="374"/>
      <c r="R35" s="374"/>
      <c r="S35" s="374"/>
      <c r="T35" s="167"/>
      <c r="U35" s="375">
        <f>IF(W35="","",U34+1)</f>
        <v>4</v>
      </c>
      <c r="V35" s="375"/>
      <c r="W35" s="374" t="str">
        <f>IF('各会計、関係団体の財政状況及び健全化判断比率'!B29="","",'各会計、関係団体の財政状況及び健全化判断比率'!B29)</f>
        <v>介護保険特別会計</v>
      </c>
      <c r="X35" s="374"/>
      <c r="Y35" s="374"/>
      <c r="Z35" s="374"/>
      <c r="AA35" s="374"/>
      <c r="AB35" s="374"/>
      <c r="AC35" s="374"/>
      <c r="AD35" s="374"/>
      <c r="AE35" s="374"/>
      <c r="AF35" s="374"/>
      <c r="AG35" s="374"/>
      <c r="AH35" s="374"/>
      <c r="AI35" s="374"/>
      <c r="AJ35" s="374"/>
      <c r="AK35" s="374"/>
      <c r="AL35" s="167"/>
      <c r="AM35" s="375" t="str">
        <f t="shared" ref="AM35:AM43" si="0">IF(AO35="","",AM34+1)</f>
        <v/>
      </c>
      <c r="AN35" s="375"/>
      <c r="AO35" s="374"/>
      <c r="AP35" s="374"/>
      <c r="AQ35" s="374"/>
      <c r="AR35" s="374"/>
      <c r="AS35" s="374"/>
      <c r="AT35" s="374"/>
      <c r="AU35" s="374"/>
      <c r="AV35" s="374"/>
      <c r="AW35" s="374"/>
      <c r="AX35" s="374"/>
      <c r="AY35" s="374"/>
      <c r="AZ35" s="374"/>
      <c r="BA35" s="374"/>
      <c r="BB35" s="374"/>
      <c r="BC35" s="374"/>
      <c r="BD35" s="167"/>
      <c r="BE35" s="375">
        <f t="shared" ref="BE35:BE43" si="1">IF(BG35="","",BE34+1)</f>
        <v>8</v>
      </c>
      <c r="BF35" s="375"/>
      <c r="BG35" s="374" t="str">
        <f>IF('各会計、関係団体の財政状況及び健全化判断比率'!B33="","",'各会計、関係団体の財政状況及び健全化判断比率'!B33)</f>
        <v>農業集落排水事業特別会計</v>
      </c>
      <c r="BH35" s="374"/>
      <c r="BI35" s="374"/>
      <c r="BJ35" s="374"/>
      <c r="BK35" s="374"/>
      <c r="BL35" s="374"/>
      <c r="BM35" s="374"/>
      <c r="BN35" s="374"/>
      <c r="BO35" s="374"/>
      <c r="BP35" s="374"/>
      <c r="BQ35" s="374"/>
      <c r="BR35" s="374"/>
      <c r="BS35" s="374"/>
      <c r="BT35" s="374"/>
      <c r="BU35" s="374"/>
      <c r="BV35" s="167"/>
      <c r="BW35" s="375">
        <f t="shared" ref="BW35:BW43" si="2">IF(BY35="","",BW34+1)</f>
        <v>11</v>
      </c>
      <c r="BX35" s="375"/>
      <c r="BY35" s="374" t="str">
        <f>IF('各会計、関係団体の財政状況及び健全化判断比率'!B69="","",'各会計、関係団体の財政状況及び健全化判断比率'!B69)</f>
        <v>山形県自治会館管理組合</v>
      </c>
      <c r="BZ35" s="374"/>
      <c r="CA35" s="374"/>
      <c r="CB35" s="374"/>
      <c r="CC35" s="374"/>
      <c r="CD35" s="374"/>
      <c r="CE35" s="374"/>
      <c r="CF35" s="374"/>
      <c r="CG35" s="374"/>
      <c r="CH35" s="374"/>
      <c r="CI35" s="374"/>
      <c r="CJ35" s="374"/>
      <c r="CK35" s="374"/>
      <c r="CL35" s="374"/>
      <c r="CM35" s="374"/>
      <c r="CN35" s="167"/>
      <c r="CO35" s="375">
        <f t="shared" ref="CO35:CO43" si="3">IF(CQ35="","",CO34+1)</f>
        <v>17</v>
      </c>
      <c r="CP35" s="375"/>
      <c r="CQ35" s="374" t="str">
        <f>IF('各会計、関係団体の財政状況及び健全化判断比率'!BS8="","",'各会計、関係団体の財政状況及び健全化判断比率'!BS8)</f>
        <v>ニュートラックかみのやま</v>
      </c>
      <c r="CR35" s="374"/>
      <c r="CS35" s="374"/>
      <c r="CT35" s="374"/>
      <c r="CU35" s="374"/>
      <c r="CV35" s="374"/>
      <c r="CW35" s="374"/>
      <c r="CX35" s="374"/>
      <c r="CY35" s="374"/>
      <c r="CZ35" s="374"/>
      <c r="DA35" s="374"/>
      <c r="DB35" s="374"/>
      <c r="DC35" s="374"/>
      <c r="DD35" s="374"/>
      <c r="DE35" s="374"/>
      <c r="DF35" s="164"/>
      <c r="DG35" s="376" t="str">
        <f>IF('各会計、関係団体の財政状況及び健全化判断比率'!BR8="","",'各会計、関係団体の財政状況及び健全化判断比率'!BR8)</f>
        <v/>
      </c>
      <c r="DH35" s="376"/>
      <c r="DI35" s="171"/>
      <c r="DJ35" s="139"/>
      <c r="DK35" s="139"/>
      <c r="DL35" s="139"/>
      <c r="DM35" s="139"/>
      <c r="DN35" s="139"/>
      <c r="DO35" s="139"/>
    </row>
    <row r="36" spans="1:119" ht="32.25" customHeight="1">
      <c r="A36" s="140"/>
      <c r="B36" s="166"/>
      <c r="C36" s="375" t="str">
        <f>IF(E36="","",C35+1)</f>
        <v/>
      </c>
      <c r="D36" s="375"/>
      <c r="E36" s="374" t="str">
        <f>IF('各会計、関係団体の財政状況及び健全化判断比率'!B9="","",'各会計、関係団体の財政状況及び健全化判断比率'!B9)</f>
        <v/>
      </c>
      <c r="F36" s="374"/>
      <c r="G36" s="374"/>
      <c r="H36" s="374"/>
      <c r="I36" s="374"/>
      <c r="J36" s="374"/>
      <c r="K36" s="374"/>
      <c r="L36" s="374"/>
      <c r="M36" s="374"/>
      <c r="N36" s="374"/>
      <c r="O36" s="374"/>
      <c r="P36" s="374"/>
      <c r="Q36" s="374"/>
      <c r="R36" s="374"/>
      <c r="S36" s="374"/>
      <c r="T36" s="167"/>
      <c r="U36" s="375">
        <f t="shared" ref="U36:U43" si="4">IF(W36="","",U35+1)</f>
        <v>5</v>
      </c>
      <c r="V36" s="375"/>
      <c r="W36" s="374" t="str">
        <f>IF('各会計、関係団体の財政状況及び健全化判断比率'!B30="","",'各会計、関係団体の財政状況及び健全化判断比率'!B30)</f>
        <v>後期高齢者医療特別会計</v>
      </c>
      <c r="X36" s="374"/>
      <c r="Y36" s="374"/>
      <c r="Z36" s="374"/>
      <c r="AA36" s="374"/>
      <c r="AB36" s="374"/>
      <c r="AC36" s="374"/>
      <c r="AD36" s="374"/>
      <c r="AE36" s="374"/>
      <c r="AF36" s="374"/>
      <c r="AG36" s="374"/>
      <c r="AH36" s="374"/>
      <c r="AI36" s="374"/>
      <c r="AJ36" s="374"/>
      <c r="AK36" s="374"/>
      <c r="AL36" s="167"/>
      <c r="AM36" s="375" t="str">
        <f t="shared" si="0"/>
        <v/>
      </c>
      <c r="AN36" s="375"/>
      <c r="AO36" s="374"/>
      <c r="AP36" s="374"/>
      <c r="AQ36" s="374"/>
      <c r="AR36" s="374"/>
      <c r="AS36" s="374"/>
      <c r="AT36" s="374"/>
      <c r="AU36" s="374"/>
      <c r="AV36" s="374"/>
      <c r="AW36" s="374"/>
      <c r="AX36" s="374"/>
      <c r="AY36" s="374"/>
      <c r="AZ36" s="374"/>
      <c r="BA36" s="374"/>
      <c r="BB36" s="374"/>
      <c r="BC36" s="374"/>
      <c r="BD36" s="167"/>
      <c r="BE36" s="375">
        <f t="shared" si="1"/>
        <v>9</v>
      </c>
      <c r="BF36" s="375"/>
      <c r="BG36" s="374" t="str">
        <f>IF('各会計、関係団体の財政状況及び健全化判断比率'!B34="","",'各会計、関係団体の財政状況及び健全化判断比率'!B34)</f>
        <v>浄化槽事業特別会計</v>
      </c>
      <c r="BH36" s="374"/>
      <c r="BI36" s="374"/>
      <c r="BJ36" s="374"/>
      <c r="BK36" s="374"/>
      <c r="BL36" s="374"/>
      <c r="BM36" s="374"/>
      <c r="BN36" s="374"/>
      <c r="BO36" s="374"/>
      <c r="BP36" s="374"/>
      <c r="BQ36" s="374"/>
      <c r="BR36" s="374"/>
      <c r="BS36" s="374"/>
      <c r="BT36" s="374"/>
      <c r="BU36" s="374"/>
      <c r="BV36" s="167"/>
      <c r="BW36" s="375">
        <f t="shared" si="2"/>
        <v>12</v>
      </c>
      <c r="BX36" s="375"/>
      <c r="BY36" s="374" t="str">
        <f>IF('各会計、関係団体の財政状況及び健全化判断比率'!B70="","",'各会計、関係団体の財政状況及び健全化判断比率'!B70)</f>
        <v>山形県市町村職員退職手当組合</v>
      </c>
      <c r="BZ36" s="374"/>
      <c r="CA36" s="374"/>
      <c r="CB36" s="374"/>
      <c r="CC36" s="374"/>
      <c r="CD36" s="374"/>
      <c r="CE36" s="374"/>
      <c r="CF36" s="374"/>
      <c r="CG36" s="374"/>
      <c r="CH36" s="374"/>
      <c r="CI36" s="374"/>
      <c r="CJ36" s="374"/>
      <c r="CK36" s="374"/>
      <c r="CL36" s="374"/>
      <c r="CM36" s="374"/>
      <c r="CN36" s="167"/>
      <c r="CO36" s="375">
        <f t="shared" si="3"/>
        <v>18</v>
      </c>
      <c r="CP36" s="375"/>
      <c r="CQ36" s="374" t="str">
        <f>IF('各会計、関係団体の財政状況及び健全化判断比率'!BS9="","",'各会計、関係団体の財政状況及び健全化判断比率'!BS9)</f>
        <v>上山市体育・文化振興公社</v>
      </c>
      <c r="CR36" s="374"/>
      <c r="CS36" s="374"/>
      <c r="CT36" s="374"/>
      <c r="CU36" s="374"/>
      <c r="CV36" s="374"/>
      <c r="CW36" s="374"/>
      <c r="CX36" s="374"/>
      <c r="CY36" s="374"/>
      <c r="CZ36" s="374"/>
      <c r="DA36" s="374"/>
      <c r="DB36" s="374"/>
      <c r="DC36" s="374"/>
      <c r="DD36" s="374"/>
      <c r="DE36" s="374"/>
      <c r="DF36" s="164"/>
      <c r="DG36" s="376" t="str">
        <f>IF('各会計、関係団体の財政状況及び健全化判断比率'!BR9="","",'各会計、関係団体の財政状況及び健全化判断比率'!BR9)</f>
        <v/>
      </c>
      <c r="DH36" s="376"/>
      <c r="DI36" s="171"/>
      <c r="DJ36" s="139"/>
      <c r="DK36" s="139"/>
      <c r="DL36" s="139"/>
      <c r="DM36" s="139"/>
      <c r="DN36" s="139"/>
      <c r="DO36" s="139"/>
    </row>
    <row r="37" spans="1:119" ht="32.25" customHeight="1">
      <c r="A37" s="140"/>
      <c r="B37" s="166"/>
      <c r="C37" s="375" t="str">
        <f>IF(E37="","",C36+1)</f>
        <v/>
      </c>
      <c r="D37" s="375"/>
      <c r="E37" s="374" t="str">
        <f>IF('各会計、関係団体の財政状況及び健全化判断比率'!B10="","",'各会計、関係団体の財政状況及び健全化判断比率'!B10)</f>
        <v/>
      </c>
      <c r="F37" s="374"/>
      <c r="G37" s="374"/>
      <c r="H37" s="374"/>
      <c r="I37" s="374"/>
      <c r="J37" s="374"/>
      <c r="K37" s="374"/>
      <c r="L37" s="374"/>
      <c r="M37" s="374"/>
      <c r="N37" s="374"/>
      <c r="O37" s="374"/>
      <c r="P37" s="374"/>
      <c r="Q37" s="374"/>
      <c r="R37" s="374"/>
      <c r="S37" s="374"/>
      <c r="T37" s="167"/>
      <c r="U37" s="375" t="str">
        <f t="shared" si="4"/>
        <v/>
      </c>
      <c r="V37" s="375"/>
      <c r="W37" s="374"/>
      <c r="X37" s="374"/>
      <c r="Y37" s="374"/>
      <c r="Z37" s="374"/>
      <c r="AA37" s="374"/>
      <c r="AB37" s="374"/>
      <c r="AC37" s="374"/>
      <c r="AD37" s="374"/>
      <c r="AE37" s="374"/>
      <c r="AF37" s="374"/>
      <c r="AG37" s="374"/>
      <c r="AH37" s="374"/>
      <c r="AI37" s="374"/>
      <c r="AJ37" s="374"/>
      <c r="AK37" s="374"/>
      <c r="AL37" s="167"/>
      <c r="AM37" s="375" t="str">
        <f t="shared" si="0"/>
        <v/>
      </c>
      <c r="AN37" s="375"/>
      <c r="AO37" s="374"/>
      <c r="AP37" s="374"/>
      <c r="AQ37" s="374"/>
      <c r="AR37" s="374"/>
      <c r="AS37" s="374"/>
      <c r="AT37" s="374"/>
      <c r="AU37" s="374"/>
      <c r="AV37" s="374"/>
      <c r="AW37" s="374"/>
      <c r="AX37" s="374"/>
      <c r="AY37" s="374"/>
      <c r="AZ37" s="374"/>
      <c r="BA37" s="374"/>
      <c r="BB37" s="374"/>
      <c r="BC37" s="374"/>
      <c r="BD37" s="167"/>
      <c r="BE37" s="375" t="str">
        <f t="shared" si="1"/>
        <v/>
      </c>
      <c r="BF37" s="375"/>
      <c r="BG37" s="374"/>
      <c r="BH37" s="374"/>
      <c r="BI37" s="374"/>
      <c r="BJ37" s="374"/>
      <c r="BK37" s="374"/>
      <c r="BL37" s="374"/>
      <c r="BM37" s="374"/>
      <c r="BN37" s="374"/>
      <c r="BO37" s="374"/>
      <c r="BP37" s="374"/>
      <c r="BQ37" s="374"/>
      <c r="BR37" s="374"/>
      <c r="BS37" s="374"/>
      <c r="BT37" s="374"/>
      <c r="BU37" s="374"/>
      <c r="BV37" s="167"/>
      <c r="BW37" s="375">
        <f t="shared" si="2"/>
        <v>13</v>
      </c>
      <c r="BX37" s="375"/>
      <c r="BY37" s="374" t="str">
        <f>IF('各会計、関係団体の財政状況及び健全化判断比率'!B71="","",'各会計、関係団体の財政状況及び健全化判断比率'!B71)</f>
        <v>山形広域環境事務組合</v>
      </c>
      <c r="BZ37" s="374"/>
      <c r="CA37" s="374"/>
      <c r="CB37" s="374"/>
      <c r="CC37" s="374"/>
      <c r="CD37" s="374"/>
      <c r="CE37" s="374"/>
      <c r="CF37" s="374"/>
      <c r="CG37" s="374"/>
      <c r="CH37" s="374"/>
      <c r="CI37" s="374"/>
      <c r="CJ37" s="374"/>
      <c r="CK37" s="374"/>
      <c r="CL37" s="374"/>
      <c r="CM37" s="374"/>
      <c r="CN37" s="167"/>
      <c r="CO37" s="375">
        <f t="shared" si="3"/>
        <v>19</v>
      </c>
      <c r="CP37" s="375"/>
      <c r="CQ37" s="374" t="str">
        <f>IF('各会計、関係団体の財政状況及び健全化判断比率'!BS10="","",'各会計、関係団体の財政状況及び健全化判断比率'!BS10)</f>
        <v>上山二日町再開発</v>
      </c>
      <c r="CR37" s="374"/>
      <c r="CS37" s="374"/>
      <c r="CT37" s="374"/>
      <c r="CU37" s="374"/>
      <c r="CV37" s="374"/>
      <c r="CW37" s="374"/>
      <c r="CX37" s="374"/>
      <c r="CY37" s="374"/>
      <c r="CZ37" s="374"/>
      <c r="DA37" s="374"/>
      <c r="DB37" s="374"/>
      <c r="DC37" s="374"/>
      <c r="DD37" s="374"/>
      <c r="DE37" s="374"/>
      <c r="DF37" s="164"/>
      <c r="DG37" s="376" t="str">
        <f>IF('各会計、関係団体の財政状況及び健全化判断比率'!BR10="","",'各会計、関係団体の財政状況及び健全化判断比率'!BR10)</f>
        <v/>
      </c>
      <c r="DH37" s="376"/>
      <c r="DI37" s="171"/>
      <c r="DJ37" s="139"/>
      <c r="DK37" s="139"/>
      <c r="DL37" s="139"/>
      <c r="DM37" s="139"/>
      <c r="DN37" s="139"/>
      <c r="DO37" s="139"/>
    </row>
    <row r="38" spans="1:119" ht="32.25" customHeight="1">
      <c r="A38" s="140"/>
      <c r="B38" s="166"/>
      <c r="C38" s="375" t="str">
        <f t="shared" ref="C38:C43" si="5">IF(E38="","",C37+1)</f>
        <v/>
      </c>
      <c r="D38" s="375"/>
      <c r="E38" s="374" t="str">
        <f>IF('各会計、関係団体の財政状況及び健全化判断比率'!B11="","",'各会計、関係団体の財政状況及び健全化判断比率'!B11)</f>
        <v/>
      </c>
      <c r="F38" s="374"/>
      <c r="G38" s="374"/>
      <c r="H38" s="374"/>
      <c r="I38" s="374"/>
      <c r="J38" s="374"/>
      <c r="K38" s="374"/>
      <c r="L38" s="374"/>
      <c r="M38" s="374"/>
      <c r="N38" s="374"/>
      <c r="O38" s="374"/>
      <c r="P38" s="374"/>
      <c r="Q38" s="374"/>
      <c r="R38" s="374"/>
      <c r="S38" s="374"/>
      <c r="T38" s="167"/>
      <c r="U38" s="375" t="str">
        <f t="shared" si="4"/>
        <v/>
      </c>
      <c r="V38" s="375"/>
      <c r="W38" s="374"/>
      <c r="X38" s="374"/>
      <c r="Y38" s="374"/>
      <c r="Z38" s="374"/>
      <c r="AA38" s="374"/>
      <c r="AB38" s="374"/>
      <c r="AC38" s="374"/>
      <c r="AD38" s="374"/>
      <c r="AE38" s="374"/>
      <c r="AF38" s="374"/>
      <c r="AG38" s="374"/>
      <c r="AH38" s="374"/>
      <c r="AI38" s="374"/>
      <c r="AJ38" s="374"/>
      <c r="AK38" s="374"/>
      <c r="AL38" s="167"/>
      <c r="AM38" s="375" t="str">
        <f t="shared" si="0"/>
        <v/>
      </c>
      <c r="AN38" s="375"/>
      <c r="AO38" s="374"/>
      <c r="AP38" s="374"/>
      <c r="AQ38" s="374"/>
      <c r="AR38" s="374"/>
      <c r="AS38" s="374"/>
      <c r="AT38" s="374"/>
      <c r="AU38" s="374"/>
      <c r="AV38" s="374"/>
      <c r="AW38" s="374"/>
      <c r="AX38" s="374"/>
      <c r="AY38" s="374"/>
      <c r="AZ38" s="374"/>
      <c r="BA38" s="374"/>
      <c r="BB38" s="374"/>
      <c r="BC38" s="374"/>
      <c r="BD38" s="167"/>
      <c r="BE38" s="375" t="str">
        <f t="shared" si="1"/>
        <v/>
      </c>
      <c r="BF38" s="375"/>
      <c r="BG38" s="374"/>
      <c r="BH38" s="374"/>
      <c r="BI38" s="374"/>
      <c r="BJ38" s="374"/>
      <c r="BK38" s="374"/>
      <c r="BL38" s="374"/>
      <c r="BM38" s="374"/>
      <c r="BN38" s="374"/>
      <c r="BO38" s="374"/>
      <c r="BP38" s="374"/>
      <c r="BQ38" s="374"/>
      <c r="BR38" s="374"/>
      <c r="BS38" s="374"/>
      <c r="BT38" s="374"/>
      <c r="BU38" s="374"/>
      <c r="BV38" s="167"/>
      <c r="BW38" s="375">
        <f t="shared" si="2"/>
        <v>14</v>
      </c>
      <c r="BX38" s="375"/>
      <c r="BY38" s="374" t="str">
        <f>IF('各会計、関係団体の財政状況及び健全化判断比率'!B72="","",'各会計、関係団体の財政状況及び健全化判断比率'!B72)</f>
        <v>山形県後期高齢者医療広域連合（普通会計分）</v>
      </c>
      <c r="BZ38" s="374"/>
      <c r="CA38" s="374"/>
      <c r="CB38" s="374"/>
      <c r="CC38" s="374"/>
      <c r="CD38" s="374"/>
      <c r="CE38" s="374"/>
      <c r="CF38" s="374"/>
      <c r="CG38" s="374"/>
      <c r="CH38" s="374"/>
      <c r="CI38" s="374"/>
      <c r="CJ38" s="374"/>
      <c r="CK38" s="374"/>
      <c r="CL38" s="374"/>
      <c r="CM38" s="374"/>
      <c r="CN38" s="167"/>
      <c r="CO38" s="375">
        <f t="shared" si="3"/>
        <v>20</v>
      </c>
      <c r="CP38" s="375"/>
      <c r="CQ38" s="374" t="str">
        <f>IF('各会計、関係団体の財政状況及び健全化判断比率'!BS11="","",'各会計、関係団体の財政状況及び健全化判断比率'!BS11)</f>
        <v>上山市土地開発公社</v>
      </c>
      <c r="CR38" s="374"/>
      <c r="CS38" s="374"/>
      <c r="CT38" s="374"/>
      <c r="CU38" s="374"/>
      <c r="CV38" s="374"/>
      <c r="CW38" s="374"/>
      <c r="CX38" s="374"/>
      <c r="CY38" s="374"/>
      <c r="CZ38" s="374"/>
      <c r="DA38" s="374"/>
      <c r="DB38" s="374"/>
      <c r="DC38" s="374"/>
      <c r="DD38" s="374"/>
      <c r="DE38" s="374"/>
      <c r="DF38" s="164"/>
      <c r="DG38" s="376" t="str">
        <f>IF('各会計、関係団体の財政状況及び健全化判断比率'!BR11="","",'各会計、関係団体の財政状況及び健全化判断比率'!BR11)</f>
        <v>○</v>
      </c>
      <c r="DH38" s="376"/>
      <c r="DI38" s="171"/>
      <c r="DJ38" s="139"/>
      <c r="DK38" s="139"/>
      <c r="DL38" s="139"/>
      <c r="DM38" s="139"/>
      <c r="DN38" s="139"/>
      <c r="DO38" s="139"/>
    </row>
    <row r="39" spans="1:119" ht="32.25" customHeight="1">
      <c r="A39" s="140"/>
      <c r="B39" s="166"/>
      <c r="C39" s="375" t="str">
        <f t="shared" si="5"/>
        <v/>
      </c>
      <c r="D39" s="375"/>
      <c r="E39" s="374" t="str">
        <f>IF('各会計、関係団体の財政状況及び健全化判断比率'!B12="","",'各会計、関係団体の財政状況及び健全化判断比率'!B12)</f>
        <v/>
      </c>
      <c r="F39" s="374"/>
      <c r="G39" s="374"/>
      <c r="H39" s="374"/>
      <c r="I39" s="374"/>
      <c r="J39" s="374"/>
      <c r="K39" s="374"/>
      <c r="L39" s="374"/>
      <c r="M39" s="374"/>
      <c r="N39" s="374"/>
      <c r="O39" s="374"/>
      <c r="P39" s="374"/>
      <c r="Q39" s="374"/>
      <c r="R39" s="374"/>
      <c r="S39" s="374"/>
      <c r="T39" s="167"/>
      <c r="U39" s="375" t="str">
        <f t="shared" si="4"/>
        <v/>
      </c>
      <c r="V39" s="375"/>
      <c r="W39" s="374"/>
      <c r="X39" s="374"/>
      <c r="Y39" s="374"/>
      <c r="Z39" s="374"/>
      <c r="AA39" s="374"/>
      <c r="AB39" s="374"/>
      <c r="AC39" s="374"/>
      <c r="AD39" s="374"/>
      <c r="AE39" s="374"/>
      <c r="AF39" s="374"/>
      <c r="AG39" s="374"/>
      <c r="AH39" s="374"/>
      <c r="AI39" s="374"/>
      <c r="AJ39" s="374"/>
      <c r="AK39" s="374"/>
      <c r="AL39" s="167"/>
      <c r="AM39" s="375" t="str">
        <f t="shared" si="0"/>
        <v/>
      </c>
      <c r="AN39" s="375"/>
      <c r="AO39" s="374"/>
      <c r="AP39" s="374"/>
      <c r="AQ39" s="374"/>
      <c r="AR39" s="374"/>
      <c r="AS39" s="374"/>
      <c r="AT39" s="374"/>
      <c r="AU39" s="374"/>
      <c r="AV39" s="374"/>
      <c r="AW39" s="374"/>
      <c r="AX39" s="374"/>
      <c r="AY39" s="374"/>
      <c r="AZ39" s="374"/>
      <c r="BA39" s="374"/>
      <c r="BB39" s="374"/>
      <c r="BC39" s="374"/>
      <c r="BD39" s="167"/>
      <c r="BE39" s="375" t="str">
        <f t="shared" si="1"/>
        <v/>
      </c>
      <c r="BF39" s="375"/>
      <c r="BG39" s="374"/>
      <c r="BH39" s="374"/>
      <c r="BI39" s="374"/>
      <c r="BJ39" s="374"/>
      <c r="BK39" s="374"/>
      <c r="BL39" s="374"/>
      <c r="BM39" s="374"/>
      <c r="BN39" s="374"/>
      <c r="BO39" s="374"/>
      <c r="BP39" s="374"/>
      <c r="BQ39" s="374"/>
      <c r="BR39" s="374"/>
      <c r="BS39" s="374"/>
      <c r="BT39" s="374"/>
      <c r="BU39" s="374"/>
      <c r="BV39" s="167"/>
      <c r="BW39" s="375">
        <f t="shared" si="2"/>
        <v>15</v>
      </c>
      <c r="BX39" s="375"/>
      <c r="BY39" s="374" t="str">
        <f>IF('各会計、関係団体の財政状況及び健全化判断比率'!B73="","",'各会計、関係団体の財政状況及び健全化判断比率'!B73)</f>
        <v>山形県後期高齢者医療広域連合（事業会計分）</v>
      </c>
      <c r="BZ39" s="374"/>
      <c r="CA39" s="374"/>
      <c r="CB39" s="374"/>
      <c r="CC39" s="374"/>
      <c r="CD39" s="374"/>
      <c r="CE39" s="374"/>
      <c r="CF39" s="374"/>
      <c r="CG39" s="374"/>
      <c r="CH39" s="374"/>
      <c r="CI39" s="374"/>
      <c r="CJ39" s="374"/>
      <c r="CK39" s="374"/>
      <c r="CL39" s="374"/>
      <c r="CM39" s="374"/>
      <c r="CN39" s="167"/>
      <c r="CO39" s="375" t="str">
        <f t="shared" si="3"/>
        <v/>
      </c>
      <c r="CP39" s="375"/>
      <c r="CQ39" s="374" t="str">
        <f>IF('各会計、関係団体の財政状況及び健全化判断比率'!BS12="","",'各会計、関係団体の財政状況及び健全化判断比率'!BS12)</f>
        <v/>
      </c>
      <c r="CR39" s="374"/>
      <c r="CS39" s="374"/>
      <c r="CT39" s="374"/>
      <c r="CU39" s="374"/>
      <c r="CV39" s="374"/>
      <c r="CW39" s="374"/>
      <c r="CX39" s="374"/>
      <c r="CY39" s="374"/>
      <c r="CZ39" s="374"/>
      <c r="DA39" s="374"/>
      <c r="DB39" s="374"/>
      <c r="DC39" s="374"/>
      <c r="DD39" s="374"/>
      <c r="DE39" s="374"/>
      <c r="DF39" s="164"/>
      <c r="DG39" s="376" t="str">
        <f>IF('各会計、関係団体の財政状況及び健全化判断比率'!BR12="","",'各会計、関係団体の財政状況及び健全化判断比率'!BR12)</f>
        <v/>
      </c>
      <c r="DH39" s="376"/>
      <c r="DI39" s="171"/>
      <c r="DJ39" s="139"/>
      <c r="DK39" s="139"/>
      <c r="DL39" s="139"/>
      <c r="DM39" s="139"/>
      <c r="DN39" s="139"/>
      <c r="DO39" s="139"/>
    </row>
    <row r="40" spans="1:119" ht="32.25" customHeight="1">
      <c r="A40" s="140"/>
      <c r="B40" s="166"/>
      <c r="C40" s="375" t="str">
        <f t="shared" si="5"/>
        <v/>
      </c>
      <c r="D40" s="375"/>
      <c r="E40" s="374" t="str">
        <f>IF('各会計、関係団体の財政状況及び健全化判断比率'!B13="","",'各会計、関係団体の財政状況及び健全化判断比率'!B13)</f>
        <v/>
      </c>
      <c r="F40" s="374"/>
      <c r="G40" s="374"/>
      <c r="H40" s="374"/>
      <c r="I40" s="374"/>
      <c r="J40" s="374"/>
      <c r="K40" s="374"/>
      <c r="L40" s="374"/>
      <c r="M40" s="374"/>
      <c r="N40" s="374"/>
      <c r="O40" s="374"/>
      <c r="P40" s="374"/>
      <c r="Q40" s="374"/>
      <c r="R40" s="374"/>
      <c r="S40" s="374"/>
      <c r="T40" s="167"/>
      <c r="U40" s="375" t="str">
        <f t="shared" si="4"/>
        <v/>
      </c>
      <c r="V40" s="375"/>
      <c r="W40" s="374"/>
      <c r="X40" s="374"/>
      <c r="Y40" s="374"/>
      <c r="Z40" s="374"/>
      <c r="AA40" s="374"/>
      <c r="AB40" s="374"/>
      <c r="AC40" s="374"/>
      <c r="AD40" s="374"/>
      <c r="AE40" s="374"/>
      <c r="AF40" s="374"/>
      <c r="AG40" s="374"/>
      <c r="AH40" s="374"/>
      <c r="AI40" s="374"/>
      <c r="AJ40" s="374"/>
      <c r="AK40" s="374"/>
      <c r="AL40" s="167"/>
      <c r="AM40" s="375" t="str">
        <f t="shared" si="0"/>
        <v/>
      </c>
      <c r="AN40" s="375"/>
      <c r="AO40" s="374"/>
      <c r="AP40" s="374"/>
      <c r="AQ40" s="374"/>
      <c r="AR40" s="374"/>
      <c r="AS40" s="374"/>
      <c r="AT40" s="374"/>
      <c r="AU40" s="374"/>
      <c r="AV40" s="374"/>
      <c r="AW40" s="374"/>
      <c r="AX40" s="374"/>
      <c r="AY40" s="374"/>
      <c r="AZ40" s="374"/>
      <c r="BA40" s="374"/>
      <c r="BB40" s="374"/>
      <c r="BC40" s="374"/>
      <c r="BD40" s="167"/>
      <c r="BE40" s="375" t="str">
        <f t="shared" si="1"/>
        <v/>
      </c>
      <c r="BF40" s="375"/>
      <c r="BG40" s="374"/>
      <c r="BH40" s="374"/>
      <c r="BI40" s="374"/>
      <c r="BJ40" s="374"/>
      <c r="BK40" s="374"/>
      <c r="BL40" s="374"/>
      <c r="BM40" s="374"/>
      <c r="BN40" s="374"/>
      <c r="BO40" s="374"/>
      <c r="BP40" s="374"/>
      <c r="BQ40" s="374"/>
      <c r="BR40" s="374"/>
      <c r="BS40" s="374"/>
      <c r="BT40" s="374"/>
      <c r="BU40" s="374"/>
      <c r="BV40" s="167"/>
      <c r="BW40" s="375" t="str">
        <f t="shared" si="2"/>
        <v/>
      </c>
      <c r="BX40" s="375"/>
      <c r="BY40" s="374" t="str">
        <f>IF('各会計、関係団体の財政状況及び健全化判断比率'!B74="","",'各会計、関係団体の財政状況及び健全化判断比率'!B74)</f>
        <v/>
      </c>
      <c r="BZ40" s="374"/>
      <c r="CA40" s="374"/>
      <c r="CB40" s="374"/>
      <c r="CC40" s="374"/>
      <c r="CD40" s="374"/>
      <c r="CE40" s="374"/>
      <c r="CF40" s="374"/>
      <c r="CG40" s="374"/>
      <c r="CH40" s="374"/>
      <c r="CI40" s="374"/>
      <c r="CJ40" s="374"/>
      <c r="CK40" s="374"/>
      <c r="CL40" s="374"/>
      <c r="CM40" s="374"/>
      <c r="CN40" s="167"/>
      <c r="CO40" s="375" t="str">
        <f t="shared" si="3"/>
        <v/>
      </c>
      <c r="CP40" s="375"/>
      <c r="CQ40" s="374" t="str">
        <f>IF('各会計、関係団体の財政状況及び健全化判断比率'!BS13="","",'各会計、関係団体の財政状況及び健全化判断比率'!BS13)</f>
        <v/>
      </c>
      <c r="CR40" s="374"/>
      <c r="CS40" s="374"/>
      <c r="CT40" s="374"/>
      <c r="CU40" s="374"/>
      <c r="CV40" s="374"/>
      <c r="CW40" s="374"/>
      <c r="CX40" s="374"/>
      <c r="CY40" s="374"/>
      <c r="CZ40" s="374"/>
      <c r="DA40" s="374"/>
      <c r="DB40" s="374"/>
      <c r="DC40" s="374"/>
      <c r="DD40" s="374"/>
      <c r="DE40" s="374"/>
      <c r="DF40" s="164"/>
      <c r="DG40" s="376" t="str">
        <f>IF('各会計、関係団体の財政状況及び健全化判断比率'!BR13="","",'各会計、関係団体の財政状況及び健全化判断比率'!BR13)</f>
        <v/>
      </c>
      <c r="DH40" s="376"/>
      <c r="DI40" s="171"/>
      <c r="DJ40" s="139"/>
      <c r="DK40" s="139"/>
      <c r="DL40" s="139"/>
      <c r="DM40" s="139"/>
      <c r="DN40" s="139"/>
      <c r="DO40" s="139"/>
    </row>
    <row r="41" spans="1:119" ht="32.25" customHeight="1">
      <c r="A41" s="140"/>
      <c r="B41" s="166"/>
      <c r="C41" s="375" t="str">
        <f t="shared" si="5"/>
        <v/>
      </c>
      <c r="D41" s="375"/>
      <c r="E41" s="374" t="str">
        <f>IF('各会計、関係団体の財政状況及び健全化判断比率'!B14="","",'各会計、関係団体の財政状況及び健全化判断比率'!B14)</f>
        <v/>
      </c>
      <c r="F41" s="374"/>
      <c r="G41" s="374"/>
      <c r="H41" s="374"/>
      <c r="I41" s="374"/>
      <c r="J41" s="374"/>
      <c r="K41" s="374"/>
      <c r="L41" s="374"/>
      <c r="M41" s="374"/>
      <c r="N41" s="374"/>
      <c r="O41" s="374"/>
      <c r="P41" s="374"/>
      <c r="Q41" s="374"/>
      <c r="R41" s="374"/>
      <c r="S41" s="374"/>
      <c r="T41" s="167"/>
      <c r="U41" s="375" t="str">
        <f t="shared" si="4"/>
        <v/>
      </c>
      <c r="V41" s="375"/>
      <c r="W41" s="374"/>
      <c r="X41" s="374"/>
      <c r="Y41" s="374"/>
      <c r="Z41" s="374"/>
      <c r="AA41" s="374"/>
      <c r="AB41" s="374"/>
      <c r="AC41" s="374"/>
      <c r="AD41" s="374"/>
      <c r="AE41" s="374"/>
      <c r="AF41" s="374"/>
      <c r="AG41" s="374"/>
      <c r="AH41" s="374"/>
      <c r="AI41" s="374"/>
      <c r="AJ41" s="374"/>
      <c r="AK41" s="374"/>
      <c r="AL41" s="167"/>
      <c r="AM41" s="375" t="str">
        <f t="shared" si="0"/>
        <v/>
      </c>
      <c r="AN41" s="375"/>
      <c r="AO41" s="374"/>
      <c r="AP41" s="374"/>
      <c r="AQ41" s="374"/>
      <c r="AR41" s="374"/>
      <c r="AS41" s="374"/>
      <c r="AT41" s="374"/>
      <c r="AU41" s="374"/>
      <c r="AV41" s="374"/>
      <c r="AW41" s="374"/>
      <c r="AX41" s="374"/>
      <c r="AY41" s="374"/>
      <c r="AZ41" s="374"/>
      <c r="BA41" s="374"/>
      <c r="BB41" s="374"/>
      <c r="BC41" s="374"/>
      <c r="BD41" s="167"/>
      <c r="BE41" s="375" t="str">
        <f t="shared" si="1"/>
        <v/>
      </c>
      <c r="BF41" s="375"/>
      <c r="BG41" s="374"/>
      <c r="BH41" s="374"/>
      <c r="BI41" s="374"/>
      <c r="BJ41" s="374"/>
      <c r="BK41" s="374"/>
      <c r="BL41" s="374"/>
      <c r="BM41" s="374"/>
      <c r="BN41" s="374"/>
      <c r="BO41" s="374"/>
      <c r="BP41" s="374"/>
      <c r="BQ41" s="374"/>
      <c r="BR41" s="374"/>
      <c r="BS41" s="374"/>
      <c r="BT41" s="374"/>
      <c r="BU41" s="374"/>
      <c r="BV41" s="167"/>
      <c r="BW41" s="375" t="str">
        <f t="shared" si="2"/>
        <v/>
      </c>
      <c r="BX41" s="375"/>
      <c r="BY41" s="374" t="str">
        <f>IF('各会計、関係団体の財政状況及び健全化判断比率'!B75="","",'各会計、関係団体の財政状況及び健全化判断比率'!B75)</f>
        <v/>
      </c>
      <c r="BZ41" s="374"/>
      <c r="CA41" s="374"/>
      <c r="CB41" s="374"/>
      <c r="CC41" s="374"/>
      <c r="CD41" s="374"/>
      <c r="CE41" s="374"/>
      <c r="CF41" s="374"/>
      <c r="CG41" s="374"/>
      <c r="CH41" s="374"/>
      <c r="CI41" s="374"/>
      <c r="CJ41" s="374"/>
      <c r="CK41" s="374"/>
      <c r="CL41" s="374"/>
      <c r="CM41" s="374"/>
      <c r="CN41" s="167"/>
      <c r="CO41" s="375" t="str">
        <f t="shared" si="3"/>
        <v/>
      </c>
      <c r="CP41" s="375"/>
      <c r="CQ41" s="374" t="str">
        <f>IF('各会計、関係団体の財政状況及び健全化判断比率'!BS14="","",'各会計、関係団体の財政状況及び健全化判断比率'!BS14)</f>
        <v/>
      </c>
      <c r="CR41" s="374"/>
      <c r="CS41" s="374"/>
      <c r="CT41" s="374"/>
      <c r="CU41" s="374"/>
      <c r="CV41" s="374"/>
      <c r="CW41" s="374"/>
      <c r="CX41" s="374"/>
      <c r="CY41" s="374"/>
      <c r="CZ41" s="374"/>
      <c r="DA41" s="374"/>
      <c r="DB41" s="374"/>
      <c r="DC41" s="374"/>
      <c r="DD41" s="374"/>
      <c r="DE41" s="374"/>
      <c r="DF41" s="164"/>
      <c r="DG41" s="376" t="str">
        <f>IF('各会計、関係団体の財政状況及び健全化判断比率'!BR14="","",'各会計、関係団体の財政状況及び健全化判断比率'!BR14)</f>
        <v/>
      </c>
      <c r="DH41" s="376"/>
      <c r="DI41" s="171"/>
      <c r="DJ41" s="139"/>
      <c r="DK41" s="139"/>
      <c r="DL41" s="139"/>
      <c r="DM41" s="139"/>
      <c r="DN41" s="139"/>
      <c r="DO41" s="139"/>
    </row>
    <row r="42" spans="1:119" ht="32.25" customHeight="1">
      <c r="A42" s="139"/>
      <c r="B42" s="166"/>
      <c r="C42" s="375" t="str">
        <f t="shared" si="5"/>
        <v/>
      </c>
      <c r="D42" s="375"/>
      <c r="E42" s="374" t="str">
        <f>IF('各会計、関係団体の財政状況及び健全化判断比率'!B15="","",'各会計、関係団体の財政状況及び健全化判断比率'!B15)</f>
        <v/>
      </c>
      <c r="F42" s="374"/>
      <c r="G42" s="374"/>
      <c r="H42" s="374"/>
      <c r="I42" s="374"/>
      <c r="J42" s="374"/>
      <c r="K42" s="374"/>
      <c r="L42" s="374"/>
      <c r="M42" s="374"/>
      <c r="N42" s="374"/>
      <c r="O42" s="374"/>
      <c r="P42" s="374"/>
      <c r="Q42" s="374"/>
      <c r="R42" s="374"/>
      <c r="S42" s="374"/>
      <c r="T42" s="167"/>
      <c r="U42" s="375" t="str">
        <f t="shared" si="4"/>
        <v/>
      </c>
      <c r="V42" s="375"/>
      <c r="W42" s="374"/>
      <c r="X42" s="374"/>
      <c r="Y42" s="374"/>
      <c r="Z42" s="374"/>
      <c r="AA42" s="374"/>
      <c r="AB42" s="374"/>
      <c r="AC42" s="374"/>
      <c r="AD42" s="374"/>
      <c r="AE42" s="374"/>
      <c r="AF42" s="374"/>
      <c r="AG42" s="374"/>
      <c r="AH42" s="374"/>
      <c r="AI42" s="374"/>
      <c r="AJ42" s="374"/>
      <c r="AK42" s="374"/>
      <c r="AL42" s="167"/>
      <c r="AM42" s="375" t="str">
        <f t="shared" si="0"/>
        <v/>
      </c>
      <c r="AN42" s="375"/>
      <c r="AO42" s="374"/>
      <c r="AP42" s="374"/>
      <c r="AQ42" s="374"/>
      <c r="AR42" s="374"/>
      <c r="AS42" s="374"/>
      <c r="AT42" s="374"/>
      <c r="AU42" s="374"/>
      <c r="AV42" s="374"/>
      <c r="AW42" s="374"/>
      <c r="AX42" s="374"/>
      <c r="AY42" s="374"/>
      <c r="AZ42" s="374"/>
      <c r="BA42" s="374"/>
      <c r="BB42" s="374"/>
      <c r="BC42" s="374"/>
      <c r="BD42" s="167"/>
      <c r="BE42" s="375" t="str">
        <f t="shared" si="1"/>
        <v/>
      </c>
      <c r="BF42" s="375"/>
      <c r="BG42" s="374"/>
      <c r="BH42" s="374"/>
      <c r="BI42" s="374"/>
      <c r="BJ42" s="374"/>
      <c r="BK42" s="374"/>
      <c r="BL42" s="374"/>
      <c r="BM42" s="374"/>
      <c r="BN42" s="374"/>
      <c r="BO42" s="374"/>
      <c r="BP42" s="374"/>
      <c r="BQ42" s="374"/>
      <c r="BR42" s="374"/>
      <c r="BS42" s="374"/>
      <c r="BT42" s="374"/>
      <c r="BU42" s="374"/>
      <c r="BV42" s="167"/>
      <c r="BW42" s="375" t="str">
        <f t="shared" si="2"/>
        <v/>
      </c>
      <c r="BX42" s="375"/>
      <c r="BY42" s="374" t="str">
        <f>IF('各会計、関係団体の財政状況及び健全化判断比率'!B76="","",'各会計、関係団体の財政状況及び健全化判断比率'!B76)</f>
        <v/>
      </c>
      <c r="BZ42" s="374"/>
      <c r="CA42" s="374"/>
      <c r="CB42" s="374"/>
      <c r="CC42" s="374"/>
      <c r="CD42" s="374"/>
      <c r="CE42" s="374"/>
      <c r="CF42" s="374"/>
      <c r="CG42" s="374"/>
      <c r="CH42" s="374"/>
      <c r="CI42" s="374"/>
      <c r="CJ42" s="374"/>
      <c r="CK42" s="374"/>
      <c r="CL42" s="374"/>
      <c r="CM42" s="374"/>
      <c r="CN42" s="167"/>
      <c r="CO42" s="375" t="str">
        <f t="shared" si="3"/>
        <v/>
      </c>
      <c r="CP42" s="375"/>
      <c r="CQ42" s="374" t="str">
        <f>IF('各会計、関係団体の財政状況及び健全化判断比率'!BS15="","",'各会計、関係団体の財政状況及び健全化判断比率'!BS15)</f>
        <v/>
      </c>
      <c r="CR42" s="374"/>
      <c r="CS42" s="374"/>
      <c r="CT42" s="374"/>
      <c r="CU42" s="374"/>
      <c r="CV42" s="374"/>
      <c r="CW42" s="374"/>
      <c r="CX42" s="374"/>
      <c r="CY42" s="374"/>
      <c r="CZ42" s="374"/>
      <c r="DA42" s="374"/>
      <c r="DB42" s="374"/>
      <c r="DC42" s="374"/>
      <c r="DD42" s="374"/>
      <c r="DE42" s="374"/>
      <c r="DF42" s="164"/>
      <c r="DG42" s="376" t="str">
        <f>IF('各会計、関係団体の財政状況及び健全化判断比率'!BR15="","",'各会計、関係団体の財政状況及び健全化判断比率'!BR15)</f>
        <v/>
      </c>
      <c r="DH42" s="376"/>
      <c r="DI42" s="171"/>
      <c r="DJ42" s="139"/>
      <c r="DK42" s="139"/>
      <c r="DL42" s="139"/>
      <c r="DM42" s="139"/>
      <c r="DN42" s="139"/>
      <c r="DO42" s="139"/>
    </row>
    <row r="43" spans="1:119" ht="32.25" customHeight="1">
      <c r="A43" s="139"/>
      <c r="B43" s="166"/>
      <c r="C43" s="375" t="str">
        <f t="shared" si="5"/>
        <v/>
      </c>
      <c r="D43" s="375"/>
      <c r="E43" s="374" t="str">
        <f>IF('各会計、関係団体の財政状況及び健全化判断比率'!B16="","",'各会計、関係団体の財政状況及び健全化判断比率'!B16)</f>
        <v/>
      </c>
      <c r="F43" s="374"/>
      <c r="G43" s="374"/>
      <c r="H43" s="374"/>
      <c r="I43" s="374"/>
      <c r="J43" s="374"/>
      <c r="K43" s="374"/>
      <c r="L43" s="374"/>
      <c r="M43" s="374"/>
      <c r="N43" s="374"/>
      <c r="O43" s="374"/>
      <c r="P43" s="374"/>
      <c r="Q43" s="374"/>
      <c r="R43" s="374"/>
      <c r="S43" s="374"/>
      <c r="T43" s="167"/>
      <c r="U43" s="375" t="str">
        <f t="shared" si="4"/>
        <v/>
      </c>
      <c r="V43" s="375"/>
      <c r="W43" s="374"/>
      <c r="X43" s="374"/>
      <c r="Y43" s="374"/>
      <c r="Z43" s="374"/>
      <c r="AA43" s="374"/>
      <c r="AB43" s="374"/>
      <c r="AC43" s="374"/>
      <c r="AD43" s="374"/>
      <c r="AE43" s="374"/>
      <c r="AF43" s="374"/>
      <c r="AG43" s="374"/>
      <c r="AH43" s="374"/>
      <c r="AI43" s="374"/>
      <c r="AJ43" s="374"/>
      <c r="AK43" s="374"/>
      <c r="AL43" s="167"/>
      <c r="AM43" s="375" t="str">
        <f t="shared" si="0"/>
        <v/>
      </c>
      <c r="AN43" s="375"/>
      <c r="AO43" s="374"/>
      <c r="AP43" s="374"/>
      <c r="AQ43" s="374"/>
      <c r="AR43" s="374"/>
      <c r="AS43" s="374"/>
      <c r="AT43" s="374"/>
      <c r="AU43" s="374"/>
      <c r="AV43" s="374"/>
      <c r="AW43" s="374"/>
      <c r="AX43" s="374"/>
      <c r="AY43" s="374"/>
      <c r="AZ43" s="374"/>
      <c r="BA43" s="374"/>
      <c r="BB43" s="374"/>
      <c r="BC43" s="374"/>
      <c r="BD43" s="167"/>
      <c r="BE43" s="375" t="str">
        <f t="shared" si="1"/>
        <v/>
      </c>
      <c r="BF43" s="375"/>
      <c r="BG43" s="374"/>
      <c r="BH43" s="374"/>
      <c r="BI43" s="374"/>
      <c r="BJ43" s="374"/>
      <c r="BK43" s="374"/>
      <c r="BL43" s="374"/>
      <c r="BM43" s="374"/>
      <c r="BN43" s="374"/>
      <c r="BO43" s="374"/>
      <c r="BP43" s="374"/>
      <c r="BQ43" s="374"/>
      <c r="BR43" s="374"/>
      <c r="BS43" s="374"/>
      <c r="BT43" s="374"/>
      <c r="BU43" s="374"/>
      <c r="BV43" s="167"/>
      <c r="BW43" s="375" t="str">
        <f t="shared" si="2"/>
        <v/>
      </c>
      <c r="BX43" s="375"/>
      <c r="BY43" s="374" t="str">
        <f>IF('各会計、関係団体の財政状況及び健全化判断比率'!B77="","",'各会計、関係団体の財政状況及び健全化判断比率'!B77)</f>
        <v/>
      </c>
      <c r="BZ43" s="374"/>
      <c r="CA43" s="374"/>
      <c r="CB43" s="374"/>
      <c r="CC43" s="374"/>
      <c r="CD43" s="374"/>
      <c r="CE43" s="374"/>
      <c r="CF43" s="374"/>
      <c r="CG43" s="374"/>
      <c r="CH43" s="374"/>
      <c r="CI43" s="374"/>
      <c r="CJ43" s="374"/>
      <c r="CK43" s="374"/>
      <c r="CL43" s="374"/>
      <c r="CM43" s="374"/>
      <c r="CN43" s="167"/>
      <c r="CO43" s="375" t="str">
        <f t="shared" si="3"/>
        <v/>
      </c>
      <c r="CP43" s="375"/>
      <c r="CQ43" s="374" t="str">
        <f>IF('各会計、関係団体の財政状況及び健全化判断比率'!BS16="","",'各会計、関係団体の財政状況及び健全化判断比率'!BS16)</f>
        <v/>
      </c>
      <c r="CR43" s="374"/>
      <c r="CS43" s="374"/>
      <c r="CT43" s="374"/>
      <c r="CU43" s="374"/>
      <c r="CV43" s="374"/>
      <c r="CW43" s="374"/>
      <c r="CX43" s="374"/>
      <c r="CY43" s="374"/>
      <c r="CZ43" s="374"/>
      <c r="DA43" s="374"/>
      <c r="DB43" s="374"/>
      <c r="DC43" s="374"/>
      <c r="DD43" s="374"/>
      <c r="DE43" s="374"/>
      <c r="DF43" s="164"/>
      <c r="DG43" s="376" t="str">
        <f>IF('各会計、関係団体の財政状況及び健全化判断比率'!BR16="","",'各会計、関係団体の財政状況及び健全化判断比率'!BR16)</f>
        <v/>
      </c>
      <c r="DH43" s="376"/>
      <c r="DI43" s="171"/>
      <c r="DJ43" s="139"/>
      <c r="DK43" s="139"/>
      <c r="DL43" s="139"/>
      <c r="DM43" s="139"/>
      <c r="DN43" s="139"/>
      <c r="DO43" s="139"/>
    </row>
    <row r="44" spans="1:119" ht="13.5" customHeight="1" thickBot="1">
      <c r="A44" s="139"/>
      <c r="B44" s="172"/>
      <c r="C44" s="173"/>
      <c r="D44" s="173"/>
      <c r="E44" s="173"/>
      <c r="F44" s="173"/>
      <c r="G44" s="173"/>
      <c r="H44" s="173"/>
      <c r="I44" s="173"/>
      <c r="J44" s="173"/>
      <c r="K44" s="173"/>
      <c r="L44" s="173"/>
      <c r="M44" s="173"/>
      <c r="N44" s="173"/>
      <c r="O44" s="173"/>
      <c r="P44" s="173"/>
      <c r="Q44" s="173"/>
      <c r="R44" s="173"/>
      <c r="S44" s="173"/>
      <c r="T44" s="173"/>
      <c r="U44" s="173"/>
      <c r="V44" s="173"/>
      <c r="W44" s="173"/>
      <c r="X44" s="173"/>
      <c r="Y44" s="173"/>
      <c r="Z44" s="173"/>
      <c r="AA44" s="173"/>
      <c r="AB44" s="173"/>
      <c r="AC44" s="173"/>
      <c r="AD44" s="173"/>
      <c r="AE44" s="173"/>
      <c r="AF44" s="173"/>
      <c r="AG44" s="173"/>
      <c r="AH44" s="173"/>
      <c r="AI44" s="173"/>
      <c r="AJ44" s="173"/>
      <c r="AK44" s="173"/>
      <c r="AL44" s="173"/>
      <c r="AM44" s="173"/>
      <c r="AN44" s="173"/>
      <c r="AO44" s="173"/>
      <c r="AP44" s="173"/>
      <c r="AQ44" s="173"/>
      <c r="AR44" s="173"/>
      <c r="AS44" s="173"/>
      <c r="AT44" s="173"/>
      <c r="AU44" s="173"/>
      <c r="AV44" s="173"/>
      <c r="AW44" s="173"/>
      <c r="AX44" s="173"/>
      <c r="AY44" s="173"/>
      <c r="AZ44" s="173"/>
      <c r="BA44" s="173"/>
      <c r="BB44" s="173"/>
      <c r="BC44" s="173"/>
      <c r="BD44" s="173"/>
      <c r="BE44" s="173"/>
      <c r="BF44" s="173"/>
      <c r="BG44" s="173"/>
      <c r="BH44" s="173"/>
      <c r="BI44" s="173"/>
      <c r="BJ44" s="173"/>
      <c r="BK44" s="173"/>
      <c r="BL44" s="173"/>
      <c r="BM44" s="173"/>
      <c r="BN44" s="173"/>
      <c r="BO44" s="173"/>
      <c r="BP44" s="173"/>
      <c r="BQ44" s="173"/>
      <c r="BR44" s="173"/>
      <c r="BS44" s="173"/>
      <c r="BT44" s="173"/>
      <c r="BU44" s="173"/>
      <c r="BV44" s="173"/>
      <c r="BW44" s="173"/>
      <c r="BX44" s="173"/>
      <c r="BY44" s="173"/>
      <c r="BZ44" s="173"/>
      <c r="CA44" s="173"/>
      <c r="CB44" s="173"/>
      <c r="CC44" s="173"/>
      <c r="CD44" s="173"/>
      <c r="CE44" s="173"/>
      <c r="CF44" s="173"/>
      <c r="CG44" s="173"/>
      <c r="CH44" s="173"/>
      <c r="CI44" s="173"/>
      <c r="CJ44" s="173"/>
      <c r="CK44" s="173"/>
      <c r="CL44" s="173"/>
      <c r="CM44" s="173"/>
      <c r="CN44" s="173"/>
      <c r="CO44" s="173"/>
      <c r="CP44" s="173"/>
      <c r="CQ44" s="173"/>
      <c r="CR44" s="173"/>
      <c r="CS44" s="173"/>
      <c r="CT44" s="173"/>
      <c r="CU44" s="173"/>
      <c r="CV44" s="173"/>
      <c r="CW44" s="173"/>
      <c r="CX44" s="173"/>
      <c r="CY44" s="173"/>
      <c r="CZ44" s="173"/>
      <c r="DA44" s="173"/>
      <c r="DB44" s="173"/>
      <c r="DC44" s="173"/>
      <c r="DD44" s="173"/>
      <c r="DE44" s="173"/>
      <c r="DF44" s="173"/>
      <c r="DG44" s="173"/>
      <c r="DH44" s="173"/>
      <c r="DI44" s="174"/>
      <c r="DJ44" s="139"/>
      <c r="DK44" s="139"/>
      <c r="DL44" s="139"/>
      <c r="DM44" s="139"/>
      <c r="DN44" s="139"/>
      <c r="DO44" s="139"/>
    </row>
    <row r="45" spans="1:119">
      <c r="A45" s="139"/>
      <c r="B45" s="139"/>
      <c r="C45" s="139"/>
      <c r="D45" s="139"/>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39"/>
      <c r="AP45" s="139"/>
      <c r="AQ45" s="139"/>
      <c r="AR45" s="139"/>
      <c r="AS45" s="139"/>
      <c r="AT45" s="139"/>
      <c r="AU45" s="139"/>
      <c r="AV45" s="139"/>
      <c r="AW45" s="139"/>
      <c r="AX45" s="139"/>
      <c r="AY45" s="139"/>
      <c r="AZ45" s="139"/>
      <c r="BA45" s="139"/>
      <c r="BB45" s="139"/>
      <c r="BC45" s="139"/>
      <c r="BD45" s="139"/>
      <c r="BE45" s="139"/>
      <c r="BF45" s="139"/>
      <c r="BG45" s="139"/>
      <c r="BH45" s="139"/>
      <c r="BI45" s="139"/>
      <c r="BJ45" s="139"/>
      <c r="BK45" s="139"/>
      <c r="BL45" s="139"/>
      <c r="BM45" s="139"/>
      <c r="BN45" s="139"/>
      <c r="BO45" s="139"/>
      <c r="BP45" s="139"/>
      <c r="BQ45" s="139"/>
      <c r="BR45" s="139"/>
      <c r="BS45" s="139"/>
      <c r="BT45" s="139"/>
      <c r="BU45" s="139"/>
      <c r="BV45" s="139"/>
      <c r="BW45" s="139"/>
      <c r="BX45" s="139"/>
      <c r="BY45" s="139"/>
      <c r="BZ45" s="139"/>
      <c r="CA45" s="139"/>
      <c r="CB45" s="139"/>
      <c r="CC45" s="139"/>
      <c r="CD45" s="139"/>
      <c r="CE45" s="139"/>
      <c r="CF45" s="139"/>
      <c r="CG45" s="139"/>
      <c r="CH45" s="139"/>
      <c r="CI45" s="139"/>
      <c r="CJ45" s="139"/>
      <c r="CK45" s="139"/>
      <c r="CL45" s="139"/>
      <c r="CM45" s="139"/>
      <c r="CN45" s="139"/>
      <c r="CO45" s="139"/>
      <c r="CP45" s="139"/>
      <c r="CQ45" s="139"/>
      <c r="CR45" s="139"/>
      <c r="CS45" s="139"/>
      <c r="CT45" s="139"/>
      <c r="CU45" s="139"/>
      <c r="CV45" s="139"/>
      <c r="CW45" s="139"/>
      <c r="CX45" s="139"/>
      <c r="CY45" s="139"/>
      <c r="CZ45" s="139"/>
      <c r="DA45" s="139"/>
      <c r="DB45" s="139"/>
      <c r="DC45" s="139"/>
      <c r="DD45" s="139"/>
      <c r="DE45" s="139"/>
      <c r="DF45" s="139"/>
      <c r="DG45" s="139"/>
      <c r="DH45" s="139"/>
      <c r="DI45" s="139"/>
      <c r="DJ45" s="139"/>
      <c r="DK45" s="139"/>
      <c r="DL45" s="139"/>
      <c r="DM45" s="139"/>
      <c r="DN45" s="139"/>
      <c r="DO45" s="139"/>
    </row>
    <row r="46" spans="1:119">
      <c r="B46" s="139" t="s">
        <v>187</v>
      </c>
      <c r="C46" s="139"/>
      <c r="D46" s="139"/>
      <c r="E46" s="139" t="s">
        <v>188</v>
      </c>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9"/>
      <c r="AZ46" s="139"/>
      <c r="BA46" s="139"/>
      <c r="BB46" s="139"/>
      <c r="BC46" s="139"/>
      <c r="BD46" s="139"/>
      <c r="BE46" s="139"/>
      <c r="BF46" s="139"/>
      <c r="BG46" s="139"/>
      <c r="BH46" s="139"/>
      <c r="BI46" s="139"/>
      <c r="BJ46" s="139"/>
      <c r="BK46" s="139"/>
      <c r="BL46" s="139"/>
      <c r="BM46" s="139"/>
      <c r="BN46" s="139"/>
      <c r="BO46" s="139"/>
      <c r="BP46" s="139"/>
      <c r="BQ46" s="139"/>
      <c r="BR46" s="139"/>
      <c r="BS46" s="139"/>
      <c r="BT46" s="139"/>
      <c r="BU46" s="139"/>
      <c r="BV46" s="139"/>
      <c r="BW46" s="139"/>
      <c r="BX46" s="139"/>
      <c r="BY46" s="139"/>
      <c r="BZ46" s="139"/>
      <c r="CA46" s="139"/>
      <c r="CB46" s="139"/>
      <c r="CC46" s="139"/>
      <c r="CD46" s="139"/>
      <c r="CE46" s="139"/>
      <c r="CF46" s="139"/>
      <c r="CG46" s="139"/>
      <c r="CH46" s="139"/>
      <c r="CI46" s="139"/>
      <c r="CJ46" s="139"/>
      <c r="CK46" s="139"/>
      <c r="CL46" s="139"/>
      <c r="CM46" s="139"/>
      <c r="CN46" s="139"/>
      <c r="CO46" s="139"/>
      <c r="CP46" s="139"/>
      <c r="CQ46" s="139"/>
      <c r="CR46" s="139"/>
      <c r="CS46" s="139"/>
      <c r="CT46" s="139"/>
      <c r="CU46" s="139"/>
      <c r="CV46" s="139"/>
      <c r="CW46" s="139"/>
      <c r="CX46" s="139"/>
      <c r="CY46" s="139"/>
      <c r="CZ46" s="139"/>
      <c r="DA46" s="139"/>
      <c r="DB46" s="139"/>
      <c r="DC46" s="139"/>
      <c r="DD46" s="139"/>
      <c r="DE46" s="139"/>
      <c r="DF46" s="139"/>
      <c r="DG46" s="139"/>
      <c r="DH46" s="139"/>
      <c r="DI46" s="139"/>
    </row>
    <row r="47" spans="1:119">
      <c r="B47" s="139"/>
      <c r="C47" s="139"/>
      <c r="D47" s="139"/>
      <c r="E47" s="139" t="s">
        <v>189</v>
      </c>
      <c r="F47" s="139"/>
      <c r="G47" s="139"/>
      <c r="H47" s="139"/>
      <c r="I47" s="139"/>
      <c r="J47" s="139"/>
      <c r="K47" s="139"/>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c r="AI47" s="139"/>
      <c r="AJ47" s="139"/>
      <c r="AK47" s="139"/>
      <c r="AL47" s="139"/>
      <c r="AM47" s="139"/>
      <c r="AN47" s="139"/>
      <c r="AO47" s="139"/>
      <c r="AP47" s="139"/>
      <c r="AQ47" s="139"/>
      <c r="AR47" s="139"/>
      <c r="AS47" s="139"/>
      <c r="AT47" s="139"/>
      <c r="AU47" s="139"/>
      <c r="AV47" s="139"/>
      <c r="AW47" s="139"/>
      <c r="AX47" s="139"/>
      <c r="AY47" s="139"/>
      <c r="AZ47" s="139"/>
      <c r="BA47" s="139"/>
      <c r="BB47" s="139"/>
      <c r="BC47" s="139"/>
      <c r="BD47" s="139"/>
      <c r="BE47" s="139"/>
      <c r="BF47" s="139"/>
      <c r="BG47" s="139"/>
      <c r="BH47" s="139"/>
      <c r="BI47" s="139"/>
      <c r="BJ47" s="139"/>
      <c r="BK47" s="139"/>
      <c r="BL47" s="139"/>
      <c r="BM47" s="139"/>
      <c r="BN47" s="139"/>
      <c r="BO47" s="139"/>
      <c r="BP47" s="139"/>
      <c r="BQ47" s="139"/>
      <c r="BR47" s="139"/>
      <c r="BS47" s="139"/>
      <c r="BT47" s="139"/>
      <c r="BU47" s="139"/>
      <c r="BV47" s="139"/>
      <c r="BW47" s="139"/>
      <c r="BX47" s="139"/>
      <c r="BY47" s="139"/>
      <c r="BZ47" s="139"/>
      <c r="CA47" s="139"/>
      <c r="CB47" s="139"/>
      <c r="CC47" s="139"/>
      <c r="CD47" s="139"/>
      <c r="CE47" s="139"/>
      <c r="CF47" s="139"/>
      <c r="CG47" s="139"/>
      <c r="CH47" s="139"/>
      <c r="CI47" s="139"/>
      <c r="CJ47" s="139"/>
      <c r="CK47" s="139"/>
      <c r="CL47" s="139"/>
      <c r="CM47" s="139"/>
      <c r="CN47" s="139"/>
      <c r="CO47" s="139"/>
      <c r="CP47" s="139"/>
      <c r="CQ47" s="139"/>
      <c r="CR47" s="139"/>
      <c r="CS47" s="139"/>
      <c r="CT47" s="139"/>
      <c r="CU47" s="139"/>
      <c r="CV47" s="139"/>
      <c r="CW47" s="139"/>
      <c r="CX47" s="139"/>
      <c r="CY47" s="139"/>
      <c r="CZ47" s="139"/>
      <c r="DA47" s="139"/>
      <c r="DB47" s="139"/>
      <c r="DC47" s="139"/>
      <c r="DD47" s="139"/>
      <c r="DE47" s="139"/>
      <c r="DF47" s="139"/>
      <c r="DG47" s="139"/>
      <c r="DH47" s="139"/>
      <c r="DI47" s="139"/>
    </row>
    <row r="48" spans="1:119">
      <c r="B48" s="139"/>
      <c r="C48" s="139"/>
      <c r="D48" s="139"/>
      <c r="E48" s="139" t="s">
        <v>190</v>
      </c>
      <c r="F48" s="139"/>
      <c r="G48" s="139"/>
      <c r="H48" s="139"/>
      <c r="I48" s="139"/>
      <c r="J48" s="139"/>
      <c r="K48" s="139"/>
      <c r="L48" s="139"/>
      <c r="M48" s="139"/>
      <c r="N48" s="139"/>
      <c r="O48" s="139"/>
      <c r="P48" s="139"/>
      <c r="Q48" s="139"/>
      <c r="R48" s="139"/>
      <c r="S48" s="139"/>
      <c r="T48" s="139"/>
      <c r="U48" s="139"/>
      <c r="V48" s="139"/>
      <c r="W48" s="139"/>
      <c r="X48" s="139"/>
      <c r="Y48" s="139"/>
      <c r="Z48" s="139"/>
      <c r="AA48" s="139"/>
      <c r="AB48" s="139"/>
      <c r="AC48" s="139"/>
      <c r="AD48" s="139"/>
      <c r="AE48" s="139"/>
      <c r="AF48" s="139"/>
      <c r="AG48" s="139"/>
      <c r="AH48" s="139"/>
      <c r="AI48" s="139"/>
      <c r="AJ48" s="139"/>
      <c r="AK48" s="139"/>
      <c r="AL48" s="139"/>
      <c r="AM48" s="139"/>
      <c r="AN48" s="139"/>
      <c r="AO48" s="139"/>
      <c r="AP48" s="139"/>
      <c r="AQ48" s="139"/>
      <c r="AR48" s="139"/>
      <c r="AS48" s="139"/>
      <c r="AT48" s="139"/>
      <c r="AU48" s="139"/>
      <c r="AV48" s="139"/>
      <c r="AW48" s="139"/>
      <c r="AX48" s="139"/>
      <c r="AY48" s="139"/>
      <c r="AZ48" s="139"/>
      <c r="BA48" s="139"/>
      <c r="BB48" s="139"/>
      <c r="BC48" s="139"/>
      <c r="BD48" s="139"/>
      <c r="BE48" s="139"/>
      <c r="BF48" s="139"/>
      <c r="BG48" s="139"/>
      <c r="BH48" s="139"/>
      <c r="BI48" s="139"/>
      <c r="BJ48" s="139"/>
      <c r="BK48" s="139"/>
      <c r="BL48" s="139"/>
      <c r="BM48" s="139"/>
      <c r="BN48" s="139"/>
      <c r="BO48" s="139"/>
      <c r="BP48" s="139"/>
      <c r="BQ48" s="139"/>
      <c r="BR48" s="139"/>
      <c r="BS48" s="139"/>
      <c r="BT48" s="139"/>
      <c r="BU48" s="139"/>
      <c r="BV48" s="139"/>
      <c r="BW48" s="139"/>
      <c r="BX48" s="139"/>
      <c r="BY48" s="139"/>
      <c r="BZ48" s="139"/>
      <c r="CA48" s="139"/>
      <c r="CB48" s="139"/>
      <c r="CC48" s="139"/>
      <c r="CD48" s="139"/>
      <c r="CE48" s="139"/>
      <c r="CF48" s="139"/>
      <c r="CG48" s="139"/>
      <c r="CH48" s="139"/>
      <c r="CI48" s="139"/>
      <c r="CJ48" s="139"/>
      <c r="CK48" s="139"/>
      <c r="CL48" s="139"/>
      <c r="CM48" s="139"/>
      <c r="CN48" s="139"/>
      <c r="CO48" s="139"/>
      <c r="CP48" s="139"/>
      <c r="CQ48" s="139"/>
      <c r="CR48" s="139"/>
      <c r="CS48" s="139"/>
      <c r="CT48" s="139"/>
      <c r="CU48" s="139"/>
      <c r="CV48" s="139"/>
      <c r="CW48" s="139"/>
      <c r="CX48" s="139"/>
      <c r="CY48" s="139"/>
      <c r="CZ48" s="139"/>
      <c r="DA48" s="139"/>
      <c r="DB48" s="139"/>
      <c r="DC48" s="139"/>
      <c r="DD48" s="139"/>
      <c r="DE48" s="139"/>
      <c r="DF48" s="139"/>
      <c r="DG48" s="139"/>
      <c r="DH48" s="139"/>
      <c r="DI48" s="139"/>
    </row>
    <row r="49" spans="5:5">
      <c r="E49" s="175" t="s">
        <v>191</v>
      </c>
    </row>
    <row r="50" spans="5:5">
      <c r="E50" s="141" t="s">
        <v>192</v>
      </c>
    </row>
    <row r="51" spans="5:5">
      <c r="E51" s="141" t="s">
        <v>193</v>
      </c>
    </row>
    <row r="52" spans="5:5">
      <c r="E52" s="141" t="s">
        <v>194</v>
      </c>
    </row>
    <row r="53" spans="5:5"/>
    <row r="54" spans="5:5"/>
    <row r="55" spans="5:5"/>
    <row r="56" spans="5:5"/>
    <row r="57" spans="5:5" hidden="1"/>
    <row r="58" spans="5:5" hidden="1"/>
    <row r="59" spans="5:5" hidden="1"/>
  </sheetData>
  <sheetProtection password="851F"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179" customWidth="1"/>
    <col min="144" max="16384" width="0" style="179" hidden="1"/>
  </cols>
  <sheetData>
    <row r="1" spans="2:143" ht="22.5" customHeight="1" thickBot="1">
      <c r="B1" s="176"/>
      <c r="C1" s="177"/>
      <c r="D1" s="177"/>
      <c r="E1" s="177"/>
      <c r="F1" s="177"/>
      <c r="G1" s="177"/>
      <c r="H1" s="177"/>
      <c r="I1" s="177"/>
      <c r="J1" s="177"/>
      <c r="K1" s="177"/>
      <c r="L1" s="177"/>
      <c r="M1" s="177"/>
      <c r="N1" s="177"/>
      <c r="O1" s="177"/>
      <c r="P1" s="177"/>
      <c r="Q1" s="177"/>
      <c r="R1" s="177"/>
      <c r="S1" s="177"/>
      <c r="T1" s="177"/>
      <c r="U1" s="177"/>
      <c r="V1" s="177"/>
      <c r="W1" s="177"/>
      <c r="X1" s="177"/>
      <c r="Y1" s="177"/>
      <c r="Z1" s="177"/>
      <c r="AA1" s="177"/>
      <c r="AB1" s="177"/>
      <c r="AC1" s="177"/>
      <c r="AD1" s="177"/>
      <c r="AE1" s="177"/>
      <c r="AF1" s="177"/>
      <c r="AG1" s="177"/>
      <c r="AH1" s="177"/>
      <c r="AI1" s="177"/>
      <c r="AJ1" s="177"/>
      <c r="AK1" s="177"/>
      <c r="AL1" s="177"/>
      <c r="AM1" s="177"/>
      <c r="AN1" s="177"/>
      <c r="AO1" s="177"/>
      <c r="AP1" s="177"/>
      <c r="AQ1" s="177"/>
      <c r="AR1" s="177"/>
      <c r="AS1" s="177"/>
      <c r="AT1" s="177"/>
      <c r="AU1" s="177"/>
      <c r="AV1" s="177"/>
      <c r="AW1" s="177"/>
      <c r="AX1" s="177"/>
      <c r="AY1" s="177"/>
      <c r="AZ1" s="177"/>
      <c r="BA1" s="177"/>
      <c r="BB1" s="177"/>
      <c r="BC1" s="177"/>
      <c r="BD1" s="177"/>
      <c r="BE1" s="177"/>
      <c r="BF1" s="177"/>
      <c r="BG1" s="177"/>
      <c r="BH1" s="177"/>
      <c r="BI1" s="177"/>
      <c r="BJ1" s="177"/>
      <c r="BK1" s="177"/>
      <c r="BL1" s="177"/>
      <c r="BM1" s="177"/>
      <c r="BN1" s="177"/>
      <c r="BO1" s="177"/>
      <c r="BP1" s="177"/>
      <c r="BQ1" s="177"/>
      <c r="BR1" s="177"/>
      <c r="BS1" s="177"/>
      <c r="BT1" s="177"/>
      <c r="BU1" s="177"/>
      <c r="BV1" s="177"/>
      <c r="BW1" s="177"/>
      <c r="BX1" s="177"/>
      <c r="BY1" s="177"/>
      <c r="BZ1" s="177"/>
      <c r="CA1" s="177"/>
      <c r="CB1" s="177"/>
      <c r="CC1" s="177"/>
      <c r="CD1" s="178"/>
      <c r="CE1" s="178"/>
      <c r="CF1" s="178"/>
      <c r="CG1" s="178"/>
      <c r="CH1" s="178"/>
      <c r="CI1" s="178"/>
      <c r="CJ1" s="178"/>
      <c r="CK1" s="178"/>
      <c r="CL1" s="178"/>
      <c r="CM1" s="178"/>
      <c r="CN1" s="178"/>
      <c r="CO1" s="178"/>
      <c r="CP1" s="178"/>
      <c r="CQ1" s="178"/>
      <c r="CR1" s="178"/>
      <c r="CS1" s="178"/>
      <c r="CT1" s="178"/>
      <c r="CU1" s="178"/>
      <c r="CV1" s="178"/>
      <c r="CW1" s="178"/>
      <c r="CX1" s="178"/>
      <c r="CY1" s="178"/>
      <c r="CZ1" s="178"/>
      <c r="DA1" s="178"/>
      <c r="DB1" s="178"/>
      <c r="DC1" s="178"/>
      <c r="DD1" s="178"/>
      <c r="DE1" s="178"/>
      <c r="DF1" s="178"/>
      <c r="DG1" s="178"/>
      <c r="DH1" s="733" t="s">
        <v>195</v>
      </c>
      <c r="DI1" s="734"/>
      <c r="DJ1" s="734"/>
      <c r="DK1" s="734"/>
      <c r="DL1" s="734"/>
      <c r="DM1" s="734"/>
      <c r="DN1" s="735"/>
      <c r="DP1" s="733" t="s">
        <v>196</v>
      </c>
      <c r="DQ1" s="734"/>
      <c r="DR1" s="734"/>
      <c r="DS1" s="734"/>
      <c r="DT1" s="734"/>
      <c r="DU1" s="734"/>
      <c r="DV1" s="734"/>
      <c r="DW1" s="734"/>
      <c r="DX1" s="734"/>
      <c r="DY1" s="734"/>
      <c r="DZ1" s="734"/>
      <c r="EA1" s="734"/>
      <c r="EB1" s="734"/>
      <c r="EC1" s="735"/>
      <c r="ED1" s="177"/>
      <c r="EE1" s="177"/>
      <c r="EF1" s="177"/>
      <c r="EG1" s="177"/>
      <c r="EH1" s="177"/>
      <c r="EI1" s="177"/>
      <c r="EJ1" s="177"/>
      <c r="EK1" s="177"/>
      <c r="EL1" s="177"/>
      <c r="EM1" s="177"/>
    </row>
    <row r="2" spans="2:143" ht="22.5" customHeight="1">
      <c r="B2" s="180" t="s">
        <v>197</v>
      </c>
      <c r="R2" s="181"/>
      <c r="S2" s="181"/>
      <c r="T2" s="181"/>
      <c r="U2" s="181"/>
      <c r="V2" s="181"/>
      <c r="W2" s="181"/>
      <c r="X2" s="181"/>
      <c r="Y2" s="181"/>
      <c r="Z2" s="181"/>
      <c r="AA2" s="181"/>
      <c r="AB2" s="181"/>
      <c r="AC2" s="181"/>
      <c r="AE2" s="182"/>
      <c r="AF2" s="182"/>
      <c r="AG2" s="182"/>
      <c r="AH2" s="182"/>
      <c r="AI2" s="182"/>
      <c r="AJ2" s="181"/>
      <c r="AK2" s="181"/>
      <c r="AL2" s="181"/>
      <c r="AM2" s="181"/>
      <c r="AN2" s="181"/>
      <c r="AO2" s="181"/>
      <c r="AP2" s="181"/>
      <c r="CD2" s="178"/>
      <c r="CE2" s="178"/>
      <c r="CF2" s="178"/>
      <c r="CG2" s="178"/>
      <c r="CH2" s="178"/>
      <c r="CI2" s="178"/>
      <c r="CJ2" s="178"/>
      <c r="CK2" s="178"/>
      <c r="CL2" s="178"/>
      <c r="CM2" s="178"/>
      <c r="CN2" s="178"/>
      <c r="CO2" s="178"/>
      <c r="CP2" s="178"/>
      <c r="CQ2" s="178"/>
      <c r="CR2" s="178"/>
      <c r="CS2" s="178"/>
      <c r="CT2" s="178"/>
      <c r="CU2" s="178"/>
      <c r="CV2" s="178"/>
      <c r="CW2" s="178"/>
      <c r="CX2" s="178"/>
      <c r="CY2" s="178"/>
      <c r="CZ2" s="178"/>
      <c r="DA2" s="178"/>
      <c r="DB2" s="178"/>
      <c r="DC2" s="178"/>
      <c r="DD2" s="178"/>
      <c r="DE2" s="178"/>
      <c r="DF2" s="178"/>
      <c r="DG2" s="178"/>
      <c r="DH2" s="178"/>
      <c r="DI2" s="178"/>
      <c r="DJ2" s="178"/>
      <c r="DK2" s="178"/>
      <c r="DL2" s="178"/>
      <c r="DM2" s="178"/>
      <c r="DN2" s="178"/>
      <c r="DO2" s="178"/>
      <c r="DP2" s="178"/>
      <c r="DQ2" s="178"/>
      <c r="DR2" s="178"/>
      <c r="DS2" s="178"/>
      <c r="DT2" s="178"/>
      <c r="DU2" s="178"/>
      <c r="DV2" s="178"/>
      <c r="DW2" s="178"/>
      <c r="DX2" s="178"/>
      <c r="DY2" s="178"/>
      <c r="DZ2" s="178"/>
      <c r="EA2" s="178"/>
      <c r="EB2" s="178"/>
      <c r="EC2" s="178"/>
    </row>
    <row r="3" spans="2:143" ht="11.25" customHeight="1">
      <c r="B3" s="680" t="s">
        <v>198</v>
      </c>
      <c r="C3" s="681"/>
      <c r="D3" s="681"/>
      <c r="E3" s="681"/>
      <c r="F3" s="681"/>
      <c r="G3" s="681"/>
      <c r="H3" s="681"/>
      <c r="I3" s="681"/>
      <c r="J3" s="681"/>
      <c r="K3" s="681"/>
      <c r="L3" s="681"/>
      <c r="M3" s="681"/>
      <c r="N3" s="681"/>
      <c r="O3" s="681"/>
      <c r="P3" s="681"/>
      <c r="Q3" s="681"/>
      <c r="R3" s="681"/>
      <c r="S3" s="681"/>
      <c r="T3" s="681"/>
      <c r="U3" s="681"/>
      <c r="V3" s="681"/>
      <c r="W3" s="681"/>
      <c r="X3" s="681"/>
      <c r="Y3" s="681"/>
      <c r="Z3" s="681"/>
      <c r="AA3" s="681"/>
      <c r="AB3" s="681"/>
      <c r="AC3" s="681"/>
      <c r="AD3" s="681"/>
      <c r="AE3" s="681"/>
      <c r="AF3" s="681"/>
      <c r="AG3" s="681"/>
      <c r="AH3" s="681"/>
      <c r="AI3" s="681"/>
      <c r="AJ3" s="681"/>
      <c r="AK3" s="681"/>
      <c r="AL3" s="681"/>
      <c r="AM3" s="681"/>
      <c r="AN3" s="681"/>
      <c r="AO3" s="681"/>
      <c r="AP3" s="680" t="s">
        <v>199</v>
      </c>
      <c r="AQ3" s="681"/>
      <c r="AR3" s="681"/>
      <c r="AS3" s="681"/>
      <c r="AT3" s="681"/>
      <c r="AU3" s="681"/>
      <c r="AV3" s="681"/>
      <c r="AW3" s="681"/>
      <c r="AX3" s="681"/>
      <c r="AY3" s="681"/>
      <c r="AZ3" s="681"/>
      <c r="BA3" s="681"/>
      <c r="BB3" s="681"/>
      <c r="BC3" s="681"/>
      <c r="BD3" s="681"/>
      <c r="BE3" s="681"/>
      <c r="BF3" s="681"/>
      <c r="BG3" s="681"/>
      <c r="BH3" s="681"/>
      <c r="BI3" s="681"/>
      <c r="BJ3" s="681"/>
      <c r="BK3" s="681"/>
      <c r="BL3" s="681"/>
      <c r="BM3" s="681"/>
      <c r="BN3" s="681"/>
      <c r="BO3" s="681"/>
      <c r="BP3" s="681"/>
      <c r="BQ3" s="681"/>
      <c r="BR3" s="681"/>
      <c r="BS3" s="681"/>
      <c r="BT3" s="681"/>
      <c r="BU3" s="681"/>
      <c r="BV3" s="681"/>
      <c r="BW3" s="681"/>
      <c r="BX3" s="681"/>
      <c r="BY3" s="681"/>
      <c r="BZ3" s="681"/>
      <c r="CA3" s="681"/>
      <c r="CB3" s="682"/>
      <c r="CD3" s="725" t="s">
        <v>200</v>
      </c>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c r="DV3" s="726"/>
      <c r="DW3" s="726"/>
      <c r="DX3" s="726"/>
      <c r="DY3" s="726"/>
      <c r="DZ3" s="726"/>
      <c r="EA3" s="726"/>
      <c r="EB3" s="726"/>
      <c r="EC3" s="727"/>
    </row>
    <row r="4" spans="2:143" ht="11.25" customHeight="1">
      <c r="B4" s="680" t="s">
        <v>1</v>
      </c>
      <c r="C4" s="681"/>
      <c r="D4" s="681"/>
      <c r="E4" s="681"/>
      <c r="F4" s="681"/>
      <c r="G4" s="681"/>
      <c r="H4" s="681"/>
      <c r="I4" s="681"/>
      <c r="J4" s="681"/>
      <c r="K4" s="681"/>
      <c r="L4" s="681"/>
      <c r="M4" s="681"/>
      <c r="N4" s="681"/>
      <c r="O4" s="681"/>
      <c r="P4" s="681"/>
      <c r="Q4" s="682"/>
      <c r="R4" s="680" t="s">
        <v>201</v>
      </c>
      <c r="S4" s="681"/>
      <c r="T4" s="681"/>
      <c r="U4" s="681"/>
      <c r="V4" s="681"/>
      <c r="W4" s="681"/>
      <c r="X4" s="681"/>
      <c r="Y4" s="682"/>
      <c r="Z4" s="680" t="s">
        <v>202</v>
      </c>
      <c r="AA4" s="681"/>
      <c r="AB4" s="681"/>
      <c r="AC4" s="682"/>
      <c r="AD4" s="680" t="s">
        <v>203</v>
      </c>
      <c r="AE4" s="681"/>
      <c r="AF4" s="681"/>
      <c r="AG4" s="681"/>
      <c r="AH4" s="681"/>
      <c r="AI4" s="681"/>
      <c r="AJ4" s="681"/>
      <c r="AK4" s="682"/>
      <c r="AL4" s="680" t="s">
        <v>202</v>
      </c>
      <c r="AM4" s="681"/>
      <c r="AN4" s="681"/>
      <c r="AO4" s="682"/>
      <c r="AP4" s="736" t="s">
        <v>204</v>
      </c>
      <c r="AQ4" s="736"/>
      <c r="AR4" s="736"/>
      <c r="AS4" s="736"/>
      <c r="AT4" s="736"/>
      <c r="AU4" s="736"/>
      <c r="AV4" s="736"/>
      <c r="AW4" s="736"/>
      <c r="AX4" s="736"/>
      <c r="AY4" s="736"/>
      <c r="AZ4" s="736"/>
      <c r="BA4" s="736"/>
      <c r="BB4" s="736"/>
      <c r="BC4" s="736"/>
      <c r="BD4" s="736"/>
      <c r="BE4" s="736"/>
      <c r="BF4" s="736"/>
      <c r="BG4" s="736" t="s">
        <v>205</v>
      </c>
      <c r="BH4" s="736"/>
      <c r="BI4" s="736"/>
      <c r="BJ4" s="736"/>
      <c r="BK4" s="736"/>
      <c r="BL4" s="736"/>
      <c r="BM4" s="736"/>
      <c r="BN4" s="736"/>
      <c r="BO4" s="736" t="s">
        <v>202</v>
      </c>
      <c r="BP4" s="736"/>
      <c r="BQ4" s="736"/>
      <c r="BR4" s="736"/>
      <c r="BS4" s="736" t="s">
        <v>206</v>
      </c>
      <c r="BT4" s="736"/>
      <c r="BU4" s="736"/>
      <c r="BV4" s="736"/>
      <c r="BW4" s="736"/>
      <c r="BX4" s="736"/>
      <c r="BY4" s="736"/>
      <c r="BZ4" s="736"/>
      <c r="CA4" s="736"/>
      <c r="CB4" s="736"/>
      <c r="CD4" s="725" t="s">
        <v>207</v>
      </c>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726"/>
      <c r="EB4" s="726"/>
      <c r="EC4" s="727"/>
    </row>
    <row r="5" spans="2:143" s="183" customFormat="1" ht="11.25" customHeight="1">
      <c r="B5" s="707" t="s">
        <v>208</v>
      </c>
      <c r="C5" s="708"/>
      <c r="D5" s="708"/>
      <c r="E5" s="708"/>
      <c r="F5" s="708"/>
      <c r="G5" s="708"/>
      <c r="H5" s="708"/>
      <c r="I5" s="708"/>
      <c r="J5" s="708"/>
      <c r="K5" s="708"/>
      <c r="L5" s="708"/>
      <c r="M5" s="708"/>
      <c r="N5" s="708"/>
      <c r="O5" s="708"/>
      <c r="P5" s="708"/>
      <c r="Q5" s="709"/>
      <c r="R5" s="670">
        <v>3626471</v>
      </c>
      <c r="S5" s="671"/>
      <c r="T5" s="671"/>
      <c r="U5" s="671"/>
      <c r="V5" s="671"/>
      <c r="W5" s="671"/>
      <c r="X5" s="671"/>
      <c r="Y5" s="718"/>
      <c r="Z5" s="731">
        <v>21.8</v>
      </c>
      <c r="AA5" s="731"/>
      <c r="AB5" s="731"/>
      <c r="AC5" s="731"/>
      <c r="AD5" s="732">
        <v>3417094</v>
      </c>
      <c r="AE5" s="732"/>
      <c r="AF5" s="732"/>
      <c r="AG5" s="732"/>
      <c r="AH5" s="732"/>
      <c r="AI5" s="732"/>
      <c r="AJ5" s="732"/>
      <c r="AK5" s="732"/>
      <c r="AL5" s="719">
        <v>45</v>
      </c>
      <c r="AM5" s="688"/>
      <c r="AN5" s="688"/>
      <c r="AO5" s="720"/>
      <c r="AP5" s="707" t="s">
        <v>209</v>
      </c>
      <c r="AQ5" s="708"/>
      <c r="AR5" s="708"/>
      <c r="AS5" s="708"/>
      <c r="AT5" s="708"/>
      <c r="AU5" s="708"/>
      <c r="AV5" s="708"/>
      <c r="AW5" s="708"/>
      <c r="AX5" s="708"/>
      <c r="AY5" s="708"/>
      <c r="AZ5" s="708"/>
      <c r="BA5" s="708"/>
      <c r="BB5" s="708"/>
      <c r="BC5" s="708"/>
      <c r="BD5" s="708"/>
      <c r="BE5" s="708"/>
      <c r="BF5" s="709"/>
      <c r="BG5" s="620">
        <v>3373646</v>
      </c>
      <c r="BH5" s="621"/>
      <c r="BI5" s="621"/>
      <c r="BJ5" s="621"/>
      <c r="BK5" s="621"/>
      <c r="BL5" s="621"/>
      <c r="BM5" s="621"/>
      <c r="BN5" s="622"/>
      <c r="BO5" s="673">
        <v>93</v>
      </c>
      <c r="BP5" s="673"/>
      <c r="BQ5" s="673"/>
      <c r="BR5" s="673"/>
      <c r="BS5" s="674">
        <v>28161</v>
      </c>
      <c r="BT5" s="674"/>
      <c r="BU5" s="674"/>
      <c r="BV5" s="674"/>
      <c r="BW5" s="674"/>
      <c r="BX5" s="674"/>
      <c r="BY5" s="674"/>
      <c r="BZ5" s="674"/>
      <c r="CA5" s="674"/>
      <c r="CB5" s="710"/>
      <c r="CD5" s="725" t="s">
        <v>204</v>
      </c>
      <c r="CE5" s="726"/>
      <c r="CF5" s="726"/>
      <c r="CG5" s="726"/>
      <c r="CH5" s="726"/>
      <c r="CI5" s="726"/>
      <c r="CJ5" s="726"/>
      <c r="CK5" s="726"/>
      <c r="CL5" s="726"/>
      <c r="CM5" s="726"/>
      <c r="CN5" s="726"/>
      <c r="CO5" s="726"/>
      <c r="CP5" s="726"/>
      <c r="CQ5" s="727"/>
      <c r="CR5" s="725" t="s">
        <v>210</v>
      </c>
      <c r="CS5" s="726"/>
      <c r="CT5" s="726"/>
      <c r="CU5" s="726"/>
      <c r="CV5" s="726"/>
      <c r="CW5" s="726"/>
      <c r="CX5" s="726"/>
      <c r="CY5" s="727"/>
      <c r="CZ5" s="725" t="s">
        <v>202</v>
      </c>
      <c r="DA5" s="726"/>
      <c r="DB5" s="726"/>
      <c r="DC5" s="727"/>
      <c r="DD5" s="725" t="s">
        <v>211</v>
      </c>
      <c r="DE5" s="726"/>
      <c r="DF5" s="726"/>
      <c r="DG5" s="726"/>
      <c r="DH5" s="726"/>
      <c r="DI5" s="726"/>
      <c r="DJ5" s="726"/>
      <c r="DK5" s="726"/>
      <c r="DL5" s="726"/>
      <c r="DM5" s="726"/>
      <c r="DN5" s="726"/>
      <c r="DO5" s="726"/>
      <c r="DP5" s="727"/>
      <c r="DQ5" s="725" t="s">
        <v>212</v>
      </c>
      <c r="DR5" s="726"/>
      <c r="DS5" s="726"/>
      <c r="DT5" s="726"/>
      <c r="DU5" s="726"/>
      <c r="DV5" s="726"/>
      <c r="DW5" s="726"/>
      <c r="DX5" s="726"/>
      <c r="DY5" s="726"/>
      <c r="DZ5" s="726"/>
      <c r="EA5" s="726"/>
      <c r="EB5" s="726"/>
      <c r="EC5" s="727"/>
    </row>
    <row r="6" spans="2:143" ht="11.25" customHeight="1">
      <c r="B6" s="617" t="s">
        <v>213</v>
      </c>
      <c r="C6" s="618"/>
      <c r="D6" s="618"/>
      <c r="E6" s="618"/>
      <c r="F6" s="618"/>
      <c r="G6" s="618"/>
      <c r="H6" s="618"/>
      <c r="I6" s="618"/>
      <c r="J6" s="618"/>
      <c r="K6" s="618"/>
      <c r="L6" s="618"/>
      <c r="M6" s="618"/>
      <c r="N6" s="618"/>
      <c r="O6" s="618"/>
      <c r="P6" s="618"/>
      <c r="Q6" s="619"/>
      <c r="R6" s="620">
        <v>117337</v>
      </c>
      <c r="S6" s="621"/>
      <c r="T6" s="621"/>
      <c r="U6" s="621"/>
      <c r="V6" s="621"/>
      <c r="W6" s="621"/>
      <c r="X6" s="621"/>
      <c r="Y6" s="622"/>
      <c r="Z6" s="673">
        <v>0.7</v>
      </c>
      <c r="AA6" s="673"/>
      <c r="AB6" s="673"/>
      <c r="AC6" s="673"/>
      <c r="AD6" s="674">
        <v>117337</v>
      </c>
      <c r="AE6" s="674"/>
      <c r="AF6" s="674"/>
      <c r="AG6" s="674"/>
      <c r="AH6" s="674"/>
      <c r="AI6" s="674"/>
      <c r="AJ6" s="674"/>
      <c r="AK6" s="674"/>
      <c r="AL6" s="643">
        <v>1.5</v>
      </c>
      <c r="AM6" s="675"/>
      <c r="AN6" s="675"/>
      <c r="AO6" s="676"/>
      <c r="AP6" s="617" t="s">
        <v>214</v>
      </c>
      <c r="AQ6" s="618"/>
      <c r="AR6" s="618"/>
      <c r="AS6" s="618"/>
      <c r="AT6" s="618"/>
      <c r="AU6" s="618"/>
      <c r="AV6" s="618"/>
      <c r="AW6" s="618"/>
      <c r="AX6" s="618"/>
      <c r="AY6" s="618"/>
      <c r="AZ6" s="618"/>
      <c r="BA6" s="618"/>
      <c r="BB6" s="618"/>
      <c r="BC6" s="618"/>
      <c r="BD6" s="618"/>
      <c r="BE6" s="618"/>
      <c r="BF6" s="619"/>
      <c r="BG6" s="620">
        <v>3373646</v>
      </c>
      <c r="BH6" s="621"/>
      <c r="BI6" s="621"/>
      <c r="BJ6" s="621"/>
      <c r="BK6" s="621"/>
      <c r="BL6" s="621"/>
      <c r="BM6" s="621"/>
      <c r="BN6" s="622"/>
      <c r="BO6" s="673">
        <v>93</v>
      </c>
      <c r="BP6" s="673"/>
      <c r="BQ6" s="673"/>
      <c r="BR6" s="673"/>
      <c r="BS6" s="674">
        <v>28161</v>
      </c>
      <c r="BT6" s="674"/>
      <c r="BU6" s="674"/>
      <c r="BV6" s="674"/>
      <c r="BW6" s="674"/>
      <c r="BX6" s="674"/>
      <c r="BY6" s="674"/>
      <c r="BZ6" s="674"/>
      <c r="CA6" s="674"/>
      <c r="CB6" s="710"/>
      <c r="CD6" s="677" t="s">
        <v>215</v>
      </c>
      <c r="CE6" s="678"/>
      <c r="CF6" s="678"/>
      <c r="CG6" s="678"/>
      <c r="CH6" s="678"/>
      <c r="CI6" s="678"/>
      <c r="CJ6" s="678"/>
      <c r="CK6" s="678"/>
      <c r="CL6" s="678"/>
      <c r="CM6" s="678"/>
      <c r="CN6" s="678"/>
      <c r="CO6" s="678"/>
      <c r="CP6" s="678"/>
      <c r="CQ6" s="679"/>
      <c r="CR6" s="620">
        <v>154747</v>
      </c>
      <c r="CS6" s="621"/>
      <c r="CT6" s="621"/>
      <c r="CU6" s="621"/>
      <c r="CV6" s="621"/>
      <c r="CW6" s="621"/>
      <c r="CX6" s="621"/>
      <c r="CY6" s="622"/>
      <c r="CZ6" s="673">
        <v>1</v>
      </c>
      <c r="DA6" s="673"/>
      <c r="DB6" s="673"/>
      <c r="DC6" s="673"/>
      <c r="DD6" s="626" t="s">
        <v>216</v>
      </c>
      <c r="DE6" s="621"/>
      <c r="DF6" s="621"/>
      <c r="DG6" s="621"/>
      <c r="DH6" s="621"/>
      <c r="DI6" s="621"/>
      <c r="DJ6" s="621"/>
      <c r="DK6" s="621"/>
      <c r="DL6" s="621"/>
      <c r="DM6" s="621"/>
      <c r="DN6" s="621"/>
      <c r="DO6" s="621"/>
      <c r="DP6" s="622"/>
      <c r="DQ6" s="626">
        <v>154747</v>
      </c>
      <c r="DR6" s="621"/>
      <c r="DS6" s="621"/>
      <c r="DT6" s="621"/>
      <c r="DU6" s="621"/>
      <c r="DV6" s="621"/>
      <c r="DW6" s="621"/>
      <c r="DX6" s="621"/>
      <c r="DY6" s="621"/>
      <c r="DZ6" s="621"/>
      <c r="EA6" s="621"/>
      <c r="EB6" s="621"/>
      <c r="EC6" s="656"/>
    </row>
    <row r="7" spans="2:143" ht="11.25" customHeight="1">
      <c r="B7" s="617" t="s">
        <v>217</v>
      </c>
      <c r="C7" s="618"/>
      <c r="D7" s="618"/>
      <c r="E7" s="618"/>
      <c r="F7" s="618"/>
      <c r="G7" s="618"/>
      <c r="H7" s="618"/>
      <c r="I7" s="618"/>
      <c r="J7" s="618"/>
      <c r="K7" s="618"/>
      <c r="L7" s="618"/>
      <c r="M7" s="618"/>
      <c r="N7" s="618"/>
      <c r="O7" s="618"/>
      <c r="P7" s="618"/>
      <c r="Q7" s="619"/>
      <c r="R7" s="620">
        <v>4134</v>
      </c>
      <c r="S7" s="621"/>
      <c r="T7" s="621"/>
      <c r="U7" s="621"/>
      <c r="V7" s="621"/>
      <c r="W7" s="621"/>
      <c r="X7" s="621"/>
      <c r="Y7" s="622"/>
      <c r="Z7" s="673">
        <v>0</v>
      </c>
      <c r="AA7" s="673"/>
      <c r="AB7" s="673"/>
      <c r="AC7" s="673"/>
      <c r="AD7" s="674">
        <v>4134</v>
      </c>
      <c r="AE7" s="674"/>
      <c r="AF7" s="674"/>
      <c r="AG7" s="674"/>
      <c r="AH7" s="674"/>
      <c r="AI7" s="674"/>
      <c r="AJ7" s="674"/>
      <c r="AK7" s="674"/>
      <c r="AL7" s="643">
        <v>0.1</v>
      </c>
      <c r="AM7" s="675"/>
      <c r="AN7" s="675"/>
      <c r="AO7" s="676"/>
      <c r="AP7" s="617" t="s">
        <v>218</v>
      </c>
      <c r="AQ7" s="618"/>
      <c r="AR7" s="618"/>
      <c r="AS7" s="618"/>
      <c r="AT7" s="618"/>
      <c r="AU7" s="618"/>
      <c r="AV7" s="618"/>
      <c r="AW7" s="618"/>
      <c r="AX7" s="618"/>
      <c r="AY7" s="618"/>
      <c r="AZ7" s="618"/>
      <c r="BA7" s="618"/>
      <c r="BB7" s="618"/>
      <c r="BC7" s="618"/>
      <c r="BD7" s="618"/>
      <c r="BE7" s="618"/>
      <c r="BF7" s="619"/>
      <c r="BG7" s="620">
        <v>1327721</v>
      </c>
      <c r="BH7" s="621"/>
      <c r="BI7" s="621"/>
      <c r="BJ7" s="621"/>
      <c r="BK7" s="621"/>
      <c r="BL7" s="621"/>
      <c r="BM7" s="621"/>
      <c r="BN7" s="622"/>
      <c r="BO7" s="673">
        <v>36.6</v>
      </c>
      <c r="BP7" s="673"/>
      <c r="BQ7" s="673"/>
      <c r="BR7" s="673"/>
      <c r="BS7" s="674">
        <v>28161</v>
      </c>
      <c r="BT7" s="674"/>
      <c r="BU7" s="674"/>
      <c r="BV7" s="674"/>
      <c r="BW7" s="674"/>
      <c r="BX7" s="674"/>
      <c r="BY7" s="674"/>
      <c r="BZ7" s="674"/>
      <c r="CA7" s="674"/>
      <c r="CB7" s="710"/>
      <c r="CD7" s="657" t="s">
        <v>219</v>
      </c>
      <c r="CE7" s="654"/>
      <c r="CF7" s="654"/>
      <c r="CG7" s="654"/>
      <c r="CH7" s="654"/>
      <c r="CI7" s="654"/>
      <c r="CJ7" s="654"/>
      <c r="CK7" s="654"/>
      <c r="CL7" s="654"/>
      <c r="CM7" s="654"/>
      <c r="CN7" s="654"/>
      <c r="CO7" s="654"/>
      <c r="CP7" s="654"/>
      <c r="CQ7" s="655"/>
      <c r="CR7" s="620">
        <v>3378817</v>
      </c>
      <c r="CS7" s="621"/>
      <c r="CT7" s="621"/>
      <c r="CU7" s="621"/>
      <c r="CV7" s="621"/>
      <c r="CW7" s="621"/>
      <c r="CX7" s="621"/>
      <c r="CY7" s="622"/>
      <c r="CZ7" s="673">
        <v>21</v>
      </c>
      <c r="DA7" s="673"/>
      <c r="DB7" s="673"/>
      <c r="DC7" s="673"/>
      <c r="DD7" s="626">
        <v>797558</v>
      </c>
      <c r="DE7" s="621"/>
      <c r="DF7" s="621"/>
      <c r="DG7" s="621"/>
      <c r="DH7" s="621"/>
      <c r="DI7" s="621"/>
      <c r="DJ7" s="621"/>
      <c r="DK7" s="621"/>
      <c r="DL7" s="621"/>
      <c r="DM7" s="621"/>
      <c r="DN7" s="621"/>
      <c r="DO7" s="621"/>
      <c r="DP7" s="622"/>
      <c r="DQ7" s="626">
        <v>2447614</v>
      </c>
      <c r="DR7" s="621"/>
      <c r="DS7" s="621"/>
      <c r="DT7" s="621"/>
      <c r="DU7" s="621"/>
      <c r="DV7" s="621"/>
      <c r="DW7" s="621"/>
      <c r="DX7" s="621"/>
      <c r="DY7" s="621"/>
      <c r="DZ7" s="621"/>
      <c r="EA7" s="621"/>
      <c r="EB7" s="621"/>
      <c r="EC7" s="656"/>
    </row>
    <row r="8" spans="2:143" ht="11.25" customHeight="1">
      <c r="B8" s="617" t="s">
        <v>220</v>
      </c>
      <c r="C8" s="618"/>
      <c r="D8" s="618"/>
      <c r="E8" s="618"/>
      <c r="F8" s="618"/>
      <c r="G8" s="618"/>
      <c r="H8" s="618"/>
      <c r="I8" s="618"/>
      <c r="J8" s="618"/>
      <c r="K8" s="618"/>
      <c r="L8" s="618"/>
      <c r="M8" s="618"/>
      <c r="N8" s="618"/>
      <c r="O8" s="618"/>
      <c r="P8" s="618"/>
      <c r="Q8" s="619"/>
      <c r="R8" s="620">
        <v>6560</v>
      </c>
      <c r="S8" s="621"/>
      <c r="T8" s="621"/>
      <c r="U8" s="621"/>
      <c r="V8" s="621"/>
      <c r="W8" s="621"/>
      <c r="X8" s="621"/>
      <c r="Y8" s="622"/>
      <c r="Z8" s="673">
        <v>0</v>
      </c>
      <c r="AA8" s="673"/>
      <c r="AB8" s="673"/>
      <c r="AC8" s="673"/>
      <c r="AD8" s="674">
        <v>6560</v>
      </c>
      <c r="AE8" s="674"/>
      <c r="AF8" s="674"/>
      <c r="AG8" s="674"/>
      <c r="AH8" s="674"/>
      <c r="AI8" s="674"/>
      <c r="AJ8" s="674"/>
      <c r="AK8" s="674"/>
      <c r="AL8" s="643">
        <v>0.1</v>
      </c>
      <c r="AM8" s="675"/>
      <c r="AN8" s="675"/>
      <c r="AO8" s="676"/>
      <c r="AP8" s="617" t="s">
        <v>221</v>
      </c>
      <c r="AQ8" s="618"/>
      <c r="AR8" s="618"/>
      <c r="AS8" s="618"/>
      <c r="AT8" s="618"/>
      <c r="AU8" s="618"/>
      <c r="AV8" s="618"/>
      <c r="AW8" s="618"/>
      <c r="AX8" s="618"/>
      <c r="AY8" s="618"/>
      <c r="AZ8" s="618"/>
      <c r="BA8" s="618"/>
      <c r="BB8" s="618"/>
      <c r="BC8" s="618"/>
      <c r="BD8" s="618"/>
      <c r="BE8" s="618"/>
      <c r="BF8" s="619"/>
      <c r="BG8" s="620">
        <v>53867</v>
      </c>
      <c r="BH8" s="621"/>
      <c r="BI8" s="621"/>
      <c r="BJ8" s="621"/>
      <c r="BK8" s="621"/>
      <c r="BL8" s="621"/>
      <c r="BM8" s="621"/>
      <c r="BN8" s="622"/>
      <c r="BO8" s="673">
        <v>1.5</v>
      </c>
      <c r="BP8" s="673"/>
      <c r="BQ8" s="673"/>
      <c r="BR8" s="673"/>
      <c r="BS8" s="626" t="s">
        <v>114</v>
      </c>
      <c r="BT8" s="621"/>
      <c r="BU8" s="621"/>
      <c r="BV8" s="621"/>
      <c r="BW8" s="621"/>
      <c r="BX8" s="621"/>
      <c r="BY8" s="621"/>
      <c r="BZ8" s="621"/>
      <c r="CA8" s="621"/>
      <c r="CB8" s="656"/>
      <c r="CD8" s="657" t="s">
        <v>222</v>
      </c>
      <c r="CE8" s="654"/>
      <c r="CF8" s="654"/>
      <c r="CG8" s="654"/>
      <c r="CH8" s="654"/>
      <c r="CI8" s="654"/>
      <c r="CJ8" s="654"/>
      <c r="CK8" s="654"/>
      <c r="CL8" s="654"/>
      <c r="CM8" s="654"/>
      <c r="CN8" s="654"/>
      <c r="CO8" s="654"/>
      <c r="CP8" s="654"/>
      <c r="CQ8" s="655"/>
      <c r="CR8" s="620">
        <v>4320126</v>
      </c>
      <c r="CS8" s="621"/>
      <c r="CT8" s="621"/>
      <c r="CU8" s="621"/>
      <c r="CV8" s="621"/>
      <c r="CW8" s="621"/>
      <c r="CX8" s="621"/>
      <c r="CY8" s="622"/>
      <c r="CZ8" s="673">
        <v>26.9</v>
      </c>
      <c r="DA8" s="673"/>
      <c r="DB8" s="673"/>
      <c r="DC8" s="673"/>
      <c r="DD8" s="626">
        <v>64115</v>
      </c>
      <c r="DE8" s="621"/>
      <c r="DF8" s="621"/>
      <c r="DG8" s="621"/>
      <c r="DH8" s="621"/>
      <c r="DI8" s="621"/>
      <c r="DJ8" s="621"/>
      <c r="DK8" s="621"/>
      <c r="DL8" s="621"/>
      <c r="DM8" s="621"/>
      <c r="DN8" s="621"/>
      <c r="DO8" s="621"/>
      <c r="DP8" s="622"/>
      <c r="DQ8" s="626">
        <v>2290902</v>
      </c>
      <c r="DR8" s="621"/>
      <c r="DS8" s="621"/>
      <c r="DT8" s="621"/>
      <c r="DU8" s="621"/>
      <c r="DV8" s="621"/>
      <c r="DW8" s="621"/>
      <c r="DX8" s="621"/>
      <c r="DY8" s="621"/>
      <c r="DZ8" s="621"/>
      <c r="EA8" s="621"/>
      <c r="EB8" s="621"/>
      <c r="EC8" s="656"/>
    </row>
    <row r="9" spans="2:143" ht="11.25" customHeight="1">
      <c r="B9" s="617" t="s">
        <v>223</v>
      </c>
      <c r="C9" s="618"/>
      <c r="D9" s="618"/>
      <c r="E9" s="618"/>
      <c r="F9" s="618"/>
      <c r="G9" s="618"/>
      <c r="H9" s="618"/>
      <c r="I9" s="618"/>
      <c r="J9" s="618"/>
      <c r="K9" s="618"/>
      <c r="L9" s="618"/>
      <c r="M9" s="618"/>
      <c r="N9" s="618"/>
      <c r="O9" s="618"/>
      <c r="P9" s="618"/>
      <c r="Q9" s="619"/>
      <c r="R9" s="620">
        <v>3372</v>
      </c>
      <c r="S9" s="621"/>
      <c r="T9" s="621"/>
      <c r="U9" s="621"/>
      <c r="V9" s="621"/>
      <c r="W9" s="621"/>
      <c r="X9" s="621"/>
      <c r="Y9" s="622"/>
      <c r="Z9" s="673">
        <v>0</v>
      </c>
      <c r="AA9" s="673"/>
      <c r="AB9" s="673"/>
      <c r="AC9" s="673"/>
      <c r="AD9" s="674">
        <v>3372</v>
      </c>
      <c r="AE9" s="674"/>
      <c r="AF9" s="674"/>
      <c r="AG9" s="674"/>
      <c r="AH9" s="674"/>
      <c r="AI9" s="674"/>
      <c r="AJ9" s="674"/>
      <c r="AK9" s="674"/>
      <c r="AL9" s="643">
        <v>0</v>
      </c>
      <c r="AM9" s="675"/>
      <c r="AN9" s="675"/>
      <c r="AO9" s="676"/>
      <c r="AP9" s="617" t="s">
        <v>224</v>
      </c>
      <c r="AQ9" s="618"/>
      <c r="AR9" s="618"/>
      <c r="AS9" s="618"/>
      <c r="AT9" s="618"/>
      <c r="AU9" s="618"/>
      <c r="AV9" s="618"/>
      <c r="AW9" s="618"/>
      <c r="AX9" s="618"/>
      <c r="AY9" s="618"/>
      <c r="AZ9" s="618"/>
      <c r="BA9" s="618"/>
      <c r="BB9" s="618"/>
      <c r="BC9" s="618"/>
      <c r="BD9" s="618"/>
      <c r="BE9" s="618"/>
      <c r="BF9" s="619"/>
      <c r="BG9" s="620">
        <v>1053659</v>
      </c>
      <c r="BH9" s="621"/>
      <c r="BI9" s="621"/>
      <c r="BJ9" s="621"/>
      <c r="BK9" s="621"/>
      <c r="BL9" s="621"/>
      <c r="BM9" s="621"/>
      <c r="BN9" s="622"/>
      <c r="BO9" s="673">
        <v>29.1</v>
      </c>
      <c r="BP9" s="673"/>
      <c r="BQ9" s="673"/>
      <c r="BR9" s="673"/>
      <c r="BS9" s="626" t="s">
        <v>114</v>
      </c>
      <c r="BT9" s="621"/>
      <c r="BU9" s="621"/>
      <c r="BV9" s="621"/>
      <c r="BW9" s="621"/>
      <c r="BX9" s="621"/>
      <c r="BY9" s="621"/>
      <c r="BZ9" s="621"/>
      <c r="CA9" s="621"/>
      <c r="CB9" s="656"/>
      <c r="CD9" s="657" t="s">
        <v>225</v>
      </c>
      <c r="CE9" s="654"/>
      <c r="CF9" s="654"/>
      <c r="CG9" s="654"/>
      <c r="CH9" s="654"/>
      <c r="CI9" s="654"/>
      <c r="CJ9" s="654"/>
      <c r="CK9" s="654"/>
      <c r="CL9" s="654"/>
      <c r="CM9" s="654"/>
      <c r="CN9" s="654"/>
      <c r="CO9" s="654"/>
      <c r="CP9" s="654"/>
      <c r="CQ9" s="655"/>
      <c r="CR9" s="620">
        <v>733776</v>
      </c>
      <c r="CS9" s="621"/>
      <c r="CT9" s="621"/>
      <c r="CU9" s="621"/>
      <c r="CV9" s="621"/>
      <c r="CW9" s="621"/>
      <c r="CX9" s="621"/>
      <c r="CY9" s="622"/>
      <c r="CZ9" s="673">
        <v>4.5999999999999996</v>
      </c>
      <c r="DA9" s="673"/>
      <c r="DB9" s="673"/>
      <c r="DC9" s="673"/>
      <c r="DD9" s="626">
        <v>35329</v>
      </c>
      <c r="DE9" s="621"/>
      <c r="DF9" s="621"/>
      <c r="DG9" s="621"/>
      <c r="DH9" s="621"/>
      <c r="DI9" s="621"/>
      <c r="DJ9" s="621"/>
      <c r="DK9" s="621"/>
      <c r="DL9" s="621"/>
      <c r="DM9" s="621"/>
      <c r="DN9" s="621"/>
      <c r="DO9" s="621"/>
      <c r="DP9" s="622"/>
      <c r="DQ9" s="626">
        <v>655209</v>
      </c>
      <c r="DR9" s="621"/>
      <c r="DS9" s="621"/>
      <c r="DT9" s="621"/>
      <c r="DU9" s="621"/>
      <c r="DV9" s="621"/>
      <c r="DW9" s="621"/>
      <c r="DX9" s="621"/>
      <c r="DY9" s="621"/>
      <c r="DZ9" s="621"/>
      <c r="EA9" s="621"/>
      <c r="EB9" s="621"/>
      <c r="EC9" s="656"/>
    </row>
    <row r="10" spans="2:143" ht="11.25" customHeight="1">
      <c r="B10" s="617" t="s">
        <v>226</v>
      </c>
      <c r="C10" s="618"/>
      <c r="D10" s="618"/>
      <c r="E10" s="618"/>
      <c r="F10" s="618"/>
      <c r="G10" s="618"/>
      <c r="H10" s="618"/>
      <c r="I10" s="618"/>
      <c r="J10" s="618"/>
      <c r="K10" s="618"/>
      <c r="L10" s="618"/>
      <c r="M10" s="618"/>
      <c r="N10" s="618"/>
      <c r="O10" s="618"/>
      <c r="P10" s="618"/>
      <c r="Q10" s="619"/>
      <c r="R10" s="620">
        <v>517122</v>
      </c>
      <c r="S10" s="621"/>
      <c r="T10" s="621"/>
      <c r="U10" s="621"/>
      <c r="V10" s="621"/>
      <c r="W10" s="621"/>
      <c r="X10" s="621"/>
      <c r="Y10" s="622"/>
      <c r="Z10" s="673">
        <v>3.1</v>
      </c>
      <c r="AA10" s="673"/>
      <c r="AB10" s="673"/>
      <c r="AC10" s="673"/>
      <c r="AD10" s="674">
        <v>517122</v>
      </c>
      <c r="AE10" s="674"/>
      <c r="AF10" s="674"/>
      <c r="AG10" s="674"/>
      <c r="AH10" s="674"/>
      <c r="AI10" s="674"/>
      <c r="AJ10" s="674"/>
      <c r="AK10" s="674"/>
      <c r="AL10" s="643">
        <v>6.8</v>
      </c>
      <c r="AM10" s="675"/>
      <c r="AN10" s="675"/>
      <c r="AO10" s="676"/>
      <c r="AP10" s="617" t="s">
        <v>227</v>
      </c>
      <c r="AQ10" s="618"/>
      <c r="AR10" s="618"/>
      <c r="AS10" s="618"/>
      <c r="AT10" s="618"/>
      <c r="AU10" s="618"/>
      <c r="AV10" s="618"/>
      <c r="AW10" s="618"/>
      <c r="AX10" s="618"/>
      <c r="AY10" s="618"/>
      <c r="AZ10" s="618"/>
      <c r="BA10" s="618"/>
      <c r="BB10" s="618"/>
      <c r="BC10" s="618"/>
      <c r="BD10" s="618"/>
      <c r="BE10" s="618"/>
      <c r="BF10" s="619"/>
      <c r="BG10" s="620">
        <v>78217</v>
      </c>
      <c r="BH10" s="621"/>
      <c r="BI10" s="621"/>
      <c r="BJ10" s="621"/>
      <c r="BK10" s="621"/>
      <c r="BL10" s="621"/>
      <c r="BM10" s="621"/>
      <c r="BN10" s="622"/>
      <c r="BO10" s="673">
        <v>2.2000000000000002</v>
      </c>
      <c r="BP10" s="673"/>
      <c r="BQ10" s="673"/>
      <c r="BR10" s="673"/>
      <c r="BS10" s="626" t="s">
        <v>114</v>
      </c>
      <c r="BT10" s="621"/>
      <c r="BU10" s="621"/>
      <c r="BV10" s="621"/>
      <c r="BW10" s="621"/>
      <c r="BX10" s="621"/>
      <c r="BY10" s="621"/>
      <c r="BZ10" s="621"/>
      <c r="CA10" s="621"/>
      <c r="CB10" s="656"/>
      <c r="CD10" s="657" t="s">
        <v>228</v>
      </c>
      <c r="CE10" s="654"/>
      <c r="CF10" s="654"/>
      <c r="CG10" s="654"/>
      <c r="CH10" s="654"/>
      <c r="CI10" s="654"/>
      <c r="CJ10" s="654"/>
      <c r="CK10" s="654"/>
      <c r="CL10" s="654"/>
      <c r="CM10" s="654"/>
      <c r="CN10" s="654"/>
      <c r="CO10" s="654"/>
      <c r="CP10" s="654"/>
      <c r="CQ10" s="655"/>
      <c r="CR10" s="620">
        <v>73692</v>
      </c>
      <c r="CS10" s="621"/>
      <c r="CT10" s="621"/>
      <c r="CU10" s="621"/>
      <c r="CV10" s="621"/>
      <c r="CW10" s="621"/>
      <c r="CX10" s="621"/>
      <c r="CY10" s="622"/>
      <c r="CZ10" s="673">
        <v>0.5</v>
      </c>
      <c r="DA10" s="673"/>
      <c r="DB10" s="673"/>
      <c r="DC10" s="673"/>
      <c r="DD10" s="626" t="s">
        <v>114</v>
      </c>
      <c r="DE10" s="621"/>
      <c r="DF10" s="621"/>
      <c r="DG10" s="621"/>
      <c r="DH10" s="621"/>
      <c r="DI10" s="621"/>
      <c r="DJ10" s="621"/>
      <c r="DK10" s="621"/>
      <c r="DL10" s="621"/>
      <c r="DM10" s="621"/>
      <c r="DN10" s="621"/>
      <c r="DO10" s="621"/>
      <c r="DP10" s="622"/>
      <c r="DQ10" s="626">
        <v>18075</v>
      </c>
      <c r="DR10" s="621"/>
      <c r="DS10" s="621"/>
      <c r="DT10" s="621"/>
      <c r="DU10" s="621"/>
      <c r="DV10" s="621"/>
      <c r="DW10" s="621"/>
      <c r="DX10" s="621"/>
      <c r="DY10" s="621"/>
      <c r="DZ10" s="621"/>
      <c r="EA10" s="621"/>
      <c r="EB10" s="621"/>
      <c r="EC10" s="656"/>
    </row>
    <row r="11" spans="2:143" ht="11.25" customHeight="1">
      <c r="B11" s="617" t="s">
        <v>229</v>
      </c>
      <c r="C11" s="618"/>
      <c r="D11" s="618"/>
      <c r="E11" s="618"/>
      <c r="F11" s="618"/>
      <c r="G11" s="618"/>
      <c r="H11" s="618"/>
      <c r="I11" s="618"/>
      <c r="J11" s="618"/>
      <c r="K11" s="618"/>
      <c r="L11" s="618"/>
      <c r="M11" s="618"/>
      <c r="N11" s="618"/>
      <c r="O11" s="618"/>
      <c r="P11" s="618"/>
      <c r="Q11" s="619"/>
      <c r="R11" s="620">
        <v>5896</v>
      </c>
      <c r="S11" s="621"/>
      <c r="T11" s="621"/>
      <c r="U11" s="621"/>
      <c r="V11" s="621"/>
      <c r="W11" s="621"/>
      <c r="X11" s="621"/>
      <c r="Y11" s="622"/>
      <c r="Z11" s="673">
        <v>0</v>
      </c>
      <c r="AA11" s="673"/>
      <c r="AB11" s="673"/>
      <c r="AC11" s="673"/>
      <c r="AD11" s="674">
        <v>5896</v>
      </c>
      <c r="AE11" s="674"/>
      <c r="AF11" s="674"/>
      <c r="AG11" s="674"/>
      <c r="AH11" s="674"/>
      <c r="AI11" s="674"/>
      <c r="AJ11" s="674"/>
      <c r="AK11" s="674"/>
      <c r="AL11" s="643">
        <v>0.1</v>
      </c>
      <c r="AM11" s="675"/>
      <c r="AN11" s="675"/>
      <c r="AO11" s="676"/>
      <c r="AP11" s="617" t="s">
        <v>230</v>
      </c>
      <c r="AQ11" s="618"/>
      <c r="AR11" s="618"/>
      <c r="AS11" s="618"/>
      <c r="AT11" s="618"/>
      <c r="AU11" s="618"/>
      <c r="AV11" s="618"/>
      <c r="AW11" s="618"/>
      <c r="AX11" s="618"/>
      <c r="AY11" s="618"/>
      <c r="AZ11" s="618"/>
      <c r="BA11" s="618"/>
      <c r="BB11" s="618"/>
      <c r="BC11" s="618"/>
      <c r="BD11" s="618"/>
      <c r="BE11" s="618"/>
      <c r="BF11" s="619"/>
      <c r="BG11" s="620">
        <v>141978</v>
      </c>
      <c r="BH11" s="621"/>
      <c r="BI11" s="621"/>
      <c r="BJ11" s="621"/>
      <c r="BK11" s="621"/>
      <c r="BL11" s="621"/>
      <c r="BM11" s="621"/>
      <c r="BN11" s="622"/>
      <c r="BO11" s="673">
        <v>3.9</v>
      </c>
      <c r="BP11" s="673"/>
      <c r="BQ11" s="673"/>
      <c r="BR11" s="673"/>
      <c r="BS11" s="626">
        <v>28161</v>
      </c>
      <c r="BT11" s="621"/>
      <c r="BU11" s="621"/>
      <c r="BV11" s="621"/>
      <c r="BW11" s="621"/>
      <c r="BX11" s="621"/>
      <c r="BY11" s="621"/>
      <c r="BZ11" s="621"/>
      <c r="CA11" s="621"/>
      <c r="CB11" s="656"/>
      <c r="CD11" s="657" t="s">
        <v>231</v>
      </c>
      <c r="CE11" s="654"/>
      <c r="CF11" s="654"/>
      <c r="CG11" s="654"/>
      <c r="CH11" s="654"/>
      <c r="CI11" s="654"/>
      <c r="CJ11" s="654"/>
      <c r="CK11" s="654"/>
      <c r="CL11" s="654"/>
      <c r="CM11" s="654"/>
      <c r="CN11" s="654"/>
      <c r="CO11" s="654"/>
      <c r="CP11" s="654"/>
      <c r="CQ11" s="655"/>
      <c r="CR11" s="620">
        <v>490857</v>
      </c>
      <c r="CS11" s="621"/>
      <c r="CT11" s="621"/>
      <c r="CU11" s="621"/>
      <c r="CV11" s="621"/>
      <c r="CW11" s="621"/>
      <c r="CX11" s="621"/>
      <c r="CY11" s="622"/>
      <c r="CZ11" s="673">
        <v>3.1</v>
      </c>
      <c r="DA11" s="673"/>
      <c r="DB11" s="673"/>
      <c r="DC11" s="673"/>
      <c r="DD11" s="626">
        <v>19650</v>
      </c>
      <c r="DE11" s="621"/>
      <c r="DF11" s="621"/>
      <c r="DG11" s="621"/>
      <c r="DH11" s="621"/>
      <c r="DI11" s="621"/>
      <c r="DJ11" s="621"/>
      <c r="DK11" s="621"/>
      <c r="DL11" s="621"/>
      <c r="DM11" s="621"/>
      <c r="DN11" s="621"/>
      <c r="DO11" s="621"/>
      <c r="DP11" s="622"/>
      <c r="DQ11" s="626">
        <v>290269</v>
      </c>
      <c r="DR11" s="621"/>
      <c r="DS11" s="621"/>
      <c r="DT11" s="621"/>
      <c r="DU11" s="621"/>
      <c r="DV11" s="621"/>
      <c r="DW11" s="621"/>
      <c r="DX11" s="621"/>
      <c r="DY11" s="621"/>
      <c r="DZ11" s="621"/>
      <c r="EA11" s="621"/>
      <c r="EB11" s="621"/>
      <c r="EC11" s="656"/>
    </row>
    <row r="12" spans="2:143" ht="11.25" customHeight="1">
      <c r="B12" s="617" t="s">
        <v>232</v>
      </c>
      <c r="C12" s="618"/>
      <c r="D12" s="618"/>
      <c r="E12" s="618"/>
      <c r="F12" s="618"/>
      <c r="G12" s="618"/>
      <c r="H12" s="618"/>
      <c r="I12" s="618"/>
      <c r="J12" s="618"/>
      <c r="K12" s="618"/>
      <c r="L12" s="618"/>
      <c r="M12" s="618"/>
      <c r="N12" s="618"/>
      <c r="O12" s="618"/>
      <c r="P12" s="618"/>
      <c r="Q12" s="619"/>
      <c r="R12" s="620" t="s">
        <v>114</v>
      </c>
      <c r="S12" s="621"/>
      <c r="T12" s="621"/>
      <c r="U12" s="621"/>
      <c r="V12" s="621"/>
      <c r="W12" s="621"/>
      <c r="X12" s="621"/>
      <c r="Y12" s="622"/>
      <c r="Z12" s="673" t="s">
        <v>114</v>
      </c>
      <c r="AA12" s="673"/>
      <c r="AB12" s="673"/>
      <c r="AC12" s="673"/>
      <c r="AD12" s="674" t="s">
        <v>114</v>
      </c>
      <c r="AE12" s="674"/>
      <c r="AF12" s="674"/>
      <c r="AG12" s="674"/>
      <c r="AH12" s="674"/>
      <c r="AI12" s="674"/>
      <c r="AJ12" s="674"/>
      <c r="AK12" s="674"/>
      <c r="AL12" s="643" t="s">
        <v>114</v>
      </c>
      <c r="AM12" s="675"/>
      <c r="AN12" s="675"/>
      <c r="AO12" s="676"/>
      <c r="AP12" s="617" t="s">
        <v>233</v>
      </c>
      <c r="AQ12" s="618"/>
      <c r="AR12" s="618"/>
      <c r="AS12" s="618"/>
      <c r="AT12" s="618"/>
      <c r="AU12" s="618"/>
      <c r="AV12" s="618"/>
      <c r="AW12" s="618"/>
      <c r="AX12" s="618"/>
      <c r="AY12" s="618"/>
      <c r="AZ12" s="618"/>
      <c r="BA12" s="618"/>
      <c r="BB12" s="618"/>
      <c r="BC12" s="618"/>
      <c r="BD12" s="618"/>
      <c r="BE12" s="618"/>
      <c r="BF12" s="619"/>
      <c r="BG12" s="620">
        <v>1774201</v>
      </c>
      <c r="BH12" s="621"/>
      <c r="BI12" s="621"/>
      <c r="BJ12" s="621"/>
      <c r="BK12" s="621"/>
      <c r="BL12" s="621"/>
      <c r="BM12" s="621"/>
      <c r="BN12" s="622"/>
      <c r="BO12" s="673">
        <v>48.9</v>
      </c>
      <c r="BP12" s="673"/>
      <c r="BQ12" s="673"/>
      <c r="BR12" s="673"/>
      <c r="BS12" s="626" t="s">
        <v>114</v>
      </c>
      <c r="BT12" s="621"/>
      <c r="BU12" s="621"/>
      <c r="BV12" s="621"/>
      <c r="BW12" s="621"/>
      <c r="BX12" s="621"/>
      <c r="BY12" s="621"/>
      <c r="BZ12" s="621"/>
      <c r="CA12" s="621"/>
      <c r="CB12" s="656"/>
      <c r="CD12" s="657" t="s">
        <v>234</v>
      </c>
      <c r="CE12" s="654"/>
      <c r="CF12" s="654"/>
      <c r="CG12" s="654"/>
      <c r="CH12" s="654"/>
      <c r="CI12" s="654"/>
      <c r="CJ12" s="654"/>
      <c r="CK12" s="654"/>
      <c r="CL12" s="654"/>
      <c r="CM12" s="654"/>
      <c r="CN12" s="654"/>
      <c r="CO12" s="654"/>
      <c r="CP12" s="654"/>
      <c r="CQ12" s="655"/>
      <c r="CR12" s="620">
        <v>1396257</v>
      </c>
      <c r="CS12" s="621"/>
      <c r="CT12" s="621"/>
      <c r="CU12" s="621"/>
      <c r="CV12" s="621"/>
      <c r="CW12" s="621"/>
      <c r="CX12" s="621"/>
      <c r="CY12" s="622"/>
      <c r="CZ12" s="673">
        <v>8.6999999999999993</v>
      </c>
      <c r="DA12" s="673"/>
      <c r="DB12" s="673"/>
      <c r="DC12" s="673"/>
      <c r="DD12" s="626">
        <v>36924</v>
      </c>
      <c r="DE12" s="621"/>
      <c r="DF12" s="621"/>
      <c r="DG12" s="621"/>
      <c r="DH12" s="621"/>
      <c r="DI12" s="621"/>
      <c r="DJ12" s="621"/>
      <c r="DK12" s="621"/>
      <c r="DL12" s="621"/>
      <c r="DM12" s="621"/>
      <c r="DN12" s="621"/>
      <c r="DO12" s="621"/>
      <c r="DP12" s="622"/>
      <c r="DQ12" s="626">
        <v>564574</v>
      </c>
      <c r="DR12" s="621"/>
      <c r="DS12" s="621"/>
      <c r="DT12" s="621"/>
      <c r="DU12" s="621"/>
      <c r="DV12" s="621"/>
      <c r="DW12" s="621"/>
      <c r="DX12" s="621"/>
      <c r="DY12" s="621"/>
      <c r="DZ12" s="621"/>
      <c r="EA12" s="621"/>
      <c r="EB12" s="621"/>
      <c r="EC12" s="656"/>
    </row>
    <row r="13" spans="2:143" ht="11.25" customHeight="1">
      <c r="B13" s="617" t="s">
        <v>235</v>
      </c>
      <c r="C13" s="618"/>
      <c r="D13" s="618"/>
      <c r="E13" s="618"/>
      <c r="F13" s="618"/>
      <c r="G13" s="618"/>
      <c r="H13" s="618"/>
      <c r="I13" s="618"/>
      <c r="J13" s="618"/>
      <c r="K13" s="618"/>
      <c r="L13" s="618"/>
      <c r="M13" s="618"/>
      <c r="N13" s="618"/>
      <c r="O13" s="618"/>
      <c r="P13" s="618"/>
      <c r="Q13" s="619"/>
      <c r="R13" s="620">
        <v>24704</v>
      </c>
      <c r="S13" s="621"/>
      <c r="T13" s="621"/>
      <c r="U13" s="621"/>
      <c r="V13" s="621"/>
      <c r="W13" s="621"/>
      <c r="X13" s="621"/>
      <c r="Y13" s="622"/>
      <c r="Z13" s="673">
        <v>0.1</v>
      </c>
      <c r="AA13" s="673"/>
      <c r="AB13" s="673"/>
      <c r="AC13" s="673"/>
      <c r="AD13" s="674">
        <v>24704</v>
      </c>
      <c r="AE13" s="674"/>
      <c r="AF13" s="674"/>
      <c r="AG13" s="674"/>
      <c r="AH13" s="674"/>
      <c r="AI13" s="674"/>
      <c r="AJ13" s="674"/>
      <c r="AK13" s="674"/>
      <c r="AL13" s="643">
        <v>0.3</v>
      </c>
      <c r="AM13" s="675"/>
      <c r="AN13" s="675"/>
      <c r="AO13" s="676"/>
      <c r="AP13" s="617" t="s">
        <v>236</v>
      </c>
      <c r="AQ13" s="618"/>
      <c r="AR13" s="618"/>
      <c r="AS13" s="618"/>
      <c r="AT13" s="618"/>
      <c r="AU13" s="618"/>
      <c r="AV13" s="618"/>
      <c r="AW13" s="618"/>
      <c r="AX13" s="618"/>
      <c r="AY13" s="618"/>
      <c r="AZ13" s="618"/>
      <c r="BA13" s="618"/>
      <c r="BB13" s="618"/>
      <c r="BC13" s="618"/>
      <c r="BD13" s="618"/>
      <c r="BE13" s="618"/>
      <c r="BF13" s="619"/>
      <c r="BG13" s="620">
        <v>1765543</v>
      </c>
      <c r="BH13" s="621"/>
      <c r="BI13" s="621"/>
      <c r="BJ13" s="621"/>
      <c r="BK13" s="621"/>
      <c r="BL13" s="621"/>
      <c r="BM13" s="621"/>
      <c r="BN13" s="622"/>
      <c r="BO13" s="673">
        <v>48.7</v>
      </c>
      <c r="BP13" s="673"/>
      <c r="BQ13" s="673"/>
      <c r="BR13" s="673"/>
      <c r="BS13" s="626" t="s">
        <v>114</v>
      </c>
      <c r="BT13" s="621"/>
      <c r="BU13" s="621"/>
      <c r="BV13" s="621"/>
      <c r="BW13" s="621"/>
      <c r="BX13" s="621"/>
      <c r="BY13" s="621"/>
      <c r="BZ13" s="621"/>
      <c r="CA13" s="621"/>
      <c r="CB13" s="656"/>
      <c r="CD13" s="657" t="s">
        <v>237</v>
      </c>
      <c r="CE13" s="654"/>
      <c r="CF13" s="654"/>
      <c r="CG13" s="654"/>
      <c r="CH13" s="654"/>
      <c r="CI13" s="654"/>
      <c r="CJ13" s="654"/>
      <c r="CK13" s="654"/>
      <c r="CL13" s="654"/>
      <c r="CM13" s="654"/>
      <c r="CN13" s="654"/>
      <c r="CO13" s="654"/>
      <c r="CP13" s="654"/>
      <c r="CQ13" s="655"/>
      <c r="CR13" s="620">
        <v>1104450</v>
      </c>
      <c r="CS13" s="621"/>
      <c r="CT13" s="621"/>
      <c r="CU13" s="621"/>
      <c r="CV13" s="621"/>
      <c r="CW13" s="621"/>
      <c r="CX13" s="621"/>
      <c r="CY13" s="622"/>
      <c r="CZ13" s="673">
        <v>6.9</v>
      </c>
      <c r="DA13" s="673"/>
      <c r="DB13" s="673"/>
      <c r="DC13" s="673"/>
      <c r="DD13" s="626">
        <v>531837</v>
      </c>
      <c r="DE13" s="621"/>
      <c r="DF13" s="621"/>
      <c r="DG13" s="621"/>
      <c r="DH13" s="621"/>
      <c r="DI13" s="621"/>
      <c r="DJ13" s="621"/>
      <c r="DK13" s="621"/>
      <c r="DL13" s="621"/>
      <c r="DM13" s="621"/>
      <c r="DN13" s="621"/>
      <c r="DO13" s="621"/>
      <c r="DP13" s="622"/>
      <c r="DQ13" s="626">
        <v>634909</v>
      </c>
      <c r="DR13" s="621"/>
      <c r="DS13" s="621"/>
      <c r="DT13" s="621"/>
      <c r="DU13" s="621"/>
      <c r="DV13" s="621"/>
      <c r="DW13" s="621"/>
      <c r="DX13" s="621"/>
      <c r="DY13" s="621"/>
      <c r="DZ13" s="621"/>
      <c r="EA13" s="621"/>
      <c r="EB13" s="621"/>
      <c r="EC13" s="656"/>
    </row>
    <row r="14" spans="2:143" ht="11.25" customHeight="1">
      <c r="B14" s="617" t="s">
        <v>238</v>
      </c>
      <c r="C14" s="618"/>
      <c r="D14" s="618"/>
      <c r="E14" s="618"/>
      <c r="F14" s="618"/>
      <c r="G14" s="618"/>
      <c r="H14" s="618"/>
      <c r="I14" s="618"/>
      <c r="J14" s="618"/>
      <c r="K14" s="618"/>
      <c r="L14" s="618"/>
      <c r="M14" s="618"/>
      <c r="N14" s="618"/>
      <c r="O14" s="618"/>
      <c r="P14" s="618"/>
      <c r="Q14" s="619"/>
      <c r="R14" s="620" t="s">
        <v>114</v>
      </c>
      <c r="S14" s="621"/>
      <c r="T14" s="621"/>
      <c r="U14" s="621"/>
      <c r="V14" s="621"/>
      <c r="W14" s="621"/>
      <c r="X14" s="621"/>
      <c r="Y14" s="622"/>
      <c r="Z14" s="673" t="s">
        <v>114</v>
      </c>
      <c r="AA14" s="673"/>
      <c r="AB14" s="673"/>
      <c r="AC14" s="673"/>
      <c r="AD14" s="674" t="s">
        <v>114</v>
      </c>
      <c r="AE14" s="674"/>
      <c r="AF14" s="674"/>
      <c r="AG14" s="674"/>
      <c r="AH14" s="674"/>
      <c r="AI14" s="674"/>
      <c r="AJ14" s="674"/>
      <c r="AK14" s="674"/>
      <c r="AL14" s="643" t="s">
        <v>114</v>
      </c>
      <c r="AM14" s="675"/>
      <c r="AN14" s="675"/>
      <c r="AO14" s="676"/>
      <c r="AP14" s="617" t="s">
        <v>239</v>
      </c>
      <c r="AQ14" s="618"/>
      <c r="AR14" s="618"/>
      <c r="AS14" s="618"/>
      <c r="AT14" s="618"/>
      <c r="AU14" s="618"/>
      <c r="AV14" s="618"/>
      <c r="AW14" s="618"/>
      <c r="AX14" s="618"/>
      <c r="AY14" s="618"/>
      <c r="AZ14" s="618"/>
      <c r="BA14" s="618"/>
      <c r="BB14" s="618"/>
      <c r="BC14" s="618"/>
      <c r="BD14" s="618"/>
      <c r="BE14" s="618"/>
      <c r="BF14" s="619"/>
      <c r="BG14" s="620">
        <v>89272</v>
      </c>
      <c r="BH14" s="621"/>
      <c r="BI14" s="621"/>
      <c r="BJ14" s="621"/>
      <c r="BK14" s="621"/>
      <c r="BL14" s="621"/>
      <c r="BM14" s="621"/>
      <c r="BN14" s="622"/>
      <c r="BO14" s="673">
        <v>2.5</v>
      </c>
      <c r="BP14" s="673"/>
      <c r="BQ14" s="673"/>
      <c r="BR14" s="673"/>
      <c r="BS14" s="626" t="s">
        <v>114</v>
      </c>
      <c r="BT14" s="621"/>
      <c r="BU14" s="621"/>
      <c r="BV14" s="621"/>
      <c r="BW14" s="621"/>
      <c r="BX14" s="621"/>
      <c r="BY14" s="621"/>
      <c r="BZ14" s="621"/>
      <c r="CA14" s="621"/>
      <c r="CB14" s="656"/>
      <c r="CD14" s="657" t="s">
        <v>240</v>
      </c>
      <c r="CE14" s="654"/>
      <c r="CF14" s="654"/>
      <c r="CG14" s="654"/>
      <c r="CH14" s="654"/>
      <c r="CI14" s="654"/>
      <c r="CJ14" s="654"/>
      <c r="CK14" s="654"/>
      <c r="CL14" s="654"/>
      <c r="CM14" s="654"/>
      <c r="CN14" s="654"/>
      <c r="CO14" s="654"/>
      <c r="CP14" s="654"/>
      <c r="CQ14" s="655"/>
      <c r="CR14" s="620">
        <v>517569</v>
      </c>
      <c r="CS14" s="621"/>
      <c r="CT14" s="621"/>
      <c r="CU14" s="621"/>
      <c r="CV14" s="621"/>
      <c r="CW14" s="621"/>
      <c r="CX14" s="621"/>
      <c r="CY14" s="622"/>
      <c r="CZ14" s="673">
        <v>3.2</v>
      </c>
      <c r="DA14" s="673"/>
      <c r="DB14" s="673"/>
      <c r="DC14" s="673"/>
      <c r="DD14" s="626">
        <v>114670</v>
      </c>
      <c r="DE14" s="621"/>
      <c r="DF14" s="621"/>
      <c r="DG14" s="621"/>
      <c r="DH14" s="621"/>
      <c r="DI14" s="621"/>
      <c r="DJ14" s="621"/>
      <c r="DK14" s="621"/>
      <c r="DL14" s="621"/>
      <c r="DM14" s="621"/>
      <c r="DN14" s="621"/>
      <c r="DO14" s="621"/>
      <c r="DP14" s="622"/>
      <c r="DQ14" s="626">
        <v>414382</v>
      </c>
      <c r="DR14" s="621"/>
      <c r="DS14" s="621"/>
      <c r="DT14" s="621"/>
      <c r="DU14" s="621"/>
      <c r="DV14" s="621"/>
      <c r="DW14" s="621"/>
      <c r="DX14" s="621"/>
      <c r="DY14" s="621"/>
      <c r="DZ14" s="621"/>
      <c r="EA14" s="621"/>
      <c r="EB14" s="621"/>
      <c r="EC14" s="656"/>
    </row>
    <row r="15" spans="2:143" ht="11.25" customHeight="1">
      <c r="B15" s="617" t="s">
        <v>241</v>
      </c>
      <c r="C15" s="618"/>
      <c r="D15" s="618"/>
      <c r="E15" s="618"/>
      <c r="F15" s="618"/>
      <c r="G15" s="618"/>
      <c r="H15" s="618"/>
      <c r="I15" s="618"/>
      <c r="J15" s="618"/>
      <c r="K15" s="618"/>
      <c r="L15" s="618"/>
      <c r="M15" s="618"/>
      <c r="N15" s="618"/>
      <c r="O15" s="618"/>
      <c r="P15" s="618"/>
      <c r="Q15" s="619"/>
      <c r="R15" s="620">
        <v>12136</v>
      </c>
      <c r="S15" s="621"/>
      <c r="T15" s="621"/>
      <c r="U15" s="621"/>
      <c r="V15" s="621"/>
      <c r="W15" s="621"/>
      <c r="X15" s="621"/>
      <c r="Y15" s="622"/>
      <c r="Z15" s="673">
        <v>0.1</v>
      </c>
      <c r="AA15" s="673"/>
      <c r="AB15" s="673"/>
      <c r="AC15" s="673"/>
      <c r="AD15" s="674">
        <v>12136</v>
      </c>
      <c r="AE15" s="674"/>
      <c r="AF15" s="674"/>
      <c r="AG15" s="674"/>
      <c r="AH15" s="674"/>
      <c r="AI15" s="674"/>
      <c r="AJ15" s="674"/>
      <c r="AK15" s="674"/>
      <c r="AL15" s="643">
        <v>0.2</v>
      </c>
      <c r="AM15" s="675"/>
      <c r="AN15" s="675"/>
      <c r="AO15" s="676"/>
      <c r="AP15" s="617" t="s">
        <v>242</v>
      </c>
      <c r="AQ15" s="618"/>
      <c r="AR15" s="618"/>
      <c r="AS15" s="618"/>
      <c r="AT15" s="618"/>
      <c r="AU15" s="618"/>
      <c r="AV15" s="618"/>
      <c r="AW15" s="618"/>
      <c r="AX15" s="618"/>
      <c r="AY15" s="618"/>
      <c r="AZ15" s="618"/>
      <c r="BA15" s="618"/>
      <c r="BB15" s="618"/>
      <c r="BC15" s="618"/>
      <c r="BD15" s="618"/>
      <c r="BE15" s="618"/>
      <c r="BF15" s="619"/>
      <c r="BG15" s="620">
        <v>182452</v>
      </c>
      <c r="BH15" s="621"/>
      <c r="BI15" s="621"/>
      <c r="BJ15" s="621"/>
      <c r="BK15" s="621"/>
      <c r="BL15" s="621"/>
      <c r="BM15" s="621"/>
      <c r="BN15" s="622"/>
      <c r="BO15" s="673">
        <v>5</v>
      </c>
      <c r="BP15" s="673"/>
      <c r="BQ15" s="673"/>
      <c r="BR15" s="673"/>
      <c r="BS15" s="626" t="s">
        <v>114</v>
      </c>
      <c r="BT15" s="621"/>
      <c r="BU15" s="621"/>
      <c r="BV15" s="621"/>
      <c r="BW15" s="621"/>
      <c r="BX15" s="621"/>
      <c r="BY15" s="621"/>
      <c r="BZ15" s="621"/>
      <c r="CA15" s="621"/>
      <c r="CB15" s="656"/>
      <c r="CD15" s="657" t="s">
        <v>243</v>
      </c>
      <c r="CE15" s="654"/>
      <c r="CF15" s="654"/>
      <c r="CG15" s="654"/>
      <c r="CH15" s="654"/>
      <c r="CI15" s="654"/>
      <c r="CJ15" s="654"/>
      <c r="CK15" s="654"/>
      <c r="CL15" s="654"/>
      <c r="CM15" s="654"/>
      <c r="CN15" s="654"/>
      <c r="CO15" s="654"/>
      <c r="CP15" s="654"/>
      <c r="CQ15" s="655"/>
      <c r="CR15" s="620">
        <v>2031930</v>
      </c>
      <c r="CS15" s="621"/>
      <c r="CT15" s="621"/>
      <c r="CU15" s="621"/>
      <c r="CV15" s="621"/>
      <c r="CW15" s="621"/>
      <c r="CX15" s="621"/>
      <c r="CY15" s="622"/>
      <c r="CZ15" s="673">
        <v>12.6</v>
      </c>
      <c r="DA15" s="673"/>
      <c r="DB15" s="673"/>
      <c r="DC15" s="673"/>
      <c r="DD15" s="626">
        <v>898863</v>
      </c>
      <c r="DE15" s="621"/>
      <c r="DF15" s="621"/>
      <c r="DG15" s="621"/>
      <c r="DH15" s="621"/>
      <c r="DI15" s="621"/>
      <c r="DJ15" s="621"/>
      <c r="DK15" s="621"/>
      <c r="DL15" s="621"/>
      <c r="DM15" s="621"/>
      <c r="DN15" s="621"/>
      <c r="DO15" s="621"/>
      <c r="DP15" s="622"/>
      <c r="DQ15" s="626">
        <v>1309434</v>
      </c>
      <c r="DR15" s="621"/>
      <c r="DS15" s="621"/>
      <c r="DT15" s="621"/>
      <c r="DU15" s="621"/>
      <c r="DV15" s="621"/>
      <c r="DW15" s="621"/>
      <c r="DX15" s="621"/>
      <c r="DY15" s="621"/>
      <c r="DZ15" s="621"/>
      <c r="EA15" s="621"/>
      <c r="EB15" s="621"/>
      <c r="EC15" s="656"/>
    </row>
    <row r="16" spans="2:143" ht="11.25" customHeight="1">
      <c r="B16" s="617" t="s">
        <v>244</v>
      </c>
      <c r="C16" s="618"/>
      <c r="D16" s="618"/>
      <c r="E16" s="618"/>
      <c r="F16" s="618"/>
      <c r="G16" s="618"/>
      <c r="H16" s="618"/>
      <c r="I16" s="618"/>
      <c r="J16" s="618"/>
      <c r="K16" s="618"/>
      <c r="L16" s="618"/>
      <c r="M16" s="618"/>
      <c r="N16" s="618"/>
      <c r="O16" s="618"/>
      <c r="P16" s="618"/>
      <c r="Q16" s="619"/>
      <c r="R16" s="620">
        <v>3947709</v>
      </c>
      <c r="S16" s="621"/>
      <c r="T16" s="621"/>
      <c r="U16" s="621"/>
      <c r="V16" s="621"/>
      <c r="W16" s="621"/>
      <c r="X16" s="621"/>
      <c r="Y16" s="622"/>
      <c r="Z16" s="673">
        <v>23.7</v>
      </c>
      <c r="AA16" s="673"/>
      <c r="AB16" s="673"/>
      <c r="AC16" s="673"/>
      <c r="AD16" s="674">
        <v>3454940</v>
      </c>
      <c r="AE16" s="674"/>
      <c r="AF16" s="674"/>
      <c r="AG16" s="674"/>
      <c r="AH16" s="674"/>
      <c r="AI16" s="674"/>
      <c r="AJ16" s="674"/>
      <c r="AK16" s="674"/>
      <c r="AL16" s="643">
        <v>45.5</v>
      </c>
      <c r="AM16" s="675"/>
      <c r="AN16" s="675"/>
      <c r="AO16" s="676"/>
      <c r="AP16" s="617" t="s">
        <v>245</v>
      </c>
      <c r="AQ16" s="618"/>
      <c r="AR16" s="618"/>
      <c r="AS16" s="618"/>
      <c r="AT16" s="618"/>
      <c r="AU16" s="618"/>
      <c r="AV16" s="618"/>
      <c r="AW16" s="618"/>
      <c r="AX16" s="618"/>
      <c r="AY16" s="618"/>
      <c r="AZ16" s="618"/>
      <c r="BA16" s="618"/>
      <c r="BB16" s="618"/>
      <c r="BC16" s="618"/>
      <c r="BD16" s="618"/>
      <c r="BE16" s="618"/>
      <c r="BF16" s="619"/>
      <c r="BG16" s="620" t="s">
        <v>114</v>
      </c>
      <c r="BH16" s="621"/>
      <c r="BI16" s="621"/>
      <c r="BJ16" s="621"/>
      <c r="BK16" s="621"/>
      <c r="BL16" s="621"/>
      <c r="BM16" s="621"/>
      <c r="BN16" s="622"/>
      <c r="BO16" s="673" t="s">
        <v>114</v>
      </c>
      <c r="BP16" s="673"/>
      <c r="BQ16" s="673"/>
      <c r="BR16" s="673"/>
      <c r="BS16" s="626" t="s">
        <v>114</v>
      </c>
      <c r="BT16" s="621"/>
      <c r="BU16" s="621"/>
      <c r="BV16" s="621"/>
      <c r="BW16" s="621"/>
      <c r="BX16" s="621"/>
      <c r="BY16" s="621"/>
      <c r="BZ16" s="621"/>
      <c r="CA16" s="621"/>
      <c r="CB16" s="656"/>
      <c r="CD16" s="657" t="s">
        <v>246</v>
      </c>
      <c r="CE16" s="654"/>
      <c r="CF16" s="654"/>
      <c r="CG16" s="654"/>
      <c r="CH16" s="654"/>
      <c r="CI16" s="654"/>
      <c r="CJ16" s="654"/>
      <c r="CK16" s="654"/>
      <c r="CL16" s="654"/>
      <c r="CM16" s="654"/>
      <c r="CN16" s="654"/>
      <c r="CO16" s="654"/>
      <c r="CP16" s="654"/>
      <c r="CQ16" s="655"/>
      <c r="CR16" s="620">
        <v>7014</v>
      </c>
      <c r="CS16" s="621"/>
      <c r="CT16" s="621"/>
      <c r="CU16" s="621"/>
      <c r="CV16" s="621"/>
      <c r="CW16" s="621"/>
      <c r="CX16" s="621"/>
      <c r="CY16" s="622"/>
      <c r="CZ16" s="673">
        <v>0</v>
      </c>
      <c r="DA16" s="673"/>
      <c r="DB16" s="673"/>
      <c r="DC16" s="673"/>
      <c r="DD16" s="626" t="s">
        <v>114</v>
      </c>
      <c r="DE16" s="621"/>
      <c r="DF16" s="621"/>
      <c r="DG16" s="621"/>
      <c r="DH16" s="621"/>
      <c r="DI16" s="621"/>
      <c r="DJ16" s="621"/>
      <c r="DK16" s="621"/>
      <c r="DL16" s="621"/>
      <c r="DM16" s="621"/>
      <c r="DN16" s="621"/>
      <c r="DO16" s="621"/>
      <c r="DP16" s="622"/>
      <c r="DQ16" s="626">
        <v>7014</v>
      </c>
      <c r="DR16" s="621"/>
      <c r="DS16" s="621"/>
      <c r="DT16" s="621"/>
      <c r="DU16" s="621"/>
      <c r="DV16" s="621"/>
      <c r="DW16" s="621"/>
      <c r="DX16" s="621"/>
      <c r="DY16" s="621"/>
      <c r="DZ16" s="621"/>
      <c r="EA16" s="621"/>
      <c r="EB16" s="621"/>
      <c r="EC16" s="656"/>
    </row>
    <row r="17" spans="2:133" ht="11.25" customHeight="1">
      <c r="B17" s="617" t="s">
        <v>247</v>
      </c>
      <c r="C17" s="618"/>
      <c r="D17" s="618"/>
      <c r="E17" s="618"/>
      <c r="F17" s="618"/>
      <c r="G17" s="618"/>
      <c r="H17" s="618"/>
      <c r="I17" s="618"/>
      <c r="J17" s="618"/>
      <c r="K17" s="618"/>
      <c r="L17" s="618"/>
      <c r="M17" s="618"/>
      <c r="N17" s="618"/>
      <c r="O17" s="618"/>
      <c r="P17" s="618"/>
      <c r="Q17" s="619"/>
      <c r="R17" s="620">
        <v>3454940</v>
      </c>
      <c r="S17" s="621"/>
      <c r="T17" s="621"/>
      <c r="U17" s="621"/>
      <c r="V17" s="621"/>
      <c r="W17" s="621"/>
      <c r="X17" s="621"/>
      <c r="Y17" s="622"/>
      <c r="Z17" s="673">
        <v>20.8</v>
      </c>
      <c r="AA17" s="673"/>
      <c r="AB17" s="673"/>
      <c r="AC17" s="673"/>
      <c r="AD17" s="674">
        <v>3454940</v>
      </c>
      <c r="AE17" s="674"/>
      <c r="AF17" s="674"/>
      <c r="AG17" s="674"/>
      <c r="AH17" s="674"/>
      <c r="AI17" s="674"/>
      <c r="AJ17" s="674"/>
      <c r="AK17" s="674"/>
      <c r="AL17" s="643">
        <v>45.5</v>
      </c>
      <c r="AM17" s="675"/>
      <c r="AN17" s="675"/>
      <c r="AO17" s="676"/>
      <c r="AP17" s="617" t="s">
        <v>248</v>
      </c>
      <c r="AQ17" s="618"/>
      <c r="AR17" s="618"/>
      <c r="AS17" s="618"/>
      <c r="AT17" s="618"/>
      <c r="AU17" s="618"/>
      <c r="AV17" s="618"/>
      <c r="AW17" s="618"/>
      <c r="AX17" s="618"/>
      <c r="AY17" s="618"/>
      <c r="AZ17" s="618"/>
      <c r="BA17" s="618"/>
      <c r="BB17" s="618"/>
      <c r="BC17" s="618"/>
      <c r="BD17" s="618"/>
      <c r="BE17" s="618"/>
      <c r="BF17" s="619"/>
      <c r="BG17" s="620" t="s">
        <v>114</v>
      </c>
      <c r="BH17" s="621"/>
      <c r="BI17" s="621"/>
      <c r="BJ17" s="621"/>
      <c r="BK17" s="621"/>
      <c r="BL17" s="621"/>
      <c r="BM17" s="621"/>
      <c r="BN17" s="622"/>
      <c r="BO17" s="673" t="s">
        <v>114</v>
      </c>
      <c r="BP17" s="673"/>
      <c r="BQ17" s="673"/>
      <c r="BR17" s="673"/>
      <c r="BS17" s="626" t="s">
        <v>114</v>
      </c>
      <c r="BT17" s="621"/>
      <c r="BU17" s="621"/>
      <c r="BV17" s="621"/>
      <c r="BW17" s="621"/>
      <c r="BX17" s="621"/>
      <c r="BY17" s="621"/>
      <c r="BZ17" s="621"/>
      <c r="CA17" s="621"/>
      <c r="CB17" s="656"/>
      <c r="CD17" s="657" t="s">
        <v>249</v>
      </c>
      <c r="CE17" s="654"/>
      <c r="CF17" s="654"/>
      <c r="CG17" s="654"/>
      <c r="CH17" s="654"/>
      <c r="CI17" s="654"/>
      <c r="CJ17" s="654"/>
      <c r="CK17" s="654"/>
      <c r="CL17" s="654"/>
      <c r="CM17" s="654"/>
      <c r="CN17" s="654"/>
      <c r="CO17" s="654"/>
      <c r="CP17" s="654"/>
      <c r="CQ17" s="655"/>
      <c r="CR17" s="620">
        <v>1802302</v>
      </c>
      <c r="CS17" s="621"/>
      <c r="CT17" s="621"/>
      <c r="CU17" s="621"/>
      <c r="CV17" s="621"/>
      <c r="CW17" s="621"/>
      <c r="CX17" s="621"/>
      <c r="CY17" s="622"/>
      <c r="CZ17" s="673">
        <v>11.2</v>
      </c>
      <c r="DA17" s="673"/>
      <c r="DB17" s="673"/>
      <c r="DC17" s="673"/>
      <c r="DD17" s="626" t="s">
        <v>114</v>
      </c>
      <c r="DE17" s="621"/>
      <c r="DF17" s="621"/>
      <c r="DG17" s="621"/>
      <c r="DH17" s="621"/>
      <c r="DI17" s="621"/>
      <c r="DJ17" s="621"/>
      <c r="DK17" s="621"/>
      <c r="DL17" s="621"/>
      <c r="DM17" s="621"/>
      <c r="DN17" s="621"/>
      <c r="DO17" s="621"/>
      <c r="DP17" s="622"/>
      <c r="DQ17" s="626">
        <v>1801954</v>
      </c>
      <c r="DR17" s="621"/>
      <c r="DS17" s="621"/>
      <c r="DT17" s="621"/>
      <c r="DU17" s="621"/>
      <c r="DV17" s="621"/>
      <c r="DW17" s="621"/>
      <c r="DX17" s="621"/>
      <c r="DY17" s="621"/>
      <c r="DZ17" s="621"/>
      <c r="EA17" s="621"/>
      <c r="EB17" s="621"/>
      <c r="EC17" s="656"/>
    </row>
    <row r="18" spans="2:133" ht="11.25" customHeight="1">
      <c r="B18" s="617" t="s">
        <v>250</v>
      </c>
      <c r="C18" s="618"/>
      <c r="D18" s="618"/>
      <c r="E18" s="618"/>
      <c r="F18" s="618"/>
      <c r="G18" s="618"/>
      <c r="H18" s="618"/>
      <c r="I18" s="618"/>
      <c r="J18" s="618"/>
      <c r="K18" s="618"/>
      <c r="L18" s="618"/>
      <c r="M18" s="618"/>
      <c r="N18" s="618"/>
      <c r="O18" s="618"/>
      <c r="P18" s="618"/>
      <c r="Q18" s="619"/>
      <c r="R18" s="620">
        <v>492380</v>
      </c>
      <c r="S18" s="621"/>
      <c r="T18" s="621"/>
      <c r="U18" s="621"/>
      <c r="V18" s="621"/>
      <c r="W18" s="621"/>
      <c r="X18" s="621"/>
      <c r="Y18" s="622"/>
      <c r="Z18" s="673">
        <v>3</v>
      </c>
      <c r="AA18" s="673"/>
      <c r="AB18" s="673"/>
      <c r="AC18" s="673"/>
      <c r="AD18" s="674" t="s">
        <v>114</v>
      </c>
      <c r="AE18" s="674"/>
      <c r="AF18" s="674"/>
      <c r="AG18" s="674"/>
      <c r="AH18" s="674"/>
      <c r="AI18" s="674"/>
      <c r="AJ18" s="674"/>
      <c r="AK18" s="674"/>
      <c r="AL18" s="643" t="s">
        <v>114</v>
      </c>
      <c r="AM18" s="675"/>
      <c r="AN18" s="675"/>
      <c r="AO18" s="676"/>
      <c r="AP18" s="617" t="s">
        <v>251</v>
      </c>
      <c r="AQ18" s="618"/>
      <c r="AR18" s="618"/>
      <c r="AS18" s="618"/>
      <c r="AT18" s="618"/>
      <c r="AU18" s="618"/>
      <c r="AV18" s="618"/>
      <c r="AW18" s="618"/>
      <c r="AX18" s="618"/>
      <c r="AY18" s="618"/>
      <c r="AZ18" s="618"/>
      <c r="BA18" s="618"/>
      <c r="BB18" s="618"/>
      <c r="BC18" s="618"/>
      <c r="BD18" s="618"/>
      <c r="BE18" s="618"/>
      <c r="BF18" s="619"/>
      <c r="BG18" s="620" t="s">
        <v>114</v>
      </c>
      <c r="BH18" s="621"/>
      <c r="BI18" s="621"/>
      <c r="BJ18" s="621"/>
      <c r="BK18" s="621"/>
      <c r="BL18" s="621"/>
      <c r="BM18" s="621"/>
      <c r="BN18" s="622"/>
      <c r="BO18" s="673" t="s">
        <v>114</v>
      </c>
      <c r="BP18" s="673"/>
      <c r="BQ18" s="673"/>
      <c r="BR18" s="673"/>
      <c r="BS18" s="626" t="s">
        <v>114</v>
      </c>
      <c r="BT18" s="621"/>
      <c r="BU18" s="621"/>
      <c r="BV18" s="621"/>
      <c r="BW18" s="621"/>
      <c r="BX18" s="621"/>
      <c r="BY18" s="621"/>
      <c r="BZ18" s="621"/>
      <c r="CA18" s="621"/>
      <c r="CB18" s="656"/>
      <c r="CD18" s="657" t="s">
        <v>252</v>
      </c>
      <c r="CE18" s="654"/>
      <c r="CF18" s="654"/>
      <c r="CG18" s="654"/>
      <c r="CH18" s="654"/>
      <c r="CI18" s="654"/>
      <c r="CJ18" s="654"/>
      <c r="CK18" s="654"/>
      <c r="CL18" s="654"/>
      <c r="CM18" s="654"/>
      <c r="CN18" s="654"/>
      <c r="CO18" s="654"/>
      <c r="CP18" s="654"/>
      <c r="CQ18" s="655"/>
      <c r="CR18" s="620">
        <v>76173</v>
      </c>
      <c r="CS18" s="621"/>
      <c r="CT18" s="621"/>
      <c r="CU18" s="621"/>
      <c r="CV18" s="621"/>
      <c r="CW18" s="621"/>
      <c r="CX18" s="621"/>
      <c r="CY18" s="622"/>
      <c r="CZ18" s="673">
        <v>0.5</v>
      </c>
      <c r="DA18" s="673"/>
      <c r="DB18" s="673"/>
      <c r="DC18" s="673"/>
      <c r="DD18" s="626">
        <v>76173</v>
      </c>
      <c r="DE18" s="621"/>
      <c r="DF18" s="621"/>
      <c r="DG18" s="621"/>
      <c r="DH18" s="621"/>
      <c r="DI18" s="621"/>
      <c r="DJ18" s="621"/>
      <c r="DK18" s="621"/>
      <c r="DL18" s="621"/>
      <c r="DM18" s="621"/>
      <c r="DN18" s="621"/>
      <c r="DO18" s="621"/>
      <c r="DP18" s="622"/>
      <c r="DQ18" s="626">
        <v>76173</v>
      </c>
      <c r="DR18" s="621"/>
      <c r="DS18" s="621"/>
      <c r="DT18" s="621"/>
      <c r="DU18" s="621"/>
      <c r="DV18" s="621"/>
      <c r="DW18" s="621"/>
      <c r="DX18" s="621"/>
      <c r="DY18" s="621"/>
      <c r="DZ18" s="621"/>
      <c r="EA18" s="621"/>
      <c r="EB18" s="621"/>
      <c r="EC18" s="656"/>
    </row>
    <row r="19" spans="2:133" ht="11.25" customHeight="1">
      <c r="B19" s="617" t="s">
        <v>253</v>
      </c>
      <c r="C19" s="618"/>
      <c r="D19" s="618"/>
      <c r="E19" s="618"/>
      <c r="F19" s="618"/>
      <c r="G19" s="618"/>
      <c r="H19" s="618"/>
      <c r="I19" s="618"/>
      <c r="J19" s="618"/>
      <c r="K19" s="618"/>
      <c r="L19" s="618"/>
      <c r="M19" s="618"/>
      <c r="N19" s="618"/>
      <c r="O19" s="618"/>
      <c r="P19" s="618"/>
      <c r="Q19" s="619"/>
      <c r="R19" s="620">
        <v>389</v>
      </c>
      <c r="S19" s="621"/>
      <c r="T19" s="621"/>
      <c r="U19" s="621"/>
      <c r="V19" s="621"/>
      <c r="W19" s="621"/>
      <c r="X19" s="621"/>
      <c r="Y19" s="622"/>
      <c r="Z19" s="673">
        <v>0</v>
      </c>
      <c r="AA19" s="673"/>
      <c r="AB19" s="673"/>
      <c r="AC19" s="673"/>
      <c r="AD19" s="674" t="s">
        <v>114</v>
      </c>
      <c r="AE19" s="674"/>
      <c r="AF19" s="674"/>
      <c r="AG19" s="674"/>
      <c r="AH19" s="674"/>
      <c r="AI19" s="674"/>
      <c r="AJ19" s="674"/>
      <c r="AK19" s="674"/>
      <c r="AL19" s="643" t="s">
        <v>114</v>
      </c>
      <c r="AM19" s="675"/>
      <c r="AN19" s="675"/>
      <c r="AO19" s="676"/>
      <c r="AP19" s="617" t="s">
        <v>254</v>
      </c>
      <c r="AQ19" s="618"/>
      <c r="AR19" s="618"/>
      <c r="AS19" s="618"/>
      <c r="AT19" s="618"/>
      <c r="AU19" s="618"/>
      <c r="AV19" s="618"/>
      <c r="AW19" s="618"/>
      <c r="AX19" s="618"/>
      <c r="AY19" s="618"/>
      <c r="AZ19" s="618"/>
      <c r="BA19" s="618"/>
      <c r="BB19" s="618"/>
      <c r="BC19" s="618"/>
      <c r="BD19" s="618"/>
      <c r="BE19" s="618"/>
      <c r="BF19" s="619"/>
      <c r="BG19" s="620">
        <v>252825</v>
      </c>
      <c r="BH19" s="621"/>
      <c r="BI19" s="621"/>
      <c r="BJ19" s="621"/>
      <c r="BK19" s="621"/>
      <c r="BL19" s="621"/>
      <c r="BM19" s="621"/>
      <c r="BN19" s="622"/>
      <c r="BO19" s="673">
        <v>7</v>
      </c>
      <c r="BP19" s="673"/>
      <c r="BQ19" s="673"/>
      <c r="BR19" s="673"/>
      <c r="BS19" s="626" t="s">
        <v>114</v>
      </c>
      <c r="BT19" s="621"/>
      <c r="BU19" s="621"/>
      <c r="BV19" s="621"/>
      <c r="BW19" s="621"/>
      <c r="BX19" s="621"/>
      <c r="BY19" s="621"/>
      <c r="BZ19" s="621"/>
      <c r="CA19" s="621"/>
      <c r="CB19" s="656"/>
      <c r="CD19" s="657" t="s">
        <v>255</v>
      </c>
      <c r="CE19" s="654"/>
      <c r="CF19" s="654"/>
      <c r="CG19" s="654"/>
      <c r="CH19" s="654"/>
      <c r="CI19" s="654"/>
      <c r="CJ19" s="654"/>
      <c r="CK19" s="654"/>
      <c r="CL19" s="654"/>
      <c r="CM19" s="654"/>
      <c r="CN19" s="654"/>
      <c r="CO19" s="654"/>
      <c r="CP19" s="654"/>
      <c r="CQ19" s="655"/>
      <c r="CR19" s="620" t="s">
        <v>114</v>
      </c>
      <c r="CS19" s="621"/>
      <c r="CT19" s="621"/>
      <c r="CU19" s="621"/>
      <c r="CV19" s="621"/>
      <c r="CW19" s="621"/>
      <c r="CX19" s="621"/>
      <c r="CY19" s="622"/>
      <c r="CZ19" s="673" t="s">
        <v>114</v>
      </c>
      <c r="DA19" s="673"/>
      <c r="DB19" s="673"/>
      <c r="DC19" s="673"/>
      <c r="DD19" s="626" t="s">
        <v>114</v>
      </c>
      <c r="DE19" s="621"/>
      <c r="DF19" s="621"/>
      <c r="DG19" s="621"/>
      <c r="DH19" s="621"/>
      <c r="DI19" s="621"/>
      <c r="DJ19" s="621"/>
      <c r="DK19" s="621"/>
      <c r="DL19" s="621"/>
      <c r="DM19" s="621"/>
      <c r="DN19" s="621"/>
      <c r="DO19" s="621"/>
      <c r="DP19" s="622"/>
      <c r="DQ19" s="626" t="s">
        <v>114</v>
      </c>
      <c r="DR19" s="621"/>
      <c r="DS19" s="621"/>
      <c r="DT19" s="621"/>
      <c r="DU19" s="621"/>
      <c r="DV19" s="621"/>
      <c r="DW19" s="621"/>
      <c r="DX19" s="621"/>
      <c r="DY19" s="621"/>
      <c r="DZ19" s="621"/>
      <c r="EA19" s="621"/>
      <c r="EB19" s="621"/>
      <c r="EC19" s="656"/>
    </row>
    <row r="20" spans="2:133" ht="11.25" customHeight="1">
      <c r="B20" s="617" t="s">
        <v>256</v>
      </c>
      <c r="C20" s="618"/>
      <c r="D20" s="618"/>
      <c r="E20" s="618"/>
      <c r="F20" s="618"/>
      <c r="G20" s="618"/>
      <c r="H20" s="618"/>
      <c r="I20" s="618"/>
      <c r="J20" s="618"/>
      <c r="K20" s="618"/>
      <c r="L20" s="618"/>
      <c r="M20" s="618"/>
      <c r="N20" s="618"/>
      <c r="O20" s="618"/>
      <c r="P20" s="618"/>
      <c r="Q20" s="619"/>
      <c r="R20" s="620">
        <v>8265441</v>
      </c>
      <c r="S20" s="621"/>
      <c r="T20" s="621"/>
      <c r="U20" s="621"/>
      <c r="V20" s="621"/>
      <c r="W20" s="621"/>
      <c r="X20" s="621"/>
      <c r="Y20" s="622"/>
      <c r="Z20" s="673">
        <v>49.7</v>
      </c>
      <c r="AA20" s="673"/>
      <c r="AB20" s="673"/>
      <c r="AC20" s="673"/>
      <c r="AD20" s="674">
        <v>7563295</v>
      </c>
      <c r="AE20" s="674"/>
      <c r="AF20" s="674"/>
      <c r="AG20" s="674"/>
      <c r="AH20" s="674"/>
      <c r="AI20" s="674"/>
      <c r="AJ20" s="674"/>
      <c r="AK20" s="674"/>
      <c r="AL20" s="643">
        <v>99.6</v>
      </c>
      <c r="AM20" s="675"/>
      <c r="AN20" s="675"/>
      <c r="AO20" s="676"/>
      <c r="AP20" s="617" t="s">
        <v>257</v>
      </c>
      <c r="AQ20" s="618"/>
      <c r="AR20" s="618"/>
      <c r="AS20" s="618"/>
      <c r="AT20" s="618"/>
      <c r="AU20" s="618"/>
      <c r="AV20" s="618"/>
      <c r="AW20" s="618"/>
      <c r="AX20" s="618"/>
      <c r="AY20" s="618"/>
      <c r="AZ20" s="618"/>
      <c r="BA20" s="618"/>
      <c r="BB20" s="618"/>
      <c r="BC20" s="618"/>
      <c r="BD20" s="618"/>
      <c r="BE20" s="618"/>
      <c r="BF20" s="619"/>
      <c r="BG20" s="620">
        <v>252825</v>
      </c>
      <c r="BH20" s="621"/>
      <c r="BI20" s="621"/>
      <c r="BJ20" s="621"/>
      <c r="BK20" s="621"/>
      <c r="BL20" s="621"/>
      <c r="BM20" s="621"/>
      <c r="BN20" s="622"/>
      <c r="BO20" s="673">
        <v>7</v>
      </c>
      <c r="BP20" s="673"/>
      <c r="BQ20" s="673"/>
      <c r="BR20" s="673"/>
      <c r="BS20" s="626" t="s">
        <v>114</v>
      </c>
      <c r="BT20" s="621"/>
      <c r="BU20" s="621"/>
      <c r="BV20" s="621"/>
      <c r="BW20" s="621"/>
      <c r="BX20" s="621"/>
      <c r="BY20" s="621"/>
      <c r="BZ20" s="621"/>
      <c r="CA20" s="621"/>
      <c r="CB20" s="656"/>
      <c r="CD20" s="657" t="s">
        <v>258</v>
      </c>
      <c r="CE20" s="654"/>
      <c r="CF20" s="654"/>
      <c r="CG20" s="654"/>
      <c r="CH20" s="654"/>
      <c r="CI20" s="654"/>
      <c r="CJ20" s="654"/>
      <c r="CK20" s="654"/>
      <c r="CL20" s="654"/>
      <c r="CM20" s="654"/>
      <c r="CN20" s="654"/>
      <c r="CO20" s="654"/>
      <c r="CP20" s="654"/>
      <c r="CQ20" s="655"/>
      <c r="CR20" s="620">
        <v>16087710</v>
      </c>
      <c r="CS20" s="621"/>
      <c r="CT20" s="621"/>
      <c r="CU20" s="621"/>
      <c r="CV20" s="621"/>
      <c r="CW20" s="621"/>
      <c r="CX20" s="621"/>
      <c r="CY20" s="622"/>
      <c r="CZ20" s="673">
        <v>100</v>
      </c>
      <c r="DA20" s="673"/>
      <c r="DB20" s="673"/>
      <c r="DC20" s="673"/>
      <c r="DD20" s="626">
        <v>2575119</v>
      </c>
      <c r="DE20" s="621"/>
      <c r="DF20" s="621"/>
      <c r="DG20" s="621"/>
      <c r="DH20" s="621"/>
      <c r="DI20" s="621"/>
      <c r="DJ20" s="621"/>
      <c r="DK20" s="621"/>
      <c r="DL20" s="621"/>
      <c r="DM20" s="621"/>
      <c r="DN20" s="621"/>
      <c r="DO20" s="621"/>
      <c r="DP20" s="622"/>
      <c r="DQ20" s="626">
        <v>10665256</v>
      </c>
      <c r="DR20" s="621"/>
      <c r="DS20" s="621"/>
      <c r="DT20" s="621"/>
      <c r="DU20" s="621"/>
      <c r="DV20" s="621"/>
      <c r="DW20" s="621"/>
      <c r="DX20" s="621"/>
      <c r="DY20" s="621"/>
      <c r="DZ20" s="621"/>
      <c r="EA20" s="621"/>
      <c r="EB20" s="621"/>
      <c r="EC20" s="656"/>
    </row>
    <row r="21" spans="2:133" ht="11.25" customHeight="1">
      <c r="B21" s="617" t="s">
        <v>259</v>
      </c>
      <c r="C21" s="618"/>
      <c r="D21" s="618"/>
      <c r="E21" s="618"/>
      <c r="F21" s="618"/>
      <c r="G21" s="618"/>
      <c r="H21" s="618"/>
      <c r="I21" s="618"/>
      <c r="J21" s="618"/>
      <c r="K21" s="618"/>
      <c r="L21" s="618"/>
      <c r="M21" s="618"/>
      <c r="N21" s="618"/>
      <c r="O21" s="618"/>
      <c r="P21" s="618"/>
      <c r="Q21" s="619"/>
      <c r="R21" s="620">
        <v>5640</v>
      </c>
      <c r="S21" s="621"/>
      <c r="T21" s="621"/>
      <c r="U21" s="621"/>
      <c r="V21" s="621"/>
      <c r="W21" s="621"/>
      <c r="X21" s="621"/>
      <c r="Y21" s="622"/>
      <c r="Z21" s="673">
        <v>0</v>
      </c>
      <c r="AA21" s="673"/>
      <c r="AB21" s="673"/>
      <c r="AC21" s="673"/>
      <c r="AD21" s="674">
        <v>5640</v>
      </c>
      <c r="AE21" s="674"/>
      <c r="AF21" s="674"/>
      <c r="AG21" s="674"/>
      <c r="AH21" s="674"/>
      <c r="AI21" s="674"/>
      <c r="AJ21" s="674"/>
      <c r="AK21" s="674"/>
      <c r="AL21" s="643">
        <v>0.1</v>
      </c>
      <c r="AM21" s="675"/>
      <c r="AN21" s="675"/>
      <c r="AO21" s="676"/>
      <c r="AP21" s="711" t="s">
        <v>260</v>
      </c>
      <c r="AQ21" s="721"/>
      <c r="AR21" s="721"/>
      <c r="AS21" s="721"/>
      <c r="AT21" s="721"/>
      <c r="AU21" s="721"/>
      <c r="AV21" s="721"/>
      <c r="AW21" s="721"/>
      <c r="AX21" s="721"/>
      <c r="AY21" s="721"/>
      <c r="AZ21" s="721"/>
      <c r="BA21" s="721"/>
      <c r="BB21" s="721"/>
      <c r="BC21" s="721"/>
      <c r="BD21" s="721"/>
      <c r="BE21" s="721"/>
      <c r="BF21" s="713"/>
      <c r="BG21" s="620">
        <v>43448</v>
      </c>
      <c r="BH21" s="621"/>
      <c r="BI21" s="621"/>
      <c r="BJ21" s="621"/>
      <c r="BK21" s="621"/>
      <c r="BL21" s="621"/>
      <c r="BM21" s="621"/>
      <c r="BN21" s="622"/>
      <c r="BO21" s="673">
        <v>1.2</v>
      </c>
      <c r="BP21" s="673"/>
      <c r="BQ21" s="673"/>
      <c r="BR21" s="673"/>
      <c r="BS21" s="626" t="s">
        <v>114</v>
      </c>
      <c r="BT21" s="621"/>
      <c r="BU21" s="621"/>
      <c r="BV21" s="621"/>
      <c r="BW21" s="621"/>
      <c r="BX21" s="621"/>
      <c r="BY21" s="621"/>
      <c r="BZ21" s="621"/>
      <c r="CA21" s="621"/>
      <c r="CB21" s="656"/>
      <c r="CD21" s="658"/>
      <c r="CE21" s="659"/>
      <c r="CF21" s="659"/>
      <c r="CG21" s="659"/>
      <c r="CH21" s="659"/>
      <c r="CI21" s="659"/>
      <c r="CJ21" s="659"/>
      <c r="CK21" s="659"/>
      <c r="CL21" s="659"/>
      <c r="CM21" s="659"/>
      <c r="CN21" s="659"/>
      <c r="CO21" s="659"/>
      <c r="CP21" s="659"/>
      <c r="CQ21" s="660"/>
      <c r="CR21" s="620"/>
      <c r="CS21" s="621"/>
      <c r="CT21" s="621"/>
      <c r="CU21" s="621"/>
      <c r="CV21" s="621"/>
      <c r="CW21" s="621"/>
      <c r="CX21" s="621"/>
      <c r="CY21" s="622"/>
      <c r="CZ21" s="673"/>
      <c r="DA21" s="673"/>
      <c r="DB21" s="673"/>
      <c r="DC21" s="673"/>
      <c r="DD21" s="626"/>
      <c r="DE21" s="621"/>
      <c r="DF21" s="621"/>
      <c r="DG21" s="621"/>
      <c r="DH21" s="621"/>
      <c r="DI21" s="621"/>
      <c r="DJ21" s="621"/>
      <c r="DK21" s="621"/>
      <c r="DL21" s="621"/>
      <c r="DM21" s="621"/>
      <c r="DN21" s="621"/>
      <c r="DO21" s="621"/>
      <c r="DP21" s="622"/>
      <c r="DQ21" s="626"/>
      <c r="DR21" s="621"/>
      <c r="DS21" s="621"/>
      <c r="DT21" s="621"/>
      <c r="DU21" s="621"/>
      <c r="DV21" s="621"/>
      <c r="DW21" s="621"/>
      <c r="DX21" s="621"/>
      <c r="DY21" s="621"/>
      <c r="DZ21" s="621"/>
      <c r="EA21" s="621"/>
      <c r="EB21" s="621"/>
      <c r="EC21" s="656"/>
    </row>
    <row r="22" spans="2:133" ht="11.25" customHeight="1">
      <c r="B22" s="617" t="s">
        <v>261</v>
      </c>
      <c r="C22" s="618"/>
      <c r="D22" s="618"/>
      <c r="E22" s="618"/>
      <c r="F22" s="618"/>
      <c r="G22" s="618"/>
      <c r="H22" s="618"/>
      <c r="I22" s="618"/>
      <c r="J22" s="618"/>
      <c r="K22" s="618"/>
      <c r="L22" s="618"/>
      <c r="M22" s="618"/>
      <c r="N22" s="618"/>
      <c r="O22" s="618"/>
      <c r="P22" s="618"/>
      <c r="Q22" s="619"/>
      <c r="R22" s="620">
        <v>24803</v>
      </c>
      <c r="S22" s="621"/>
      <c r="T22" s="621"/>
      <c r="U22" s="621"/>
      <c r="V22" s="621"/>
      <c r="W22" s="621"/>
      <c r="X22" s="621"/>
      <c r="Y22" s="622"/>
      <c r="Z22" s="673">
        <v>0.1</v>
      </c>
      <c r="AA22" s="673"/>
      <c r="AB22" s="673"/>
      <c r="AC22" s="673"/>
      <c r="AD22" s="674" t="s">
        <v>114</v>
      </c>
      <c r="AE22" s="674"/>
      <c r="AF22" s="674"/>
      <c r="AG22" s="674"/>
      <c r="AH22" s="674"/>
      <c r="AI22" s="674"/>
      <c r="AJ22" s="674"/>
      <c r="AK22" s="674"/>
      <c r="AL22" s="643" t="s">
        <v>114</v>
      </c>
      <c r="AM22" s="675"/>
      <c r="AN22" s="675"/>
      <c r="AO22" s="676"/>
      <c r="AP22" s="711" t="s">
        <v>262</v>
      </c>
      <c r="AQ22" s="721"/>
      <c r="AR22" s="721"/>
      <c r="AS22" s="721"/>
      <c r="AT22" s="721"/>
      <c r="AU22" s="721"/>
      <c r="AV22" s="721"/>
      <c r="AW22" s="721"/>
      <c r="AX22" s="721"/>
      <c r="AY22" s="721"/>
      <c r="AZ22" s="721"/>
      <c r="BA22" s="721"/>
      <c r="BB22" s="721"/>
      <c r="BC22" s="721"/>
      <c r="BD22" s="721"/>
      <c r="BE22" s="721"/>
      <c r="BF22" s="713"/>
      <c r="BG22" s="620" t="s">
        <v>114</v>
      </c>
      <c r="BH22" s="621"/>
      <c r="BI22" s="621"/>
      <c r="BJ22" s="621"/>
      <c r="BK22" s="621"/>
      <c r="BL22" s="621"/>
      <c r="BM22" s="621"/>
      <c r="BN22" s="622"/>
      <c r="BO22" s="673" t="s">
        <v>114</v>
      </c>
      <c r="BP22" s="673"/>
      <c r="BQ22" s="673"/>
      <c r="BR22" s="673"/>
      <c r="BS22" s="626" t="s">
        <v>114</v>
      </c>
      <c r="BT22" s="621"/>
      <c r="BU22" s="621"/>
      <c r="BV22" s="621"/>
      <c r="BW22" s="621"/>
      <c r="BX22" s="621"/>
      <c r="BY22" s="621"/>
      <c r="BZ22" s="621"/>
      <c r="CA22" s="621"/>
      <c r="CB22" s="656"/>
      <c r="CD22" s="725" t="s">
        <v>263</v>
      </c>
      <c r="CE22" s="726"/>
      <c r="CF22" s="726"/>
      <c r="CG22" s="726"/>
      <c r="CH22" s="726"/>
      <c r="CI22" s="726"/>
      <c r="CJ22" s="726"/>
      <c r="CK22" s="726"/>
      <c r="CL22" s="726"/>
      <c r="CM22" s="726"/>
      <c r="CN22" s="726"/>
      <c r="CO22" s="726"/>
      <c r="CP22" s="726"/>
      <c r="CQ22" s="726"/>
      <c r="CR22" s="726"/>
      <c r="CS22" s="726"/>
      <c r="CT22" s="726"/>
      <c r="CU22" s="726"/>
      <c r="CV22" s="726"/>
      <c r="CW22" s="726"/>
      <c r="CX22" s="726"/>
      <c r="CY22" s="726"/>
      <c r="CZ22" s="726"/>
      <c r="DA22" s="726"/>
      <c r="DB22" s="726"/>
      <c r="DC22" s="726"/>
      <c r="DD22" s="726"/>
      <c r="DE22" s="726"/>
      <c r="DF22" s="726"/>
      <c r="DG22" s="726"/>
      <c r="DH22" s="726"/>
      <c r="DI22" s="726"/>
      <c r="DJ22" s="726"/>
      <c r="DK22" s="726"/>
      <c r="DL22" s="726"/>
      <c r="DM22" s="726"/>
      <c r="DN22" s="726"/>
      <c r="DO22" s="726"/>
      <c r="DP22" s="726"/>
      <c r="DQ22" s="726"/>
      <c r="DR22" s="726"/>
      <c r="DS22" s="726"/>
      <c r="DT22" s="726"/>
      <c r="DU22" s="726"/>
      <c r="DV22" s="726"/>
      <c r="DW22" s="726"/>
      <c r="DX22" s="726"/>
      <c r="DY22" s="726"/>
      <c r="DZ22" s="726"/>
      <c r="EA22" s="726"/>
      <c r="EB22" s="726"/>
      <c r="EC22" s="727"/>
    </row>
    <row r="23" spans="2:133" ht="11.25" customHeight="1">
      <c r="B23" s="617" t="s">
        <v>264</v>
      </c>
      <c r="C23" s="618"/>
      <c r="D23" s="618"/>
      <c r="E23" s="618"/>
      <c r="F23" s="618"/>
      <c r="G23" s="618"/>
      <c r="H23" s="618"/>
      <c r="I23" s="618"/>
      <c r="J23" s="618"/>
      <c r="K23" s="618"/>
      <c r="L23" s="618"/>
      <c r="M23" s="618"/>
      <c r="N23" s="618"/>
      <c r="O23" s="618"/>
      <c r="P23" s="618"/>
      <c r="Q23" s="619"/>
      <c r="R23" s="620">
        <v>180416</v>
      </c>
      <c r="S23" s="621"/>
      <c r="T23" s="621"/>
      <c r="U23" s="621"/>
      <c r="V23" s="621"/>
      <c r="W23" s="621"/>
      <c r="X23" s="621"/>
      <c r="Y23" s="622"/>
      <c r="Z23" s="673">
        <v>1.1000000000000001</v>
      </c>
      <c r="AA23" s="673"/>
      <c r="AB23" s="673"/>
      <c r="AC23" s="673"/>
      <c r="AD23" s="674">
        <v>10586</v>
      </c>
      <c r="AE23" s="674"/>
      <c r="AF23" s="674"/>
      <c r="AG23" s="674"/>
      <c r="AH23" s="674"/>
      <c r="AI23" s="674"/>
      <c r="AJ23" s="674"/>
      <c r="AK23" s="674"/>
      <c r="AL23" s="643">
        <v>0.1</v>
      </c>
      <c r="AM23" s="675"/>
      <c r="AN23" s="675"/>
      <c r="AO23" s="676"/>
      <c r="AP23" s="711" t="s">
        <v>265</v>
      </c>
      <c r="AQ23" s="721"/>
      <c r="AR23" s="721"/>
      <c r="AS23" s="721"/>
      <c r="AT23" s="721"/>
      <c r="AU23" s="721"/>
      <c r="AV23" s="721"/>
      <c r="AW23" s="721"/>
      <c r="AX23" s="721"/>
      <c r="AY23" s="721"/>
      <c r="AZ23" s="721"/>
      <c r="BA23" s="721"/>
      <c r="BB23" s="721"/>
      <c r="BC23" s="721"/>
      <c r="BD23" s="721"/>
      <c r="BE23" s="721"/>
      <c r="BF23" s="713"/>
      <c r="BG23" s="620">
        <v>209377</v>
      </c>
      <c r="BH23" s="621"/>
      <c r="BI23" s="621"/>
      <c r="BJ23" s="621"/>
      <c r="BK23" s="621"/>
      <c r="BL23" s="621"/>
      <c r="BM23" s="621"/>
      <c r="BN23" s="622"/>
      <c r="BO23" s="673">
        <v>5.8</v>
      </c>
      <c r="BP23" s="673"/>
      <c r="BQ23" s="673"/>
      <c r="BR23" s="673"/>
      <c r="BS23" s="626" t="s">
        <v>114</v>
      </c>
      <c r="BT23" s="621"/>
      <c r="BU23" s="621"/>
      <c r="BV23" s="621"/>
      <c r="BW23" s="621"/>
      <c r="BX23" s="621"/>
      <c r="BY23" s="621"/>
      <c r="BZ23" s="621"/>
      <c r="CA23" s="621"/>
      <c r="CB23" s="656"/>
      <c r="CD23" s="725" t="s">
        <v>204</v>
      </c>
      <c r="CE23" s="726"/>
      <c r="CF23" s="726"/>
      <c r="CG23" s="726"/>
      <c r="CH23" s="726"/>
      <c r="CI23" s="726"/>
      <c r="CJ23" s="726"/>
      <c r="CK23" s="726"/>
      <c r="CL23" s="726"/>
      <c r="CM23" s="726"/>
      <c r="CN23" s="726"/>
      <c r="CO23" s="726"/>
      <c r="CP23" s="726"/>
      <c r="CQ23" s="727"/>
      <c r="CR23" s="725" t="s">
        <v>266</v>
      </c>
      <c r="CS23" s="726"/>
      <c r="CT23" s="726"/>
      <c r="CU23" s="726"/>
      <c r="CV23" s="726"/>
      <c r="CW23" s="726"/>
      <c r="CX23" s="726"/>
      <c r="CY23" s="727"/>
      <c r="CZ23" s="725" t="s">
        <v>267</v>
      </c>
      <c r="DA23" s="726"/>
      <c r="DB23" s="726"/>
      <c r="DC23" s="727"/>
      <c r="DD23" s="725" t="s">
        <v>268</v>
      </c>
      <c r="DE23" s="726"/>
      <c r="DF23" s="726"/>
      <c r="DG23" s="726"/>
      <c r="DH23" s="726"/>
      <c r="DI23" s="726"/>
      <c r="DJ23" s="726"/>
      <c r="DK23" s="727"/>
      <c r="DL23" s="728" t="s">
        <v>269</v>
      </c>
      <c r="DM23" s="729"/>
      <c r="DN23" s="729"/>
      <c r="DO23" s="729"/>
      <c r="DP23" s="729"/>
      <c r="DQ23" s="729"/>
      <c r="DR23" s="729"/>
      <c r="DS23" s="729"/>
      <c r="DT23" s="729"/>
      <c r="DU23" s="729"/>
      <c r="DV23" s="730"/>
      <c r="DW23" s="725" t="s">
        <v>270</v>
      </c>
      <c r="DX23" s="726"/>
      <c r="DY23" s="726"/>
      <c r="DZ23" s="726"/>
      <c r="EA23" s="726"/>
      <c r="EB23" s="726"/>
      <c r="EC23" s="727"/>
    </row>
    <row r="24" spans="2:133" ht="11.25" customHeight="1">
      <c r="B24" s="617" t="s">
        <v>271</v>
      </c>
      <c r="C24" s="618"/>
      <c r="D24" s="618"/>
      <c r="E24" s="618"/>
      <c r="F24" s="618"/>
      <c r="G24" s="618"/>
      <c r="H24" s="618"/>
      <c r="I24" s="618"/>
      <c r="J24" s="618"/>
      <c r="K24" s="618"/>
      <c r="L24" s="618"/>
      <c r="M24" s="618"/>
      <c r="N24" s="618"/>
      <c r="O24" s="618"/>
      <c r="P24" s="618"/>
      <c r="Q24" s="619"/>
      <c r="R24" s="620">
        <v>69816</v>
      </c>
      <c r="S24" s="621"/>
      <c r="T24" s="621"/>
      <c r="U24" s="621"/>
      <c r="V24" s="621"/>
      <c r="W24" s="621"/>
      <c r="X24" s="621"/>
      <c r="Y24" s="622"/>
      <c r="Z24" s="673">
        <v>0.4</v>
      </c>
      <c r="AA24" s="673"/>
      <c r="AB24" s="673"/>
      <c r="AC24" s="673"/>
      <c r="AD24" s="674" t="s">
        <v>114</v>
      </c>
      <c r="AE24" s="674"/>
      <c r="AF24" s="674"/>
      <c r="AG24" s="674"/>
      <c r="AH24" s="674"/>
      <c r="AI24" s="674"/>
      <c r="AJ24" s="674"/>
      <c r="AK24" s="674"/>
      <c r="AL24" s="643" t="s">
        <v>114</v>
      </c>
      <c r="AM24" s="675"/>
      <c r="AN24" s="675"/>
      <c r="AO24" s="676"/>
      <c r="AP24" s="711" t="s">
        <v>272</v>
      </c>
      <c r="AQ24" s="721"/>
      <c r="AR24" s="721"/>
      <c r="AS24" s="721"/>
      <c r="AT24" s="721"/>
      <c r="AU24" s="721"/>
      <c r="AV24" s="721"/>
      <c r="AW24" s="721"/>
      <c r="AX24" s="721"/>
      <c r="AY24" s="721"/>
      <c r="AZ24" s="721"/>
      <c r="BA24" s="721"/>
      <c r="BB24" s="721"/>
      <c r="BC24" s="721"/>
      <c r="BD24" s="721"/>
      <c r="BE24" s="721"/>
      <c r="BF24" s="713"/>
      <c r="BG24" s="620" t="s">
        <v>114</v>
      </c>
      <c r="BH24" s="621"/>
      <c r="BI24" s="621"/>
      <c r="BJ24" s="621"/>
      <c r="BK24" s="621"/>
      <c r="BL24" s="621"/>
      <c r="BM24" s="621"/>
      <c r="BN24" s="622"/>
      <c r="BO24" s="673" t="s">
        <v>114</v>
      </c>
      <c r="BP24" s="673"/>
      <c r="BQ24" s="673"/>
      <c r="BR24" s="673"/>
      <c r="BS24" s="626" t="s">
        <v>114</v>
      </c>
      <c r="BT24" s="621"/>
      <c r="BU24" s="621"/>
      <c r="BV24" s="621"/>
      <c r="BW24" s="621"/>
      <c r="BX24" s="621"/>
      <c r="BY24" s="621"/>
      <c r="BZ24" s="621"/>
      <c r="CA24" s="621"/>
      <c r="CB24" s="656"/>
      <c r="CD24" s="677" t="s">
        <v>273</v>
      </c>
      <c r="CE24" s="678"/>
      <c r="CF24" s="678"/>
      <c r="CG24" s="678"/>
      <c r="CH24" s="678"/>
      <c r="CI24" s="678"/>
      <c r="CJ24" s="678"/>
      <c r="CK24" s="678"/>
      <c r="CL24" s="678"/>
      <c r="CM24" s="678"/>
      <c r="CN24" s="678"/>
      <c r="CO24" s="678"/>
      <c r="CP24" s="678"/>
      <c r="CQ24" s="679"/>
      <c r="CR24" s="670">
        <v>6661707</v>
      </c>
      <c r="CS24" s="671"/>
      <c r="CT24" s="671"/>
      <c r="CU24" s="671"/>
      <c r="CV24" s="671"/>
      <c r="CW24" s="671"/>
      <c r="CX24" s="671"/>
      <c r="CY24" s="718"/>
      <c r="CZ24" s="722">
        <v>41.4</v>
      </c>
      <c r="DA24" s="723"/>
      <c r="DB24" s="723"/>
      <c r="DC24" s="724"/>
      <c r="DD24" s="717">
        <v>4967381</v>
      </c>
      <c r="DE24" s="671"/>
      <c r="DF24" s="671"/>
      <c r="DG24" s="671"/>
      <c r="DH24" s="671"/>
      <c r="DI24" s="671"/>
      <c r="DJ24" s="671"/>
      <c r="DK24" s="718"/>
      <c r="DL24" s="717">
        <v>4609829</v>
      </c>
      <c r="DM24" s="671"/>
      <c r="DN24" s="671"/>
      <c r="DO24" s="671"/>
      <c r="DP24" s="671"/>
      <c r="DQ24" s="671"/>
      <c r="DR24" s="671"/>
      <c r="DS24" s="671"/>
      <c r="DT24" s="671"/>
      <c r="DU24" s="671"/>
      <c r="DV24" s="718"/>
      <c r="DW24" s="719">
        <v>57.5</v>
      </c>
      <c r="DX24" s="688"/>
      <c r="DY24" s="688"/>
      <c r="DZ24" s="688"/>
      <c r="EA24" s="688"/>
      <c r="EB24" s="688"/>
      <c r="EC24" s="720"/>
    </row>
    <row r="25" spans="2:133" ht="11.25" customHeight="1">
      <c r="B25" s="617" t="s">
        <v>274</v>
      </c>
      <c r="C25" s="618"/>
      <c r="D25" s="618"/>
      <c r="E25" s="618"/>
      <c r="F25" s="618"/>
      <c r="G25" s="618"/>
      <c r="H25" s="618"/>
      <c r="I25" s="618"/>
      <c r="J25" s="618"/>
      <c r="K25" s="618"/>
      <c r="L25" s="618"/>
      <c r="M25" s="618"/>
      <c r="N25" s="618"/>
      <c r="O25" s="618"/>
      <c r="P25" s="618"/>
      <c r="Q25" s="619"/>
      <c r="R25" s="620">
        <v>1618163</v>
      </c>
      <c r="S25" s="621"/>
      <c r="T25" s="621"/>
      <c r="U25" s="621"/>
      <c r="V25" s="621"/>
      <c r="W25" s="621"/>
      <c r="X25" s="621"/>
      <c r="Y25" s="622"/>
      <c r="Z25" s="673">
        <v>9.6999999999999993</v>
      </c>
      <c r="AA25" s="673"/>
      <c r="AB25" s="673"/>
      <c r="AC25" s="673"/>
      <c r="AD25" s="674" t="s">
        <v>114</v>
      </c>
      <c r="AE25" s="674"/>
      <c r="AF25" s="674"/>
      <c r="AG25" s="674"/>
      <c r="AH25" s="674"/>
      <c r="AI25" s="674"/>
      <c r="AJ25" s="674"/>
      <c r="AK25" s="674"/>
      <c r="AL25" s="643" t="s">
        <v>114</v>
      </c>
      <c r="AM25" s="675"/>
      <c r="AN25" s="675"/>
      <c r="AO25" s="676"/>
      <c r="AP25" s="711" t="s">
        <v>275</v>
      </c>
      <c r="AQ25" s="721"/>
      <c r="AR25" s="721"/>
      <c r="AS25" s="721"/>
      <c r="AT25" s="721"/>
      <c r="AU25" s="721"/>
      <c r="AV25" s="721"/>
      <c r="AW25" s="721"/>
      <c r="AX25" s="721"/>
      <c r="AY25" s="721"/>
      <c r="AZ25" s="721"/>
      <c r="BA25" s="721"/>
      <c r="BB25" s="721"/>
      <c r="BC25" s="721"/>
      <c r="BD25" s="721"/>
      <c r="BE25" s="721"/>
      <c r="BF25" s="713"/>
      <c r="BG25" s="620" t="s">
        <v>114</v>
      </c>
      <c r="BH25" s="621"/>
      <c r="BI25" s="621"/>
      <c r="BJ25" s="621"/>
      <c r="BK25" s="621"/>
      <c r="BL25" s="621"/>
      <c r="BM25" s="621"/>
      <c r="BN25" s="622"/>
      <c r="BO25" s="673" t="s">
        <v>114</v>
      </c>
      <c r="BP25" s="673"/>
      <c r="BQ25" s="673"/>
      <c r="BR25" s="673"/>
      <c r="BS25" s="626" t="s">
        <v>114</v>
      </c>
      <c r="BT25" s="621"/>
      <c r="BU25" s="621"/>
      <c r="BV25" s="621"/>
      <c r="BW25" s="621"/>
      <c r="BX25" s="621"/>
      <c r="BY25" s="621"/>
      <c r="BZ25" s="621"/>
      <c r="CA25" s="621"/>
      <c r="CB25" s="656"/>
      <c r="CD25" s="657" t="s">
        <v>276</v>
      </c>
      <c r="CE25" s="654"/>
      <c r="CF25" s="654"/>
      <c r="CG25" s="654"/>
      <c r="CH25" s="654"/>
      <c r="CI25" s="654"/>
      <c r="CJ25" s="654"/>
      <c r="CK25" s="654"/>
      <c r="CL25" s="654"/>
      <c r="CM25" s="654"/>
      <c r="CN25" s="654"/>
      <c r="CO25" s="654"/>
      <c r="CP25" s="654"/>
      <c r="CQ25" s="655"/>
      <c r="CR25" s="620">
        <v>2577058</v>
      </c>
      <c r="CS25" s="639"/>
      <c r="CT25" s="639"/>
      <c r="CU25" s="639"/>
      <c r="CV25" s="639"/>
      <c r="CW25" s="639"/>
      <c r="CX25" s="639"/>
      <c r="CY25" s="640"/>
      <c r="CZ25" s="623">
        <v>16</v>
      </c>
      <c r="DA25" s="641"/>
      <c r="DB25" s="641"/>
      <c r="DC25" s="642"/>
      <c r="DD25" s="626">
        <v>2423224</v>
      </c>
      <c r="DE25" s="639"/>
      <c r="DF25" s="639"/>
      <c r="DG25" s="639"/>
      <c r="DH25" s="639"/>
      <c r="DI25" s="639"/>
      <c r="DJ25" s="639"/>
      <c r="DK25" s="640"/>
      <c r="DL25" s="626">
        <v>2352566</v>
      </c>
      <c r="DM25" s="639"/>
      <c r="DN25" s="639"/>
      <c r="DO25" s="639"/>
      <c r="DP25" s="639"/>
      <c r="DQ25" s="639"/>
      <c r="DR25" s="639"/>
      <c r="DS25" s="639"/>
      <c r="DT25" s="639"/>
      <c r="DU25" s="639"/>
      <c r="DV25" s="640"/>
      <c r="DW25" s="643">
        <v>29.4</v>
      </c>
      <c r="DX25" s="644"/>
      <c r="DY25" s="644"/>
      <c r="DZ25" s="644"/>
      <c r="EA25" s="644"/>
      <c r="EB25" s="644"/>
      <c r="EC25" s="645"/>
    </row>
    <row r="26" spans="2:133" ht="11.25" customHeight="1">
      <c r="B26" s="714" t="s">
        <v>277</v>
      </c>
      <c r="C26" s="715"/>
      <c r="D26" s="715"/>
      <c r="E26" s="715"/>
      <c r="F26" s="715"/>
      <c r="G26" s="715"/>
      <c r="H26" s="715"/>
      <c r="I26" s="715"/>
      <c r="J26" s="715"/>
      <c r="K26" s="715"/>
      <c r="L26" s="715"/>
      <c r="M26" s="715"/>
      <c r="N26" s="715"/>
      <c r="O26" s="715"/>
      <c r="P26" s="715"/>
      <c r="Q26" s="716"/>
      <c r="R26" s="620" t="s">
        <v>114</v>
      </c>
      <c r="S26" s="621"/>
      <c r="T26" s="621"/>
      <c r="U26" s="621"/>
      <c r="V26" s="621"/>
      <c r="W26" s="621"/>
      <c r="X26" s="621"/>
      <c r="Y26" s="622"/>
      <c r="Z26" s="673" t="s">
        <v>114</v>
      </c>
      <c r="AA26" s="673"/>
      <c r="AB26" s="673"/>
      <c r="AC26" s="673"/>
      <c r="AD26" s="674" t="s">
        <v>114</v>
      </c>
      <c r="AE26" s="674"/>
      <c r="AF26" s="674"/>
      <c r="AG26" s="674"/>
      <c r="AH26" s="674"/>
      <c r="AI26" s="674"/>
      <c r="AJ26" s="674"/>
      <c r="AK26" s="674"/>
      <c r="AL26" s="643" t="s">
        <v>114</v>
      </c>
      <c r="AM26" s="675"/>
      <c r="AN26" s="675"/>
      <c r="AO26" s="676"/>
      <c r="AP26" s="711" t="s">
        <v>278</v>
      </c>
      <c r="AQ26" s="712"/>
      <c r="AR26" s="712"/>
      <c r="AS26" s="712"/>
      <c r="AT26" s="712"/>
      <c r="AU26" s="712"/>
      <c r="AV26" s="712"/>
      <c r="AW26" s="712"/>
      <c r="AX26" s="712"/>
      <c r="AY26" s="712"/>
      <c r="AZ26" s="712"/>
      <c r="BA26" s="712"/>
      <c r="BB26" s="712"/>
      <c r="BC26" s="712"/>
      <c r="BD26" s="712"/>
      <c r="BE26" s="712"/>
      <c r="BF26" s="713"/>
      <c r="BG26" s="620" t="s">
        <v>114</v>
      </c>
      <c r="BH26" s="621"/>
      <c r="BI26" s="621"/>
      <c r="BJ26" s="621"/>
      <c r="BK26" s="621"/>
      <c r="BL26" s="621"/>
      <c r="BM26" s="621"/>
      <c r="BN26" s="622"/>
      <c r="BO26" s="673" t="s">
        <v>114</v>
      </c>
      <c r="BP26" s="673"/>
      <c r="BQ26" s="673"/>
      <c r="BR26" s="673"/>
      <c r="BS26" s="626" t="s">
        <v>114</v>
      </c>
      <c r="BT26" s="621"/>
      <c r="BU26" s="621"/>
      <c r="BV26" s="621"/>
      <c r="BW26" s="621"/>
      <c r="BX26" s="621"/>
      <c r="BY26" s="621"/>
      <c r="BZ26" s="621"/>
      <c r="CA26" s="621"/>
      <c r="CB26" s="656"/>
      <c r="CD26" s="657" t="s">
        <v>279</v>
      </c>
      <c r="CE26" s="654"/>
      <c r="CF26" s="654"/>
      <c r="CG26" s="654"/>
      <c r="CH26" s="654"/>
      <c r="CI26" s="654"/>
      <c r="CJ26" s="654"/>
      <c r="CK26" s="654"/>
      <c r="CL26" s="654"/>
      <c r="CM26" s="654"/>
      <c r="CN26" s="654"/>
      <c r="CO26" s="654"/>
      <c r="CP26" s="654"/>
      <c r="CQ26" s="655"/>
      <c r="CR26" s="620">
        <v>1611682</v>
      </c>
      <c r="CS26" s="621"/>
      <c r="CT26" s="621"/>
      <c r="CU26" s="621"/>
      <c r="CV26" s="621"/>
      <c r="CW26" s="621"/>
      <c r="CX26" s="621"/>
      <c r="CY26" s="622"/>
      <c r="CZ26" s="623">
        <v>10</v>
      </c>
      <c r="DA26" s="641"/>
      <c r="DB26" s="641"/>
      <c r="DC26" s="642"/>
      <c r="DD26" s="626">
        <v>1480109</v>
      </c>
      <c r="DE26" s="621"/>
      <c r="DF26" s="621"/>
      <c r="DG26" s="621"/>
      <c r="DH26" s="621"/>
      <c r="DI26" s="621"/>
      <c r="DJ26" s="621"/>
      <c r="DK26" s="622"/>
      <c r="DL26" s="626" t="s">
        <v>216</v>
      </c>
      <c r="DM26" s="621"/>
      <c r="DN26" s="621"/>
      <c r="DO26" s="621"/>
      <c r="DP26" s="621"/>
      <c r="DQ26" s="621"/>
      <c r="DR26" s="621"/>
      <c r="DS26" s="621"/>
      <c r="DT26" s="621"/>
      <c r="DU26" s="621"/>
      <c r="DV26" s="622"/>
      <c r="DW26" s="643" t="s">
        <v>216</v>
      </c>
      <c r="DX26" s="644"/>
      <c r="DY26" s="644"/>
      <c r="DZ26" s="644"/>
      <c r="EA26" s="644"/>
      <c r="EB26" s="644"/>
      <c r="EC26" s="645"/>
    </row>
    <row r="27" spans="2:133" ht="11.25" customHeight="1">
      <c r="B27" s="617" t="s">
        <v>280</v>
      </c>
      <c r="C27" s="618"/>
      <c r="D27" s="618"/>
      <c r="E27" s="618"/>
      <c r="F27" s="618"/>
      <c r="G27" s="618"/>
      <c r="H27" s="618"/>
      <c r="I27" s="618"/>
      <c r="J27" s="618"/>
      <c r="K27" s="618"/>
      <c r="L27" s="618"/>
      <c r="M27" s="618"/>
      <c r="N27" s="618"/>
      <c r="O27" s="618"/>
      <c r="P27" s="618"/>
      <c r="Q27" s="619"/>
      <c r="R27" s="620">
        <v>921629</v>
      </c>
      <c r="S27" s="621"/>
      <c r="T27" s="621"/>
      <c r="U27" s="621"/>
      <c r="V27" s="621"/>
      <c r="W27" s="621"/>
      <c r="X27" s="621"/>
      <c r="Y27" s="622"/>
      <c r="Z27" s="673">
        <v>5.5</v>
      </c>
      <c r="AA27" s="673"/>
      <c r="AB27" s="673"/>
      <c r="AC27" s="673"/>
      <c r="AD27" s="674" t="s">
        <v>114</v>
      </c>
      <c r="AE27" s="674"/>
      <c r="AF27" s="674"/>
      <c r="AG27" s="674"/>
      <c r="AH27" s="674"/>
      <c r="AI27" s="674"/>
      <c r="AJ27" s="674"/>
      <c r="AK27" s="674"/>
      <c r="AL27" s="643" t="s">
        <v>114</v>
      </c>
      <c r="AM27" s="675"/>
      <c r="AN27" s="675"/>
      <c r="AO27" s="676"/>
      <c r="AP27" s="617" t="s">
        <v>281</v>
      </c>
      <c r="AQ27" s="618"/>
      <c r="AR27" s="618"/>
      <c r="AS27" s="618"/>
      <c r="AT27" s="618"/>
      <c r="AU27" s="618"/>
      <c r="AV27" s="618"/>
      <c r="AW27" s="618"/>
      <c r="AX27" s="618"/>
      <c r="AY27" s="618"/>
      <c r="AZ27" s="618"/>
      <c r="BA27" s="618"/>
      <c r="BB27" s="618"/>
      <c r="BC27" s="618"/>
      <c r="BD27" s="618"/>
      <c r="BE27" s="618"/>
      <c r="BF27" s="619"/>
      <c r="BG27" s="620">
        <v>3626471</v>
      </c>
      <c r="BH27" s="621"/>
      <c r="BI27" s="621"/>
      <c r="BJ27" s="621"/>
      <c r="BK27" s="621"/>
      <c r="BL27" s="621"/>
      <c r="BM27" s="621"/>
      <c r="BN27" s="622"/>
      <c r="BO27" s="673">
        <v>100</v>
      </c>
      <c r="BP27" s="673"/>
      <c r="BQ27" s="673"/>
      <c r="BR27" s="673"/>
      <c r="BS27" s="626">
        <v>28161</v>
      </c>
      <c r="BT27" s="621"/>
      <c r="BU27" s="621"/>
      <c r="BV27" s="621"/>
      <c r="BW27" s="621"/>
      <c r="BX27" s="621"/>
      <c r="BY27" s="621"/>
      <c r="BZ27" s="621"/>
      <c r="CA27" s="621"/>
      <c r="CB27" s="656"/>
      <c r="CD27" s="657" t="s">
        <v>282</v>
      </c>
      <c r="CE27" s="654"/>
      <c r="CF27" s="654"/>
      <c r="CG27" s="654"/>
      <c r="CH27" s="654"/>
      <c r="CI27" s="654"/>
      <c r="CJ27" s="654"/>
      <c r="CK27" s="654"/>
      <c r="CL27" s="654"/>
      <c r="CM27" s="654"/>
      <c r="CN27" s="654"/>
      <c r="CO27" s="654"/>
      <c r="CP27" s="654"/>
      <c r="CQ27" s="655"/>
      <c r="CR27" s="620">
        <v>2282347</v>
      </c>
      <c r="CS27" s="639"/>
      <c r="CT27" s="639"/>
      <c r="CU27" s="639"/>
      <c r="CV27" s="639"/>
      <c r="CW27" s="639"/>
      <c r="CX27" s="639"/>
      <c r="CY27" s="640"/>
      <c r="CZ27" s="623">
        <v>14.2</v>
      </c>
      <c r="DA27" s="641"/>
      <c r="DB27" s="641"/>
      <c r="DC27" s="642"/>
      <c r="DD27" s="626">
        <v>742203</v>
      </c>
      <c r="DE27" s="639"/>
      <c r="DF27" s="639"/>
      <c r="DG27" s="639"/>
      <c r="DH27" s="639"/>
      <c r="DI27" s="639"/>
      <c r="DJ27" s="639"/>
      <c r="DK27" s="640"/>
      <c r="DL27" s="626">
        <v>736234</v>
      </c>
      <c r="DM27" s="639"/>
      <c r="DN27" s="639"/>
      <c r="DO27" s="639"/>
      <c r="DP27" s="639"/>
      <c r="DQ27" s="639"/>
      <c r="DR27" s="639"/>
      <c r="DS27" s="639"/>
      <c r="DT27" s="639"/>
      <c r="DU27" s="639"/>
      <c r="DV27" s="640"/>
      <c r="DW27" s="643">
        <v>9.1999999999999993</v>
      </c>
      <c r="DX27" s="644"/>
      <c r="DY27" s="644"/>
      <c r="DZ27" s="644"/>
      <c r="EA27" s="644"/>
      <c r="EB27" s="644"/>
      <c r="EC27" s="645"/>
    </row>
    <row r="28" spans="2:133" ht="11.25" customHeight="1">
      <c r="B28" s="617" t="s">
        <v>283</v>
      </c>
      <c r="C28" s="618"/>
      <c r="D28" s="618"/>
      <c r="E28" s="618"/>
      <c r="F28" s="618"/>
      <c r="G28" s="618"/>
      <c r="H28" s="618"/>
      <c r="I28" s="618"/>
      <c r="J28" s="618"/>
      <c r="K28" s="618"/>
      <c r="L28" s="618"/>
      <c r="M28" s="618"/>
      <c r="N28" s="618"/>
      <c r="O28" s="618"/>
      <c r="P28" s="618"/>
      <c r="Q28" s="619"/>
      <c r="R28" s="620">
        <v>170567</v>
      </c>
      <c r="S28" s="621"/>
      <c r="T28" s="621"/>
      <c r="U28" s="621"/>
      <c r="V28" s="621"/>
      <c r="W28" s="621"/>
      <c r="X28" s="621"/>
      <c r="Y28" s="622"/>
      <c r="Z28" s="673">
        <v>1</v>
      </c>
      <c r="AA28" s="673"/>
      <c r="AB28" s="673"/>
      <c r="AC28" s="673"/>
      <c r="AD28" s="674">
        <v>15418</v>
      </c>
      <c r="AE28" s="674"/>
      <c r="AF28" s="674"/>
      <c r="AG28" s="674"/>
      <c r="AH28" s="674"/>
      <c r="AI28" s="674"/>
      <c r="AJ28" s="674"/>
      <c r="AK28" s="674"/>
      <c r="AL28" s="643">
        <v>0.2</v>
      </c>
      <c r="AM28" s="675"/>
      <c r="AN28" s="675"/>
      <c r="AO28" s="676"/>
      <c r="AP28" s="601"/>
      <c r="AQ28" s="602"/>
      <c r="AR28" s="602"/>
      <c r="AS28" s="602"/>
      <c r="AT28" s="602"/>
      <c r="AU28" s="602"/>
      <c r="AV28" s="602"/>
      <c r="AW28" s="602"/>
      <c r="AX28" s="602"/>
      <c r="AY28" s="602"/>
      <c r="AZ28" s="602"/>
      <c r="BA28" s="602"/>
      <c r="BB28" s="602"/>
      <c r="BC28" s="602"/>
      <c r="BD28" s="602"/>
      <c r="BE28" s="602"/>
      <c r="BF28" s="603"/>
      <c r="BG28" s="620"/>
      <c r="BH28" s="621"/>
      <c r="BI28" s="621"/>
      <c r="BJ28" s="621"/>
      <c r="BK28" s="621"/>
      <c r="BL28" s="621"/>
      <c r="BM28" s="621"/>
      <c r="BN28" s="622"/>
      <c r="BO28" s="673"/>
      <c r="BP28" s="673"/>
      <c r="BQ28" s="673"/>
      <c r="BR28" s="673"/>
      <c r="BS28" s="674"/>
      <c r="BT28" s="674"/>
      <c r="BU28" s="674"/>
      <c r="BV28" s="674"/>
      <c r="BW28" s="674"/>
      <c r="BX28" s="674"/>
      <c r="BY28" s="674"/>
      <c r="BZ28" s="674"/>
      <c r="CA28" s="674"/>
      <c r="CB28" s="710"/>
      <c r="CD28" s="657" t="s">
        <v>284</v>
      </c>
      <c r="CE28" s="654"/>
      <c r="CF28" s="654"/>
      <c r="CG28" s="654"/>
      <c r="CH28" s="654"/>
      <c r="CI28" s="654"/>
      <c r="CJ28" s="654"/>
      <c r="CK28" s="654"/>
      <c r="CL28" s="654"/>
      <c r="CM28" s="654"/>
      <c r="CN28" s="654"/>
      <c r="CO28" s="654"/>
      <c r="CP28" s="654"/>
      <c r="CQ28" s="655"/>
      <c r="CR28" s="620">
        <v>1802302</v>
      </c>
      <c r="CS28" s="621"/>
      <c r="CT28" s="621"/>
      <c r="CU28" s="621"/>
      <c r="CV28" s="621"/>
      <c r="CW28" s="621"/>
      <c r="CX28" s="621"/>
      <c r="CY28" s="622"/>
      <c r="CZ28" s="623">
        <v>11.2</v>
      </c>
      <c r="DA28" s="641"/>
      <c r="DB28" s="641"/>
      <c r="DC28" s="642"/>
      <c r="DD28" s="626">
        <v>1801954</v>
      </c>
      <c r="DE28" s="621"/>
      <c r="DF28" s="621"/>
      <c r="DG28" s="621"/>
      <c r="DH28" s="621"/>
      <c r="DI28" s="621"/>
      <c r="DJ28" s="621"/>
      <c r="DK28" s="622"/>
      <c r="DL28" s="626">
        <v>1521029</v>
      </c>
      <c r="DM28" s="621"/>
      <c r="DN28" s="621"/>
      <c r="DO28" s="621"/>
      <c r="DP28" s="621"/>
      <c r="DQ28" s="621"/>
      <c r="DR28" s="621"/>
      <c r="DS28" s="621"/>
      <c r="DT28" s="621"/>
      <c r="DU28" s="621"/>
      <c r="DV28" s="622"/>
      <c r="DW28" s="643">
        <v>19</v>
      </c>
      <c r="DX28" s="644"/>
      <c r="DY28" s="644"/>
      <c r="DZ28" s="644"/>
      <c r="EA28" s="644"/>
      <c r="EB28" s="644"/>
      <c r="EC28" s="645"/>
    </row>
    <row r="29" spans="2:133" ht="11.25" customHeight="1">
      <c r="B29" s="617" t="s">
        <v>285</v>
      </c>
      <c r="C29" s="618"/>
      <c r="D29" s="618"/>
      <c r="E29" s="618"/>
      <c r="F29" s="618"/>
      <c r="G29" s="618"/>
      <c r="H29" s="618"/>
      <c r="I29" s="618"/>
      <c r="J29" s="618"/>
      <c r="K29" s="618"/>
      <c r="L29" s="618"/>
      <c r="M29" s="618"/>
      <c r="N29" s="618"/>
      <c r="O29" s="618"/>
      <c r="P29" s="618"/>
      <c r="Q29" s="619"/>
      <c r="R29" s="620">
        <v>1488399</v>
      </c>
      <c r="S29" s="621"/>
      <c r="T29" s="621"/>
      <c r="U29" s="621"/>
      <c r="V29" s="621"/>
      <c r="W29" s="621"/>
      <c r="X29" s="621"/>
      <c r="Y29" s="622"/>
      <c r="Z29" s="673">
        <v>9</v>
      </c>
      <c r="AA29" s="673"/>
      <c r="AB29" s="673"/>
      <c r="AC29" s="673"/>
      <c r="AD29" s="674" t="s">
        <v>114</v>
      </c>
      <c r="AE29" s="674"/>
      <c r="AF29" s="674"/>
      <c r="AG29" s="674"/>
      <c r="AH29" s="674"/>
      <c r="AI29" s="674"/>
      <c r="AJ29" s="674"/>
      <c r="AK29" s="674"/>
      <c r="AL29" s="643" t="s">
        <v>114</v>
      </c>
      <c r="AM29" s="675"/>
      <c r="AN29" s="675"/>
      <c r="AO29" s="676"/>
      <c r="AP29" s="680" t="s">
        <v>204</v>
      </c>
      <c r="AQ29" s="681"/>
      <c r="AR29" s="681"/>
      <c r="AS29" s="681"/>
      <c r="AT29" s="681"/>
      <c r="AU29" s="681"/>
      <c r="AV29" s="681"/>
      <c r="AW29" s="681"/>
      <c r="AX29" s="681"/>
      <c r="AY29" s="681"/>
      <c r="AZ29" s="681"/>
      <c r="BA29" s="681"/>
      <c r="BB29" s="681"/>
      <c r="BC29" s="681"/>
      <c r="BD29" s="681"/>
      <c r="BE29" s="681"/>
      <c r="BF29" s="682"/>
      <c r="BG29" s="680" t="s">
        <v>286</v>
      </c>
      <c r="BH29" s="696"/>
      <c r="BI29" s="696"/>
      <c r="BJ29" s="696"/>
      <c r="BK29" s="696"/>
      <c r="BL29" s="696"/>
      <c r="BM29" s="696"/>
      <c r="BN29" s="696"/>
      <c r="BO29" s="696"/>
      <c r="BP29" s="696"/>
      <c r="BQ29" s="697"/>
      <c r="BR29" s="680" t="s">
        <v>287</v>
      </c>
      <c r="BS29" s="696"/>
      <c r="BT29" s="696"/>
      <c r="BU29" s="696"/>
      <c r="BV29" s="696"/>
      <c r="BW29" s="696"/>
      <c r="BX29" s="696"/>
      <c r="BY29" s="696"/>
      <c r="BZ29" s="696"/>
      <c r="CA29" s="696"/>
      <c r="CB29" s="697"/>
      <c r="CD29" s="690" t="s">
        <v>288</v>
      </c>
      <c r="CE29" s="691"/>
      <c r="CF29" s="657" t="s">
        <v>289</v>
      </c>
      <c r="CG29" s="654"/>
      <c r="CH29" s="654"/>
      <c r="CI29" s="654"/>
      <c r="CJ29" s="654"/>
      <c r="CK29" s="654"/>
      <c r="CL29" s="654"/>
      <c r="CM29" s="654"/>
      <c r="CN29" s="654"/>
      <c r="CO29" s="654"/>
      <c r="CP29" s="654"/>
      <c r="CQ29" s="655"/>
      <c r="CR29" s="620">
        <v>1801869</v>
      </c>
      <c r="CS29" s="639"/>
      <c r="CT29" s="639"/>
      <c r="CU29" s="639"/>
      <c r="CV29" s="639"/>
      <c r="CW29" s="639"/>
      <c r="CX29" s="639"/>
      <c r="CY29" s="640"/>
      <c r="CZ29" s="623">
        <v>11.2</v>
      </c>
      <c r="DA29" s="641"/>
      <c r="DB29" s="641"/>
      <c r="DC29" s="642"/>
      <c r="DD29" s="626">
        <v>1801521</v>
      </c>
      <c r="DE29" s="639"/>
      <c r="DF29" s="639"/>
      <c r="DG29" s="639"/>
      <c r="DH29" s="639"/>
      <c r="DI29" s="639"/>
      <c r="DJ29" s="639"/>
      <c r="DK29" s="640"/>
      <c r="DL29" s="626">
        <v>1520596</v>
      </c>
      <c r="DM29" s="639"/>
      <c r="DN29" s="639"/>
      <c r="DO29" s="639"/>
      <c r="DP29" s="639"/>
      <c r="DQ29" s="639"/>
      <c r="DR29" s="639"/>
      <c r="DS29" s="639"/>
      <c r="DT29" s="639"/>
      <c r="DU29" s="639"/>
      <c r="DV29" s="640"/>
      <c r="DW29" s="643">
        <v>19</v>
      </c>
      <c r="DX29" s="644"/>
      <c r="DY29" s="644"/>
      <c r="DZ29" s="644"/>
      <c r="EA29" s="644"/>
      <c r="EB29" s="644"/>
      <c r="EC29" s="645"/>
    </row>
    <row r="30" spans="2:133" ht="11.25" customHeight="1">
      <c r="B30" s="617" t="s">
        <v>290</v>
      </c>
      <c r="C30" s="618"/>
      <c r="D30" s="618"/>
      <c r="E30" s="618"/>
      <c r="F30" s="618"/>
      <c r="G30" s="618"/>
      <c r="H30" s="618"/>
      <c r="I30" s="618"/>
      <c r="J30" s="618"/>
      <c r="K30" s="618"/>
      <c r="L30" s="618"/>
      <c r="M30" s="618"/>
      <c r="N30" s="618"/>
      <c r="O30" s="618"/>
      <c r="P30" s="618"/>
      <c r="Q30" s="619"/>
      <c r="R30" s="620">
        <v>353066</v>
      </c>
      <c r="S30" s="621"/>
      <c r="T30" s="621"/>
      <c r="U30" s="621"/>
      <c r="V30" s="621"/>
      <c r="W30" s="621"/>
      <c r="X30" s="621"/>
      <c r="Y30" s="622"/>
      <c r="Z30" s="673">
        <v>2.1</v>
      </c>
      <c r="AA30" s="673"/>
      <c r="AB30" s="673"/>
      <c r="AC30" s="673"/>
      <c r="AD30" s="674" t="s">
        <v>114</v>
      </c>
      <c r="AE30" s="674"/>
      <c r="AF30" s="674"/>
      <c r="AG30" s="674"/>
      <c r="AH30" s="674"/>
      <c r="AI30" s="674"/>
      <c r="AJ30" s="674"/>
      <c r="AK30" s="674"/>
      <c r="AL30" s="643" t="s">
        <v>114</v>
      </c>
      <c r="AM30" s="675"/>
      <c r="AN30" s="675"/>
      <c r="AO30" s="676"/>
      <c r="AP30" s="698" t="s">
        <v>291</v>
      </c>
      <c r="AQ30" s="699"/>
      <c r="AR30" s="699"/>
      <c r="AS30" s="699"/>
      <c r="AT30" s="704" t="s">
        <v>292</v>
      </c>
      <c r="AU30" s="184"/>
      <c r="AV30" s="184"/>
      <c r="AW30" s="184"/>
      <c r="AX30" s="707" t="s">
        <v>170</v>
      </c>
      <c r="AY30" s="708"/>
      <c r="AZ30" s="708"/>
      <c r="BA30" s="708"/>
      <c r="BB30" s="708"/>
      <c r="BC30" s="708"/>
      <c r="BD30" s="708"/>
      <c r="BE30" s="708"/>
      <c r="BF30" s="709"/>
      <c r="BG30" s="686">
        <v>98.4</v>
      </c>
      <c r="BH30" s="687"/>
      <c r="BI30" s="687"/>
      <c r="BJ30" s="687"/>
      <c r="BK30" s="687"/>
      <c r="BL30" s="687"/>
      <c r="BM30" s="688">
        <v>93.3</v>
      </c>
      <c r="BN30" s="687"/>
      <c r="BO30" s="687"/>
      <c r="BP30" s="687"/>
      <c r="BQ30" s="689"/>
      <c r="BR30" s="686">
        <v>99</v>
      </c>
      <c r="BS30" s="687"/>
      <c r="BT30" s="687"/>
      <c r="BU30" s="687"/>
      <c r="BV30" s="687"/>
      <c r="BW30" s="687"/>
      <c r="BX30" s="688">
        <v>93.5</v>
      </c>
      <c r="BY30" s="687"/>
      <c r="BZ30" s="687"/>
      <c r="CA30" s="687"/>
      <c r="CB30" s="689"/>
      <c r="CD30" s="692"/>
      <c r="CE30" s="693"/>
      <c r="CF30" s="657" t="s">
        <v>293</v>
      </c>
      <c r="CG30" s="654"/>
      <c r="CH30" s="654"/>
      <c r="CI30" s="654"/>
      <c r="CJ30" s="654"/>
      <c r="CK30" s="654"/>
      <c r="CL30" s="654"/>
      <c r="CM30" s="654"/>
      <c r="CN30" s="654"/>
      <c r="CO30" s="654"/>
      <c r="CP30" s="654"/>
      <c r="CQ30" s="655"/>
      <c r="CR30" s="620">
        <v>1645417</v>
      </c>
      <c r="CS30" s="621"/>
      <c r="CT30" s="621"/>
      <c r="CU30" s="621"/>
      <c r="CV30" s="621"/>
      <c r="CW30" s="621"/>
      <c r="CX30" s="621"/>
      <c r="CY30" s="622"/>
      <c r="CZ30" s="623">
        <v>10.199999999999999</v>
      </c>
      <c r="DA30" s="641"/>
      <c r="DB30" s="641"/>
      <c r="DC30" s="642"/>
      <c r="DD30" s="626">
        <v>1645417</v>
      </c>
      <c r="DE30" s="621"/>
      <c r="DF30" s="621"/>
      <c r="DG30" s="621"/>
      <c r="DH30" s="621"/>
      <c r="DI30" s="621"/>
      <c r="DJ30" s="621"/>
      <c r="DK30" s="622"/>
      <c r="DL30" s="626">
        <v>1364492</v>
      </c>
      <c r="DM30" s="621"/>
      <c r="DN30" s="621"/>
      <c r="DO30" s="621"/>
      <c r="DP30" s="621"/>
      <c r="DQ30" s="621"/>
      <c r="DR30" s="621"/>
      <c r="DS30" s="621"/>
      <c r="DT30" s="621"/>
      <c r="DU30" s="621"/>
      <c r="DV30" s="622"/>
      <c r="DW30" s="643">
        <v>17</v>
      </c>
      <c r="DX30" s="644"/>
      <c r="DY30" s="644"/>
      <c r="DZ30" s="644"/>
      <c r="EA30" s="644"/>
      <c r="EB30" s="644"/>
      <c r="EC30" s="645"/>
    </row>
    <row r="31" spans="2:133" ht="11.25" customHeight="1">
      <c r="B31" s="617" t="s">
        <v>294</v>
      </c>
      <c r="C31" s="618"/>
      <c r="D31" s="618"/>
      <c r="E31" s="618"/>
      <c r="F31" s="618"/>
      <c r="G31" s="618"/>
      <c r="H31" s="618"/>
      <c r="I31" s="618"/>
      <c r="J31" s="618"/>
      <c r="K31" s="618"/>
      <c r="L31" s="618"/>
      <c r="M31" s="618"/>
      <c r="N31" s="618"/>
      <c r="O31" s="618"/>
      <c r="P31" s="618"/>
      <c r="Q31" s="619"/>
      <c r="R31" s="620">
        <v>441916</v>
      </c>
      <c r="S31" s="621"/>
      <c r="T31" s="621"/>
      <c r="U31" s="621"/>
      <c r="V31" s="621"/>
      <c r="W31" s="621"/>
      <c r="X31" s="621"/>
      <c r="Y31" s="622"/>
      <c r="Z31" s="673">
        <v>2.7</v>
      </c>
      <c r="AA31" s="673"/>
      <c r="AB31" s="673"/>
      <c r="AC31" s="673"/>
      <c r="AD31" s="674" t="s">
        <v>114</v>
      </c>
      <c r="AE31" s="674"/>
      <c r="AF31" s="674"/>
      <c r="AG31" s="674"/>
      <c r="AH31" s="674"/>
      <c r="AI31" s="674"/>
      <c r="AJ31" s="674"/>
      <c r="AK31" s="674"/>
      <c r="AL31" s="643" t="s">
        <v>114</v>
      </c>
      <c r="AM31" s="675"/>
      <c r="AN31" s="675"/>
      <c r="AO31" s="676"/>
      <c r="AP31" s="700"/>
      <c r="AQ31" s="701"/>
      <c r="AR31" s="701"/>
      <c r="AS31" s="701"/>
      <c r="AT31" s="705"/>
      <c r="AU31" s="183" t="s">
        <v>295</v>
      </c>
      <c r="AV31" s="183"/>
      <c r="AW31" s="183"/>
      <c r="AX31" s="617" t="s">
        <v>296</v>
      </c>
      <c r="AY31" s="618"/>
      <c r="AZ31" s="618"/>
      <c r="BA31" s="618"/>
      <c r="BB31" s="618"/>
      <c r="BC31" s="618"/>
      <c r="BD31" s="618"/>
      <c r="BE31" s="618"/>
      <c r="BF31" s="619"/>
      <c r="BG31" s="684">
        <v>99.3</v>
      </c>
      <c r="BH31" s="639"/>
      <c r="BI31" s="639"/>
      <c r="BJ31" s="639"/>
      <c r="BK31" s="639"/>
      <c r="BL31" s="639"/>
      <c r="BM31" s="675">
        <v>97.4</v>
      </c>
      <c r="BN31" s="685"/>
      <c r="BO31" s="685"/>
      <c r="BP31" s="685"/>
      <c r="BQ31" s="649"/>
      <c r="BR31" s="684">
        <v>99.3</v>
      </c>
      <c r="BS31" s="639"/>
      <c r="BT31" s="639"/>
      <c r="BU31" s="639"/>
      <c r="BV31" s="639"/>
      <c r="BW31" s="639"/>
      <c r="BX31" s="675">
        <v>97.2</v>
      </c>
      <c r="BY31" s="685"/>
      <c r="BZ31" s="685"/>
      <c r="CA31" s="685"/>
      <c r="CB31" s="649"/>
      <c r="CD31" s="692"/>
      <c r="CE31" s="693"/>
      <c r="CF31" s="657" t="s">
        <v>297</v>
      </c>
      <c r="CG31" s="654"/>
      <c r="CH31" s="654"/>
      <c r="CI31" s="654"/>
      <c r="CJ31" s="654"/>
      <c r="CK31" s="654"/>
      <c r="CL31" s="654"/>
      <c r="CM31" s="654"/>
      <c r="CN31" s="654"/>
      <c r="CO31" s="654"/>
      <c r="CP31" s="654"/>
      <c r="CQ31" s="655"/>
      <c r="CR31" s="620">
        <v>156452</v>
      </c>
      <c r="CS31" s="639"/>
      <c r="CT31" s="639"/>
      <c r="CU31" s="639"/>
      <c r="CV31" s="639"/>
      <c r="CW31" s="639"/>
      <c r="CX31" s="639"/>
      <c r="CY31" s="640"/>
      <c r="CZ31" s="623">
        <v>1</v>
      </c>
      <c r="DA31" s="641"/>
      <c r="DB31" s="641"/>
      <c r="DC31" s="642"/>
      <c r="DD31" s="626">
        <v>156104</v>
      </c>
      <c r="DE31" s="639"/>
      <c r="DF31" s="639"/>
      <c r="DG31" s="639"/>
      <c r="DH31" s="639"/>
      <c r="DI31" s="639"/>
      <c r="DJ31" s="639"/>
      <c r="DK31" s="640"/>
      <c r="DL31" s="626">
        <v>156104</v>
      </c>
      <c r="DM31" s="639"/>
      <c r="DN31" s="639"/>
      <c r="DO31" s="639"/>
      <c r="DP31" s="639"/>
      <c r="DQ31" s="639"/>
      <c r="DR31" s="639"/>
      <c r="DS31" s="639"/>
      <c r="DT31" s="639"/>
      <c r="DU31" s="639"/>
      <c r="DV31" s="640"/>
      <c r="DW31" s="643">
        <v>1.9</v>
      </c>
      <c r="DX31" s="644"/>
      <c r="DY31" s="644"/>
      <c r="DZ31" s="644"/>
      <c r="EA31" s="644"/>
      <c r="EB31" s="644"/>
      <c r="EC31" s="645"/>
    </row>
    <row r="32" spans="2:133" ht="11.25" customHeight="1">
      <c r="B32" s="617" t="s">
        <v>298</v>
      </c>
      <c r="C32" s="618"/>
      <c r="D32" s="618"/>
      <c r="E32" s="618"/>
      <c r="F32" s="618"/>
      <c r="G32" s="618"/>
      <c r="H32" s="618"/>
      <c r="I32" s="618"/>
      <c r="J32" s="618"/>
      <c r="K32" s="618"/>
      <c r="L32" s="618"/>
      <c r="M32" s="618"/>
      <c r="N32" s="618"/>
      <c r="O32" s="618"/>
      <c r="P32" s="618"/>
      <c r="Q32" s="619"/>
      <c r="R32" s="620">
        <v>1068894</v>
      </c>
      <c r="S32" s="621"/>
      <c r="T32" s="621"/>
      <c r="U32" s="621"/>
      <c r="V32" s="621"/>
      <c r="W32" s="621"/>
      <c r="X32" s="621"/>
      <c r="Y32" s="622"/>
      <c r="Z32" s="673">
        <v>6.4</v>
      </c>
      <c r="AA32" s="673"/>
      <c r="AB32" s="673"/>
      <c r="AC32" s="673"/>
      <c r="AD32" s="674">
        <v>266</v>
      </c>
      <c r="AE32" s="674"/>
      <c r="AF32" s="674"/>
      <c r="AG32" s="674"/>
      <c r="AH32" s="674"/>
      <c r="AI32" s="674"/>
      <c r="AJ32" s="674"/>
      <c r="AK32" s="674"/>
      <c r="AL32" s="643">
        <v>0</v>
      </c>
      <c r="AM32" s="675"/>
      <c r="AN32" s="675"/>
      <c r="AO32" s="676"/>
      <c r="AP32" s="702"/>
      <c r="AQ32" s="703"/>
      <c r="AR32" s="703"/>
      <c r="AS32" s="703"/>
      <c r="AT32" s="706"/>
      <c r="AU32" s="185"/>
      <c r="AV32" s="185"/>
      <c r="AW32" s="185"/>
      <c r="AX32" s="601" t="s">
        <v>299</v>
      </c>
      <c r="AY32" s="602"/>
      <c r="AZ32" s="602"/>
      <c r="BA32" s="602"/>
      <c r="BB32" s="602"/>
      <c r="BC32" s="602"/>
      <c r="BD32" s="602"/>
      <c r="BE32" s="602"/>
      <c r="BF32" s="603"/>
      <c r="BG32" s="683">
        <v>97.7</v>
      </c>
      <c r="BH32" s="605"/>
      <c r="BI32" s="605"/>
      <c r="BJ32" s="605"/>
      <c r="BK32" s="605"/>
      <c r="BL32" s="605"/>
      <c r="BM32" s="668">
        <v>89.9</v>
      </c>
      <c r="BN32" s="605"/>
      <c r="BO32" s="605"/>
      <c r="BP32" s="605"/>
      <c r="BQ32" s="662"/>
      <c r="BR32" s="683">
        <v>98.8</v>
      </c>
      <c r="BS32" s="605"/>
      <c r="BT32" s="605"/>
      <c r="BU32" s="605"/>
      <c r="BV32" s="605"/>
      <c r="BW32" s="605"/>
      <c r="BX32" s="668">
        <v>90.1</v>
      </c>
      <c r="BY32" s="605"/>
      <c r="BZ32" s="605"/>
      <c r="CA32" s="605"/>
      <c r="CB32" s="662"/>
      <c r="CD32" s="694"/>
      <c r="CE32" s="695"/>
      <c r="CF32" s="657" t="s">
        <v>300</v>
      </c>
      <c r="CG32" s="654"/>
      <c r="CH32" s="654"/>
      <c r="CI32" s="654"/>
      <c r="CJ32" s="654"/>
      <c r="CK32" s="654"/>
      <c r="CL32" s="654"/>
      <c r="CM32" s="654"/>
      <c r="CN32" s="654"/>
      <c r="CO32" s="654"/>
      <c r="CP32" s="654"/>
      <c r="CQ32" s="655"/>
      <c r="CR32" s="620">
        <v>433</v>
      </c>
      <c r="CS32" s="621"/>
      <c r="CT32" s="621"/>
      <c r="CU32" s="621"/>
      <c r="CV32" s="621"/>
      <c r="CW32" s="621"/>
      <c r="CX32" s="621"/>
      <c r="CY32" s="622"/>
      <c r="CZ32" s="623">
        <v>0</v>
      </c>
      <c r="DA32" s="641"/>
      <c r="DB32" s="641"/>
      <c r="DC32" s="642"/>
      <c r="DD32" s="626">
        <v>433</v>
      </c>
      <c r="DE32" s="621"/>
      <c r="DF32" s="621"/>
      <c r="DG32" s="621"/>
      <c r="DH32" s="621"/>
      <c r="DI32" s="621"/>
      <c r="DJ32" s="621"/>
      <c r="DK32" s="622"/>
      <c r="DL32" s="626">
        <v>433</v>
      </c>
      <c r="DM32" s="621"/>
      <c r="DN32" s="621"/>
      <c r="DO32" s="621"/>
      <c r="DP32" s="621"/>
      <c r="DQ32" s="621"/>
      <c r="DR32" s="621"/>
      <c r="DS32" s="621"/>
      <c r="DT32" s="621"/>
      <c r="DU32" s="621"/>
      <c r="DV32" s="622"/>
      <c r="DW32" s="643">
        <v>0</v>
      </c>
      <c r="DX32" s="644"/>
      <c r="DY32" s="644"/>
      <c r="DZ32" s="644"/>
      <c r="EA32" s="644"/>
      <c r="EB32" s="644"/>
      <c r="EC32" s="645"/>
    </row>
    <row r="33" spans="2:133" ht="11.25" customHeight="1">
      <c r="B33" s="617" t="s">
        <v>301</v>
      </c>
      <c r="C33" s="618"/>
      <c r="D33" s="618"/>
      <c r="E33" s="618"/>
      <c r="F33" s="618"/>
      <c r="G33" s="618"/>
      <c r="H33" s="618"/>
      <c r="I33" s="618"/>
      <c r="J33" s="618"/>
      <c r="K33" s="618"/>
      <c r="L33" s="618"/>
      <c r="M33" s="618"/>
      <c r="N33" s="618"/>
      <c r="O33" s="618"/>
      <c r="P33" s="618"/>
      <c r="Q33" s="619"/>
      <c r="R33" s="620">
        <v>2018000</v>
      </c>
      <c r="S33" s="621"/>
      <c r="T33" s="621"/>
      <c r="U33" s="621"/>
      <c r="V33" s="621"/>
      <c r="W33" s="621"/>
      <c r="X33" s="621"/>
      <c r="Y33" s="622"/>
      <c r="Z33" s="673">
        <v>12.1</v>
      </c>
      <c r="AA33" s="673"/>
      <c r="AB33" s="673"/>
      <c r="AC33" s="673"/>
      <c r="AD33" s="674" t="s">
        <v>114</v>
      </c>
      <c r="AE33" s="674"/>
      <c r="AF33" s="674"/>
      <c r="AG33" s="674"/>
      <c r="AH33" s="674"/>
      <c r="AI33" s="674"/>
      <c r="AJ33" s="674"/>
      <c r="AK33" s="674"/>
      <c r="AL33" s="643" t="s">
        <v>114</v>
      </c>
      <c r="AM33" s="675"/>
      <c r="AN33" s="675"/>
      <c r="AO33" s="676"/>
      <c r="AP33" s="186"/>
      <c r="AQ33" s="187"/>
      <c r="AR33" s="183"/>
      <c r="AS33" s="184"/>
      <c r="AT33" s="184"/>
      <c r="AU33" s="184"/>
      <c r="AV33" s="184"/>
      <c r="AW33" s="184"/>
      <c r="AX33" s="184"/>
      <c r="AY33" s="184"/>
      <c r="AZ33" s="184"/>
      <c r="BA33" s="184"/>
      <c r="BB33" s="184"/>
      <c r="BC33" s="184"/>
      <c r="BD33" s="184"/>
      <c r="BE33" s="184"/>
      <c r="BF33" s="184"/>
      <c r="BG33" s="187"/>
      <c r="BH33" s="187"/>
      <c r="BI33" s="187"/>
      <c r="BJ33" s="187"/>
      <c r="BK33" s="187"/>
      <c r="BL33" s="187"/>
      <c r="BM33" s="187"/>
      <c r="BN33" s="187"/>
      <c r="BO33" s="187"/>
      <c r="BP33" s="187"/>
      <c r="BQ33" s="187"/>
      <c r="BR33" s="187"/>
      <c r="BS33" s="187"/>
      <c r="BT33" s="187"/>
      <c r="BU33" s="187"/>
      <c r="BV33" s="187"/>
      <c r="BW33" s="187"/>
      <c r="BX33" s="187"/>
      <c r="BY33" s="187"/>
      <c r="BZ33" s="187"/>
      <c r="CA33" s="187"/>
      <c r="CB33" s="187"/>
      <c r="CD33" s="657" t="s">
        <v>302</v>
      </c>
      <c r="CE33" s="654"/>
      <c r="CF33" s="654"/>
      <c r="CG33" s="654"/>
      <c r="CH33" s="654"/>
      <c r="CI33" s="654"/>
      <c r="CJ33" s="654"/>
      <c r="CK33" s="654"/>
      <c r="CL33" s="654"/>
      <c r="CM33" s="654"/>
      <c r="CN33" s="654"/>
      <c r="CO33" s="654"/>
      <c r="CP33" s="654"/>
      <c r="CQ33" s="655"/>
      <c r="CR33" s="620">
        <v>6843870</v>
      </c>
      <c r="CS33" s="639"/>
      <c r="CT33" s="639"/>
      <c r="CU33" s="639"/>
      <c r="CV33" s="639"/>
      <c r="CW33" s="639"/>
      <c r="CX33" s="639"/>
      <c r="CY33" s="640"/>
      <c r="CZ33" s="623">
        <v>42.5</v>
      </c>
      <c r="DA33" s="641"/>
      <c r="DB33" s="641"/>
      <c r="DC33" s="642"/>
      <c r="DD33" s="626">
        <v>5165070</v>
      </c>
      <c r="DE33" s="639"/>
      <c r="DF33" s="639"/>
      <c r="DG33" s="639"/>
      <c r="DH33" s="639"/>
      <c r="DI33" s="639"/>
      <c r="DJ33" s="639"/>
      <c r="DK33" s="640"/>
      <c r="DL33" s="626">
        <v>3086614</v>
      </c>
      <c r="DM33" s="639"/>
      <c r="DN33" s="639"/>
      <c r="DO33" s="639"/>
      <c r="DP33" s="639"/>
      <c r="DQ33" s="639"/>
      <c r="DR33" s="639"/>
      <c r="DS33" s="639"/>
      <c r="DT33" s="639"/>
      <c r="DU33" s="639"/>
      <c r="DV33" s="640"/>
      <c r="DW33" s="643">
        <v>38.5</v>
      </c>
      <c r="DX33" s="644"/>
      <c r="DY33" s="644"/>
      <c r="DZ33" s="644"/>
      <c r="EA33" s="644"/>
      <c r="EB33" s="644"/>
      <c r="EC33" s="645"/>
    </row>
    <row r="34" spans="2:133" ht="11.25" customHeight="1">
      <c r="B34" s="617" t="s">
        <v>303</v>
      </c>
      <c r="C34" s="618"/>
      <c r="D34" s="618"/>
      <c r="E34" s="618"/>
      <c r="F34" s="618"/>
      <c r="G34" s="618"/>
      <c r="H34" s="618"/>
      <c r="I34" s="618"/>
      <c r="J34" s="618"/>
      <c r="K34" s="618"/>
      <c r="L34" s="618"/>
      <c r="M34" s="618"/>
      <c r="N34" s="618"/>
      <c r="O34" s="618"/>
      <c r="P34" s="618"/>
      <c r="Q34" s="619"/>
      <c r="R34" s="620" t="s">
        <v>114</v>
      </c>
      <c r="S34" s="621"/>
      <c r="T34" s="621"/>
      <c r="U34" s="621"/>
      <c r="V34" s="621"/>
      <c r="W34" s="621"/>
      <c r="X34" s="621"/>
      <c r="Y34" s="622"/>
      <c r="Z34" s="673" t="s">
        <v>114</v>
      </c>
      <c r="AA34" s="673"/>
      <c r="AB34" s="673"/>
      <c r="AC34" s="673"/>
      <c r="AD34" s="674" t="s">
        <v>114</v>
      </c>
      <c r="AE34" s="674"/>
      <c r="AF34" s="674"/>
      <c r="AG34" s="674"/>
      <c r="AH34" s="674"/>
      <c r="AI34" s="674"/>
      <c r="AJ34" s="674"/>
      <c r="AK34" s="674"/>
      <c r="AL34" s="643" t="s">
        <v>114</v>
      </c>
      <c r="AM34" s="675"/>
      <c r="AN34" s="675"/>
      <c r="AO34" s="676"/>
      <c r="AP34" s="188"/>
      <c r="AQ34" s="680" t="s">
        <v>304</v>
      </c>
      <c r="AR34" s="681"/>
      <c r="AS34" s="681"/>
      <c r="AT34" s="681"/>
      <c r="AU34" s="681"/>
      <c r="AV34" s="681"/>
      <c r="AW34" s="681"/>
      <c r="AX34" s="681"/>
      <c r="AY34" s="681"/>
      <c r="AZ34" s="681"/>
      <c r="BA34" s="681"/>
      <c r="BB34" s="681"/>
      <c r="BC34" s="681"/>
      <c r="BD34" s="681"/>
      <c r="BE34" s="681"/>
      <c r="BF34" s="682"/>
      <c r="BG34" s="680" t="s">
        <v>305</v>
      </c>
      <c r="BH34" s="681"/>
      <c r="BI34" s="681"/>
      <c r="BJ34" s="681"/>
      <c r="BK34" s="681"/>
      <c r="BL34" s="681"/>
      <c r="BM34" s="681"/>
      <c r="BN34" s="681"/>
      <c r="BO34" s="681"/>
      <c r="BP34" s="681"/>
      <c r="BQ34" s="681"/>
      <c r="BR34" s="681"/>
      <c r="BS34" s="681"/>
      <c r="BT34" s="681"/>
      <c r="BU34" s="681"/>
      <c r="BV34" s="681"/>
      <c r="BW34" s="681"/>
      <c r="BX34" s="681"/>
      <c r="BY34" s="681"/>
      <c r="BZ34" s="681"/>
      <c r="CA34" s="681"/>
      <c r="CB34" s="682"/>
      <c r="CD34" s="657" t="s">
        <v>306</v>
      </c>
      <c r="CE34" s="654"/>
      <c r="CF34" s="654"/>
      <c r="CG34" s="654"/>
      <c r="CH34" s="654"/>
      <c r="CI34" s="654"/>
      <c r="CJ34" s="654"/>
      <c r="CK34" s="654"/>
      <c r="CL34" s="654"/>
      <c r="CM34" s="654"/>
      <c r="CN34" s="654"/>
      <c r="CO34" s="654"/>
      <c r="CP34" s="654"/>
      <c r="CQ34" s="655"/>
      <c r="CR34" s="620">
        <v>2721235</v>
      </c>
      <c r="CS34" s="621"/>
      <c r="CT34" s="621"/>
      <c r="CU34" s="621"/>
      <c r="CV34" s="621"/>
      <c r="CW34" s="621"/>
      <c r="CX34" s="621"/>
      <c r="CY34" s="622"/>
      <c r="CZ34" s="623">
        <v>16.899999999999999</v>
      </c>
      <c r="DA34" s="641"/>
      <c r="DB34" s="641"/>
      <c r="DC34" s="642"/>
      <c r="DD34" s="626">
        <v>2418535</v>
      </c>
      <c r="DE34" s="621"/>
      <c r="DF34" s="621"/>
      <c r="DG34" s="621"/>
      <c r="DH34" s="621"/>
      <c r="DI34" s="621"/>
      <c r="DJ34" s="621"/>
      <c r="DK34" s="622"/>
      <c r="DL34" s="626">
        <v>1087399</v>
      </c>
      <c r="DM34" s="621"/>
      <c r="DN34" s="621"/>
      <c r="DO34" s="621"/>
      <c r="DP34" s="621"/>
      <c r="DQ34" s="621"/>
      <c r="DR34" s="621"/>
      <c r="DS34" s="621"/>
      <c r="DT34" s="621"/>
      <c r="DU34" s="621"/>
      <c r="DV34" s="622"/>
      <c r="DW34" s="643">
        <v>13.6</v>
      </c>
      <c r="DX34" s="644"/>
      <c r="DY34" s="644"/>
      <c r="DZ34" s="644"/>
      <c r="EA34" s="644"/>
      <c r="EB34" s="644"/>
      <c r="EC34" s="645"/>
    </row>
    <row r="35" spans="2:133" ht="11.25" customHeight="1">
      <c r="B35" s="617" t="s">
        <v>307</v>
      </c>
      <c r="C35" s="618"/>
      <c r="D35" s="618"/>
      <c r="E35" s="618"/>
      <c r="F35" s="618"/>
      <c r="G35" s="618"/>
      <c r="H35" s="618"/>
      <c r="I35" s="618"/>
      <c r="J35" s="618"/>
      <c r="K35" s="618"/>
      <c r="L35" s="618"/>
      <c r="M35" s="618"/>
      <c r="N35" s="618"/>
      <c r="O35" s="618"/>
      <c r="P35" s="618"/>
      <c r="Q35" s="619"/>
      <c r="R35" s="620">
        <v>417500</v>
      </c>
      <c r="S35" s="621"/>
      <c r="T35" s="621"/>
      <c r="U35" s="621"/>
      <c r="V35" s="621"/>
      <c r="W35" s="621"/>
      <c r="X35" s="621"/>
      <c r="Y35" s="622"/>
      <c r="Z35" s="673">
        <v>2.5</v>
      </c>
      <c r="AA35" s="673"/>
      <c r="AB35" s="673"/>
      <c r="AC35" s="673"/>
      <c r="AD35" s="674" t="s">
        <v>114</v>
      </c>
      <c r="AE35" s="674"/>
      <c r="AF35" s="674"/>
      <c r="AG35" s="674"/>
      <c r="AH35" s="674"/>
      <c r="AI35" s="674"/>
      <c r="AJ35" s="674"/>
      <c r="AK35" s="674"/>
      <c r="AL35" s="643" t="s">
        <v>114</v>
      </c>
      <c r="AM35" s="675"/>
      <c r="AN35" s="675"/>
      <c r="AO35" s="676"/>
      <c r="AP35" s="188"/>
      <c r="AQ35" s="677" t="s">
        <v>308</v>
      </c>
      <c r="AR35" s="678"/>
      <c r="AS35" s="678"/>
      <c r="AT35" s="678"/>
      <c r="AU35" s="678"/>
      <c r="AV35" s="678"/>
      <c r="AW35" s="678"/>
      <c r="AX35" s="678"/>
      <c r="AY35" s="679"/>
      <c r="AZ35" s="670">
        <v>1685957</v>
      </c>
      <c r="BA35" s="671"/>
      <c r="BB35" s="671"/>
      <c r="BC35" s="671"/>
      <c r="BD35" s="671"/>
      <c r="BE35" s="671"/>
      <c r="BF35" s="672"/>
      <c r="BG35" s="677" t="s">
        <v>309</v>
      </c>
      <c r="BH35" s="678"/>
      <c r="BI35" s="678"/>
      <c r="BJ35" s="678"/>
      <c r="BK35" s="678"/>
      <c r="BL35" s="678"/>
      <c r="BM35" s="678"/>
      <c r="BN35" s="678"/>
      <c r="BO35" s="678"/>
      <c r="BP35" s="678"/>
      <c r="BQ35" s="678"/>
      <c r="BR35" s="678"/>
      <c r="BS35" s="678"/>
      <c r="BT35" s="678"/>
      <c r="BU35" s="679"/>
      <c r="BV35" s="670">
        <v>317741</v>
      </c>
      <c r="BW35" s="671"/>
      <c r="BX35" s="671"/>
      <c r="BY35" s="671"/>
      <c r="BZ35" s="671"/>
      <c r="CA35" s="671"/>
      <c r="CB35" s="672"/>
      <c r="CD35" s="657" t="s">
        <v>310</v>
      </c>
      <c r="CE35" s="654"/>
      <c r="CF35" s="654"/>
      <c r="CG35" s="654"/>
      <c r="CH35" s="654"/>
      <c r="CI35" s="654"/>
      <c r="CJ35" s="654"/>
      <c r="CK35" s="654"/>
      <c r="CL35" s="654"/>
      <c r="CM35" s="654"/>
      <c r="CN35" s="654"/>
      <c r="CO35" s="654"/>
      <c r="CP35" s="654"/>
      <c r="CQ35" s="655"/>
      <c r="CR35" s="620">
        <v>207481</v>
      </c>
      <c r="CS35" s="639"/>
      <c r="CT35" s="639"/>
      <c r="CU35" s="639"/>
      <c r="CV35" s="639"/>
      <c r="CW35" s="639"/>
      <c r="CX35" s="639"/>
      <c r="CY35" s="640"/>
      <c r="CZ35" s="623">
        <v>1.3</v>
      </c>
      <c r="DA35" s="641"/>
      <c r="DB35" s="641"/>
      <c r="DC35" s="642"/>
      <c r="DD35" s="626">
        <v>202212</v>
      </c>
      <c r="DE35" s="639"/>
      <c r="DF35" s="639"/>
      <c r="DG35" s="639"/>
      <c r="DH35" s="639"/>
      <c r="DI35" s="639"/>
      <c r="DJ35" s="639"/>
      <c r="DK35" s="640"/>
      <c r="DL35" s="626">
        <v>202212</v>
      </c>
      <c r="DM35" s="639"/>
      <c r="DN35" s="639"/>
      <c r="DO35" s="639"/>
      <c r="DP35" s="639"/>
      <c r="DQ35" s="639"/>
      <c r="DR35" s="639"/>
      <c r="DS35" s="639"/>
      <c r="DT35" s="639"/>
      <c r="DU35" s="639"/>
      <c r="DV35" s="640"/>
      <c r="DW35" s="643">
        <v>2.5</v>
      </c>
      <c r="DX35" s="644"/>
      <c r="DY35" s="644"/>
      <c r="DZ35" s="644"/>
      <c r="EA35" s="644"/>
      <c r="EB35" s="644"/>
      <c r="EC35" s="645"/>
    </row>
    <row r="36" spans="2:133" ht="11.25" customHeight="1">
      <c r="B36" s="601" t="s">
        <v>311</v>
      </c>
      <c r="C36" s="602"/>
      <c r="D36" s="602"/>
      <c r="E36" s="602"/>
      <c r="F36" s="602"/>
      <c r="G36" s="602"/>
      <c r="H36" s="602"/>
      <c r="I36" s="602"/>
      <c r="J36" s="602"/>
      <c r="K36" s="602"/>
      <c r="L36" s="602"/>
      <c r="M36" s="602"/>
      <c r="N36" s="602"/>
      <c r="O36" s="602"/>
      <c r="P36" s="602"/>
      <c r="Q36" s="603"/>
      <c r="R36" s="604">
        <v>16626750</v>
      </c>
      <c r="S36" s="661"/>
      <c r="T36" s="661"/>
      <c r="U36" s="661"/>
      <c r="V36" s="661"/>
      <c r="W36" s="661"/>
      <c r="X36" s="661"/>
      <c r="Y36" s="664"/>
      <c r="Z36" s="665">
        <v>100</v>
      </c>
      <c r="AA36" s="665"/>
      <c r="AB36" s="665"/>
      <c r="AC36" s="665"/>
      <c r="AD36" s="666">
        <v>7595205</v>
      </c>
      <c r="AE36" s="666"/>
      <c r="AF36" s="666"/>
      <c r="AG36" s="666"/>
      <c r="AH36" s="666"/>
      <c r="AI36" s="666"/>
      <c r="AJ36" s="666"/>
      <c r="AK36" s="666"/>
      <c r="AL36" s="667">
        <v>100</v>
      </c>
      <c r="AM36" s="668"/>
      <c r="AN36" s="668"/>
      <c r="AO36" s="669"/>
      <c r="AQ36" s="646" t="s">
        <v>312</v>
      </c>
      <c r="AR36" s="647"/>
      <c r="AS36" s="647"/>
      <c r="AT36" s="647"/>
      <c r="AU36" s="647"/>
      <c r="AV36" s="647"/>
      <c r="AW36" s="647"/>
      <c r="AX36" s="647"/>
      <c r="AY36" s="648"/>
      <c r="AZ36" s="620">
        <v>308300</v>
      </c>
      <c r="BA36" s="621"/>
      <c r="BB36" s="621"/>
      <c r="BC36" s="621"/>
      <c r="BD36" s="639"/>
      <c r="BE36" s="639"/>
      <c r="BF36" s="649"/>
      <c r="BG36" s="657" t="s">
        <v>313</v>
      </c>
      <c r="BH36" s="654"/>
      <c r="BI36" s="654"/>
      <c r="BJ36" s="654"/>
      <c r="BK36" s="654"/>
      <c r="BL36" s="654"/>
      <c r="BM36" s="654"/>
      <c r="BN36" s="654"/>
      <c r="BO36" s="654"/>
      <c r="BP36" s="654"/>
      <c r="BQ36" s="654"/>
      <c r="BR36" s="654"/>
      <c r="BS36" s="654"/>
      <c r="BT36" s="654"/>
      <c r="BU36" s="655"/>
      <c r="BV36" s="620">
        <v>290737</v>
      </c>
      <c r="BW36" s="621"/>
      <c r="BX36" s="621"/>
      <c r="BY36" s="621"/>
      <c r="BZ36" s="621"/>
      <c r="CA36" s="621"/>
      <c r="CB36" s="656"/>
      <c r="CD36" s="657" t="s">
        <v>314</v>
      </c>
      <c r="CE36" s="654"/>
      <c r="CF36" s="654"/>
      <c r="CG36" s="654"/>
      <c r="CH36" s="654"/>
      <c r="CI36" s="654"/>
      <c r="CJ36" s="654"/>
      <c r="CK36" s="654"/>
      <c r="CL36" s="654"/>
      <c r="CM36" s="654"/>
      <c r="CN36" s="654"/>
      <c r="CO36" s="654"/>
      <c r="CP36" s="654"/>
      <c r="CQ36" s="655"/>
      <c r="CR36" s="620">
        <v>1114594</v>
      </c>
      <c r="CS36" s="621"/>
      <c r="CT36" s="621"/>
      <c r="CU36" s="621"/>
      <c r="CV36" s="621"/>
      <c r="CW36" s="621"/>
      <c r="CX36" s="621"/>
      <c r="CY36" s="622"/>
      <c r="CZ36" s="623">
        <v>6.9</v>
      </c>
      <c r="DA36" s="641"/>
      <c r="DB36" s="641"/>
      <c r="DC36" s="642"/>
      <c r="DD36" s="626">
        <v>866238</v>
      </c>
      <c r="DE36" s="621"/>
      <c r="DF36" s="621"/>
      <c r="DG36" s="621"/>
      <c r="DH36" s="621"/>
      <c r="DI36" s="621"/>
      <c r="DJ36" s="621"/>
      <c r="DK36" s="622"/>
      <c r="DL36" s="626">
        <v>428531</v>
      </c>
      <c r="DM36" s="621"/>
      <c r="DN36" s="621"/>
      <c r="DO36" s="621"/>
      <c r="DP36" s="621"/>
      <c r="DQ36" s="621"/>
      <c r="DR36" s="621"/>
      <c r="DS36" s="621"/>
      <c r="DT36" s="621"/>
      <c r="DU36" s="621"/>
      <c r="DV36" s="622"/>
      <c r="DW36" s="643">
        <v>5.3</v>
      </c>
      <c r="DX36" s="644"/>
      <c r="DY36" s="644"/>
      <c r="DZ36" s="644"/>
      <c r="EA36" s="644"/>
      <c r="EB36" s="644"/>
      <c r="EC36" s="645"/>
    </row>
    <row r="37" spans="2:133" ht="11.25" customHeight="1">
      <c r="AQ37" s="646" t="s">
        <v>315</v>
      </c>
      <c r="AR37" s="647"/>
      <c r="AS37" s="647"/>
      <c r="AT37" s="647"/>
      <c r="AU37" s="647"/>
      <c r="AV37" s="647"/>
      <c r="AW37" s="647"/>
      <c r="AX37" s="647"/>
      <c r="AY37" s="648"/>
      <c r="AZ37" s="620">
        <v>16977</v>
      </c>
      <c r="BA37" s="621"/>
      <c r="BB37" s="621"/>
      <c r="BC37" s="621"/>
      <c r="BD37" s="639"/>
      <c r="BE37" s="639"/>
      <c r="BF37" s="649"/>
      <c r="BG37" s="657" t="s">
        <v>316</v>
      </c>
      <c r="BH37" s="654"/>
      <c r="BI37" s="654"/>
      <c r="BJ37" s="654"/>
      <c r="BK37" s="654"/>
      <c r="BL37" s="654"/>
      <c r="BM37" s="654"/>
      <c r="BN37" s="654"/>
      <c r="BO37" s="654"/>
      <c r="BP37" s="654"/>
      <c r="BQ37" s="654"/>
      <c r="BR37" s="654"/>
      <c r="BS37" s="654"/>
      <c r="BT37" s="654"/>
      <c r="BU37" s="655"/>
      <c r="BV37" s="620">
        <v>4427</v>
      </c>
      <c r="BW37" s="621"/>
      <c r="BX37" s="621"/>
      <c r="BY37" s="621"/>
      <c r="BZ37" s="621"/>
      <c r="CA37" s="621"/>
      <c r="CB37" s="656"/>
      <c r="CD37" s="657" t="s">
        <v>317</v>
      </c>
      <c r="CE37" s="654"/>
      <c r="CF37" s="654"/>
      <c r="CG37" s="654"/>
      <c r="CH37" s="654"/>
      <c r="CI37" s="654"/>
      <c r="CJ37" s="654"/>
      <c r="CK37" s="654"/>
      <c r="CL37" s="654"/>
      <c r="CM37" s="654"/>
      <c r="CN37" s="654"/>
      <c r="CO37" s="654"/>
      <c r="CP37" s="654"/>
      <c r="CQ37" s="655"/>
      <c r="CR37" s="620">
        <v>201129</v>
      </c>
      <c r="CS37" s="639"/>
      <c r="CT37" s="639"/>
      <c r="CU37" s="639"/>
      <c r="CV37" s="639"/>
      <c r="CW37" s="639"/>
      <c r="CX37" s="639"/>
      <c r="CY37" s="640"/>
      <c r="CZ37" s="623">
        <v>1.3</v>
      </c>
      <c r="DA37" s="641"/>
      <c r="DB37" s="641"/>
      <c r="DC37" s="642"/>
      <c r="DD37" s="626">
        <v>201129</v>
      </c>
      <c r="DE37" s="639"/>
      <c r="DF37" s="639"/>
      <c r="DG37" s="639"/>
      <c r="DH37" s="639"/>
      <c r="DI37" s="639"/>
      <c r="DJ37" s="639"/>
      <c r="DK37" s="640"/>
      <c r="DL37" s="626">
        <v>201129</v>
      </c>
      <c r="DM37" s="639"/>
      <c r="DN37" s="639"/>
      <c r="DO37" s="639"/>
      <c r="DP37" s="639"/>
      <c r="DQ37" s="639"/>
      <c r="DR37" s="639"/>
      <c r="DS37" s="639"/>
      <c r="DT37" s="639"/>
      <c r="DU37" s="639"/>
      <c r="DV37" s="640"/>
      <c r="DW37" s="643">
        <v>2.5</v>
      </c>
      <c r="DX37" s="644"/>
      <c r="DY37" s="644"/>
      <c r="DZ37" s="644"/>
      <c r="EA37" s="644"/>
      <c r="EB37" s="644"/>
      <c r="EC37" s="645"/>
    </row>
    <row r="38" spans="2:133" ht="11.25" customHeight="1">
      <c r="AQ38" s="646" t="s">
        <v>318</v>
      </c>
      <c r="AR38" s="647"/>
      <c r="AS38" s="647"/>
      <c r="AT38" s="647"/>
      <c r="AU38" s="647"/>
      <c r="AV38" s="647"/>
      <c r="AW38" s="647"/>
      <c r="AX38" s="647"/>
      <c r="AY38" s="648"/>
      <c r="AZ38" s="620" t="s">
        <v>319</v>
      </c>
      <c r="BA38" s="621"/>
      <c r="BB38" s="621"/>
      <c r="BC38" s="621"/>
      <c r="BD38" s="639"/>
      <c r="BE38" s="639"/>
      <c r="BF38" s="649"/>
      <c r="BG38" s="657" t="s">
        <v>320</v>
      </c>
      <c r="BH38" s="654"/>
      <c r="BI38" s="654"/>
      <c r="BJ38" s="654"/>
      <c r="BK38" s="654"/>
      <c r="BL38" s="654"/>
      <c r="BM38" s="654"/>
      <c r="BN38" s="654"/>
      <c r="BO38" s="654"/>
      <c r="BP38" s="654"/>
      <c r="BQ38" s="654"/>
      <c r="BR38" s="654"/>
      <c r="BS38" s="654"/>
      <c r="BT38" s="654"/>
      <c r="BU38" s="655"/>
      <c r="BV38" s="620">
        <v>7496</v>
      </c>
      <c r="BW38" s="621"/>
      <c r="BX38" s="621"/>
      <c r="BY38" s="621"/>
      <c r="BZ38" s="621"/>
      <c r="CA38" s="621"/>
      <c r="CB38" s="656"/>
      <c r="CD38" s="657" t="s">
        <v>321</v>
      </c>
      <c r="CE38" s="654"/>
      <c r="CF38" s="654"/>
      <c r="CG38" s="654"/>
      <c r="CH38" s="654"/>
      <c r="CI38" s="654"/>
      <c r="CJ38" s="654"/>
      <c r="CK38" s="654"/>
      <c r="CL38" s="654"/>
      <c r="CM38" s="654"/>
      <c r="CN38" s="654"/>
      <c r="CO38" s="654"/>
      <c r="CP38" s="654"/>
      <c r="CQ38" s="655"/>
      <c r="CR38" s="620">
        <v>1668980</v>
      </c>
      <c r="CS38" s="621"/>
      <c r="CT38" s="621"/>
      <c r="CU38" s="621"/>
      <c r="CV38" s="621"/>
      <c r="CW38" s="621"/>
      <c r="CX38" s="621"/>
      <c r="CY38" s="622"/>
      <c r="CZ38" s="623">
        <v>10.4</v>
      </c>
      <c r="DA38" s="641"/>
      <c r="DB38" s="641"/>
      <c r="DC38" s="642"/>
      <c r="DD38" s="626">
        <v>1438085</v>
      </c>
      <c r="DE38" s="621"/>
      <c r="DF38" s="621"/>
      <c r="DG38" s="621"/>
      <c r="DH38" s="621"/>
      <c r="DI38" s="621"/>
      <c r="DJ38" s="621"/>
      <c r="DK38" s="622"/>
      <c r="DL38" s="626">
        <v>1368472</v>
      </c>
      <c r="DM38" s="621"/>
      <c r="DN38" s="621"/>
      <c r="DO38" s="621"/>
      <c r="DP38" s="621"/>
      <c r="DQ38" s="621"/>
      <c r="DR38" s="621"/>
      <c r="DS38" s="621"/>
      <c r="DT38" s="621"/>
      <c r="DU38" s="621"/>
      <c r="DV38" s="622"/>
      <c r="DW38" s="643">
        <v>17.100000000000001</v>
      </c>
      <c r="DX38" s="644"/>
      <c r="DY38" s="644"/>
      <c r="DZ38" s="644"/>
      <c r="EA38" s="644"/>
      <c r="EB38" s="644"/>
      <c r="EC38" s="645"/>
    </row>
    <row r="39" spans="2:133" ht="11.25" customHeight="1">
      <c r="AQ39" s="646" t="s">
        <v>322</v>
      </c>
      <c r="AR39" s="647"/>
      <c r="AS39" s="647"/>
      <c r="AT39" s="647"/>
      <c r="AU39" s="647"/>
      <c r="AV39" s="647"/>
      <c r="AW39" s="647"/>
      <c r="AX39" s="647"/>
      <c r="AY39" s="648"/>
      <c r="AZ39" s="620" t="s">
        <v>319</v>
      </c>
      <c r="BA39" s="621"/>
      <c r="BB39" s="621"/>
      <c r="BC39" s="621"/>
      <c r="BD39" s="639"/>
      <c r="BE39" s="639"/>
      <c r="BF39" s="649"/>
      <c r="BG39" s="650" t="s">
        <v>323</v>
      </c>
      <c r="BH39" s="651"/>
      <c r="BI39" s="651"/>
      <c r="BJ39" s="651"/>
      <c r="BK39" s="651"/>
      <c r="BL39" s="189"/>
      <c r="BM39" s="654" t="s">
        <v>324</v>
      </c>
      <c r="BN39" s="654"/>
      <c r="BO39" s="654"/>
      <c r="BP39" s="654"/>
      <c r="BQ39" s="654"/>
      <c r="BR39" s="654"/>
      <c r="BS39" s="654"/>
      <c r="BT39" s="654"/>
      <c r="BU39" s="655"/>
      <c r="BV39" s="620">
        <v>103</v>
      </c>
      <c r="BW39" s="621"/>
      <c r="BX39" s="621"/>
      <c r="BY39" s="621"/>
      <c r="BZ39" s="621"/>
      <c r="CA39" s="621"/>
      <c r="CB39" s="656"/>
      <c r="CD39" s="657" t="s">
        <v>325</v>
      </c>
      <c r="CE39" s="654"/>
      <c r="CF39" s="654"/>
      <c r="CG39" s="654"/>
      <c r="CH39" s="654"/>
      <c r="CI39" s="654"/>
      <c r="CJ39" s="654"/>
      <c r="CK39" s="654"/>
      <c r="CL39" s="654"/>
      <c r="CM39" s="654"/>
      <c r="CN39" s="654"/>
      <c r="CO39" s="654"/>
      <c r="CP39" s="654"/>
      <c r="CQ39" s="655"/>
      <c r="CR39" s="620">
        <v>244612</v>
      </c>
      <c r="CS39" s="639"/>
      <c r="CT39" s="639"/>
      <c r="CU39" s="639"/>
      <c r="CV39" s="639"/>
      <c r="CW39" s="639"/>
      <c r="CX39" s="639"/>
      <c r="CY39" s="640"/>
      <c r="CZ39" s="623">
        <v>1.5</v>
      </c>
      <c r="DA39" s="641"/>
      <c r="DB39" s="641"/>
      <c r="DC39" s="642"/>
      <c r="DD39" s="626">
        <v>240000</v>
      </c>
      <c r="DE39" s="639"/>
      <c r="DF39" s="639"/>
      <c r="DG39" s="639"/>
      <c r="DH39" s="639"/>
      <c r="DI39" s="639"/>
      <c r="DJ39" s="639"/>
      <c r="DK39" s="640"/>
      <c r="DL39" s="626" t="s">
        <v>319</v>
      </c>
      <c r="DM39" s="639"/>
      <c r="DN39" s="639"/>
      <c r="DO39" s="639"/>
      <c r="DP39" s="639"/>
      <c r="DQ39" s="639"/>
      <c r="DR39" s="639"/>
      <c r="DS39" s="639"/>
      <c r="DT39" s="639"/>
      <c r="DU39" s="639"/>
      <c r="DV39" s="640"/>
      <c r="DW39" s="643" t="s">
        <v>319</v>
      </c>
      <c r="DX39" s="644"/>
      <c r="DY39" s="644"/>
      <c r="DZ39" s="644"/>
      <c r="EA39" s="644"/>
      <c r="EB39" s="644"/>
      <c r="EC39" s="645"/>
    </row>
    <row r="40" spans="2:133" ht="11.25" customHeight="1">
      <c r="B40" s="183"/>
      <c r="C40" s="183"/>
      <c r="D40" s="183"/>
      <c r="E40" s="183"/>
      <c r="F40" s="183"/>
      <c r="G40" s="183"/>
      <c r="H40" s="183"/>
      <c r="I40" s="183"/>
      <c r="J40" s="183"/>
      <c r="K40" s="183"/>
      <c r="L40" s="183"/>
      <c r="M40" s="183"/>
      <c r="N40" s="183"/>
      <c r="O40" s="183"/>
      <c r="P40" s="183"/>
      <c r="Q40" s="183"/>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Q40" s="646" t="s">
        <v>326</v>
      </c>
      <c r="AR40" s="647"/>
      <c r="AS40" s="647"/>
      <c r="AT40" s="647"/>
      <c r="AU40" s="647"/>
      <c r="AV40" s="647"/>
      <c r="AW40" s="647"/>
      <c r="AX40" s="647"/>
      <c r="AY40" s="648"/>
      <c r="AZ40" s="620">
        <v>292418</v>
      </c>
      <c r="BA40" s="621"/>
      <c r="BB40" s="621"/>
      <c r="BC40" s="621"/>
      <c r="BD40" s="639"/>
      <c r="BE40" s="639"/>
      <c r="BF40" s="649"/>
      <c r="BG40" s="650"/>
      <c r="BH40" s="651"/>
      <c r="BI40" s="651"/>
      <c r="BJ40" s="651"/>
      <c r="BK40" s="651"/>
      <c r="BL40" s="189"/>
      <c r="BM40" s="654" t="s">
        <v>327</v>
      </c>
      <c r="BN40" s="654"/>
      <c r="BO40" s="654"/>
      <c r="BP40" s="654"/>
      <c r="BQ40" s="654"/>
      <c r="BR40" s="654"/>
      <c r="BS40" s="654"/>
      <c r="BT40" s="654"/>
      <c r="BU40" s="655"/>
      <c r="BV40" s="620">
        <v>123</v>
      </c>
      <c r="BW40" s="621"/>
      <c r="BX40" s="621"/>
      <c r="BY40" s="621"/>
      <c r="BZ40" s="621"/>
      <c r="CA40" s="621"/>
      <c r="CB40" s="656"/>
      <c r="CD40" s="657" t="s">
        <v>328</v>
      </c>
      <c r="CE40" s="654"/>
      <c r="CF40" s="654"/>
      <c r="CG40" s="654"/>
      <c r="CH40" s="654"/>
      <c r="CI40" s="654"/>
      <c r="CJ40" s="654"/>
      <c r="CK40" s="654"/>
      <c r="CL40" s="654"/>
      <c r="CM40" s="654"/>
      <c r="CN40" s="654"/>
      <c r="CO40" s="654"/>
      <c r="CP40" s="654"/>
      <c r="CQ40" s="655"/>
      <c r="CR40" s="620">
        <v>886968</v>
      </c>
      <c r="CS40" s="621"/>
      <c r="CT40" s="621"/>
      <c r="CU40" s="621"/>
      <c r="CV40" s="621"/>
      <c r="CW40" s="621"/>
      <c r="CX40" s="621"/>
      <c r="CY40" s="622"/>
      <c r="CZ40" s="623">
        <v>5.5</v>
      </c>
      <c r="DA40" s="641"/>
      <c r="DB40" s="641"/>
      <c r="DC40" s="642"/>
      <c r="DD40" s="626" t="s">
        <v>319</v>
      </c>
      <c r="DE40" s="621"/>
      <c r="DF40" s="621"/>
      <c r="DG40" s="621"/>
      <c r="DH40" s="621"/>
      <c r="DI40" s="621"/>
      <c r="DJ40" s="621"/>
      <c r="DK40" s="622"/>
      <c r="DL40" s="626" t="s">
        <v>319</v>
      </c>
      <c r="DM40" s="621"/>
      <c r="DN40" s="621"/>
      <c r="DO40" s="621"/>
      <c r="DP40" s="621"/>
      <c r="DQ40" s="621"/>
      <c r="DR40" s="621"/>
      <c r="DS40" s="621"/>
      <c r="DT40" s="621"/>
      <c r="DU40" s="621"/>
      <c r="DV40" s="622"/>
      <c r="DW40" s="643" t="s">
        <v>319</v>
      </c>
      <c r="DX40" s="644"/>
      <c r="DY40" s="644"/>
      <c r="DZ40" s="644"/>
      <c r="EA40" s="644"/>
      <c r="EB40" s="644"/>
      <c r="EC40" s="645"/>
    </row>
    <row r="41" spans="2:133" ht="11.25" customHeight="1">
      <c r="B41" s="183"/>
      <c r="C41" s="183"/>
      <c r="D41" s="183"/>
      <c r="E41" s="183"/>
      <c r="F41" s="183"/>
      <c r="G41" s="183"/>
      <c r="H41" s="183"/>
      <c r="I41" s="183"/>
      <c r="J41" s="183"/>
      <c r="K41" s="183"/>
      <c r="L41" s="183"/>
      <c r="M41" s="183"/>
      <c r="N41" s="183"/>
      <c r="O41" s="183"/>
      <c r="P41" s="183"/>
      <c r="Q41" s="183"/>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Q41" s="658" t="s">
        <v>329</v>
      </c>
      <c r="AR41" s="659"/>
      <c r="AS41" s="659"/>
      <c r="AT41" s="659"/>
      <c r="AU41" s="659"/>
      <c r="AV41" s="659"/>
      <c r="AW41" s="659"/>
      <c r="AX41" s="659"/>
      <c r="AY41" s="660"/>
      <c r="AZ41" s="604">
        <v>1068262</v>
      </c>
      <c r="BA41" s="661"/>
      <c r="BB41" s="661"/>
      <c r="BC41" s="661"/>
      <c r="BD41" s="605"/>
      <c r="BE41" s="605"/>
      <c r="BF41" s="662"/>
      <c r="BG41" s="652"/>
      <c r="BH41" s="653"/>
      <c r="BI41" s="653"/>
      <c r="BJ41" s="653"/>
      <c r="BK41" s="653"/>
      <c r="BL41" s="191"/>
      <c r="BM41" s="659" t="s">
        <v>330</v>
      </c>
      <c r="BN41" s="659"/>
      <c r="BO41" s="659"/>
      <c r="BP41" s="659"/>
      <c r="BQ41" s="659"/>
      <c r="BR41" s="659"/>
      <c r="BS41" s="659"/>
      <c r="BT41" s="659"/>
      <c r="BU41" s="660"/>
      <c r="BV41" s="604">
        <v>343</v>
      </c>
      <c r="BW41" s="661"/>
      <c r="BX41" s="661"/>
      <c r="BY41" s="661"/>
      <c r="BZ41" s="661"/>
      <c r="CA41" s="661"/>
      <c r="CB41" s="663"/>
      <c r="CD41" s="657" t="s">
        <v>331</v>
      </c>
      <c r="CE41" s="654"/>
      <c r="CF41" s="654"/>
      <c r="CG41" s="654"/>
      <c r="CH41" s="654"/>
      <c r="CI41" s="654"/>
      <c r="CJ41" s="654"/>
      <c r="CK41" s="654"/>
      <c r="CL41" s="654"/>
      <c r="CM41" s="654"/>
      <c r="CN41" s="654"/>
      <c r="CO41" s="654"/>
      <c r="CP41" s="654"/>
      <c r="CQ41" s="655"/>
      <c r="CR41" s="620" t="s">
        <v>332</v>
      </c>
      <c r="CS41" s="639"/>
      <c r="CT41" s="639"/>
      <c r="CU41" s="639"/>
      <c r="CV41" s="639"/>
      <c r="CW41" s="639"/>
      <c r="CX41" s="639"/>
      <c r="CY41" s="640"/>
      <c r="CZ41" s="623" t="s">
        <v>332</v>
      </c>
      <c r="DA41" s="641"/>
      <c r="DB41" s="641"/>
      <c r="DC41" s="642"/>
      <c r="DD41" s="626" t="s">
        <v>332</v>
      </c>
      <c r="DE41" s="639"/>
      <c r="DF41" s="639"/>
      <c r="DG41" s="639"/>
      <c r="DH41" s="639"/>
      <c r="DI41" s="639"/>
      <c r="DJ41" s="639"/>
      <c r="DK41" s="640"/>
      <c r="DL41" s="627"/>
      <c r="DM41" s="628"/>
      <c r="DN41" s="628"/>
      <c r="DO41" s="628"/>
      <c r="DP41" s="628"/>
      <c r="DQ41" s="628"/>
      <c r="DR41" s="628"/>
      <c r="DS41" s="628"/>
      <c r="DT41" s="628"/>
      <c r="DU41" s="628"/>
      <c r="DV41" s="629"/>
      <c r="DW41" s="630"/>
      <c r="DX41" s="631"/>
      <c r="DY41" s="631"/>
      <c r="DZ41" s="631"/>
      <c r="EA41" s="631"/>
      <c r="EB41" s="631"/>
      <c r="EC41" s="632"/>
    </row>
    <row r="42" spans="2:133" ht="11.25" customHeight="1">
      <c r="B42" s="183" t="s">
        <v>333</v>
      </c>
      <c r="C42" s="183"/>
      <c r="D42" s="183"/>
      <c r="E42" s="183"/>
      <c r="F42" s="183"/>
      <c r="G42" s="183"/>
      <c r="H42" s="183"/>
      <c r="I42" s="183"/>
      <c r="J42" s="183"/>
      <c r="K42" s="183"/>
      <c r="L42" s="183"/>
      <c r="M42" s="183"/>
      <c r="N42" s="183"/>
      <c r="O42" s="183"/>
      <c r="P42" s="183"/>
      <c r="Q42" s="183"/>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BV42" s="192"/>
      <c r="BW42" s="192"/>
      <c r="BX42" s="192"/>
      <c r="BY42" s="192"/>
      <c r="BZ42" s="192"/>
      <c r="CA42" s="192"/>
      <c r="CB42" s="192"/>
      <c r="CD42" s="617" t="s">
        <v>334</v>
      </c>
      <c r="CE42" s="618"/>
      <c r="CF42" s="618"/>
      <c r="CG42" s="618"/>
      <c r="CH42" s="618"/>
      <c r="CI42" s="618"/>
      <c r="CJ42" s="618"/>
      <c r="CK42" s="618"/>
      <c r="CL42" s="618"/>
      <c r="CM42" s="618"/>
      <c r="CN42" s="618"/>
      <c r="CO42" s="618"/>
      <c r="CP42" s="618"/>
      <c r="CQ42" s="619"/>
      <c r="CR42" s="620">
        <v>2582133</v>
      </c>
      <c r="CS42" s="621"/>
      <c r="CT42" s="621"/>
      <c r="CU42" s="621"/>
      <c r="CV42" s="621"/>
      <c r="CW42" s="621"/>
      <c r="CX42" s="621"/>
      <c r="CY42" s="622"/>
      <c r="CZ42" s="623">
        <v>16.100000000000001</v>
      </c>
      <c r="DA42" s="624"/>
      <c r="DB42" s="624"/>
      <c r="DC42" s="625"/>
      <c r="DD42" s="626">
        <v>532805</v>
      </c>
      <c r="DE42" s="621"/>
      <c r="DF42" s="621"/>
      <c r="DG42" s="621"/>
      <c r="DH42" s="621"/>
      <c r="DI42" s="621"/>
      <c r="DJ42" s="621"/>
      <c r="DK42" s="622"/>
      <c r="DL42" s="627"/>
      <c r="DM42" s="628"/>
      <c r="DN42" s="628"/>
      <c r="DO42" s="628"/>
      <c r="DP42" s="628"/>
      <c r="DQ42" s="628"/>
      <c r="DR42" s="628"/>
      <c r="DS42" s="628"/>
      <c r="DT42" s="628"/>
      <c r="DU42" s="628"/>
      <c r="DV42" s="629"/>
      <c r="DW42" s="630"/>
      <c r="DX42" s="631"/>
      <c r="DY42" s="631"/>
      <c r="DZ42" s="631"/>
      <c r="EA42" s="631"/>
      <c r="EB42" s="631"/>
      <c r="EC42" s="632"/>
    </row>
    <row r="43" spans="2:133" ht="11.25" customHeight="1">
      <c r="B43" s="193" t="s">
        <v>335</v>
      </c>
      <c r="C43" s="183"/>
      <c r="D43" s="183"/>
      <c r="E43" s="183"/>
      <c r="F43" s="183"/>
      <c r="G43" s="183"/>
      <c r="H43" s="183"/>
      <c r="I43" s="183"/>
      <c r="J43" s="183"/>
      <c r="K43" s="183"/>
      <c r="L43" s="183"/>
      <c r="M43" s="183"/>
      <c r="N43" s="183"/>
      <c r="O43" s="183"/>
      <c r="P43" s="183"/>
      <c r="Q43" s="183"/>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CD43" s="617" t="s">
        <v>336</v>
      </c>
      <c r="CE43" s="618"/>
      <c r="CF43" s="618"/>
      <c r="CG43" s="618"/>
      <c r="CH43" s="618"/>
      <c r="CI43" s="618"/>
      <c r="CJ43" s="618"/>
      <c r="CK43" s="618"/>
      <c r="CL43" s="618"/>
      <c r="CM43" s="618"/>
      <c r="CN43" s="618"/>
      <c r="CO43" s="618"/>
      <c r="CP43" s="618"/>
      <c r="CQ43" s="619"/>
      <c r="CR43" s="620">
        <v>28182</v>
      </c>
      <c r="CS43" s="639"/>
      <c r="CT43" s="639"/>
      <c r="CU43" s="639"/>
      <c r="CV43" s="639"/>
      <c r="CW43" s="639"/>
      <c r="CX43" s="639"/>
      <c r="CY43" s="640"/>
      <c r="CZ43" s="623">
        <v>0.2</v>
      </c>
      <c r="DA43" s="641"/>
      <c r="DB43" s="641"/>
      <c r="DC43" s="642"/>
      <c r="DD43" s="626">
        <v>28182</v>
      </c>
      <c r="DE43" s="639"/>
      <c r="DF43" s="639"/>
      <c r="DG43" s="639"/>
      <c r="DH43" s="639"/>
      <c r="DI43" s="639"/>
      <c r="DJ43" s="639"/>
      <c r="DK43" s="640"/>
      <c r="DL43" s="627"/>
      <c r="DM43" s="628"/>
      <c r="DN43" s="628"/>
      <c r="DO43" s="628"/>
      <c r="DP43" s="628"/>
      <c r="DQ43" s="628"/>
      <c r="DR43" s="628"/>
      <c r="DS43" s="628"/>
      <c r="DT43" s="628"/>
      <c r="DU43" s="628"/>
      <c r="DV43" s="629"/>
      <c r="DW43" s="630"/>
      <c r="DX43" s="631"/>
      <c r="DY43" s="631"/>
      <c r="DZ43" s="631"/>
      <c r="EA43" s="631"/>
      <c r="EB43" s="631"/>
      <c r="EC43" s="632"/>
    </row>
    <row r="44" spans="2:133" ht="11.25" customHeight="1">
      <c r="B44" s="194" t="s">
        <v>337</v>
      </c>
      <c r="CD44" s="633" t="s">
        <v>288</v>
      </c>
      <c r="CE44" s="634"/>
      <c r="CF44" s="617" t="s">
        <v>338</v>
      </c>
      <c r="CG44" s="618"/>
      <c r="CH44" s="618"/>
      <c r="CI44" s="618"/>
      <c r="CJ44" s="618"/>
      <c r="CK44" s="618"/>
      <c r="CL44" s="618"/>
      <c r="CM44" s="618"/>
      <c r="CN44" s="618"/>
      <c r="CO44" s="618"/>
      <c r="CP44" s="618"/>
      <c r="CQ44" s="619"/>
      <c r="CR44" s="620">
        <v>2575119</v>
      </c>
      <c r="CS44" s="621"/>
      <c r="CT44" s="621"/>
      <c r="CU44" s="621"/>
      <c r="CV44" s="621"/>
      <c r="CW44" s="621"/>
      <c r="CX44" s="621"/>
      <c r="CY44" s="622"/>
      <c r="CZ44" s="623">
        <v>16</v>
      </c>
      <c r="DA44" s="624"/>
      <c r="DB44" s="624"/>
      <c r="DC44" s="625"/>
      <c r="DD44" s="626">
        <v>525791</v>
      </c>
      <c r="DE44" s="621"/>
      <c r="DF44" s="621"/>
      <c r="DG44" s="621"/>
      <c r="DH44" s="621"/>
      <c r="DI44" s="621"/>
      <c r="DJ44" s="621"/>
      <c r="DK44" s="622"/>
      <c r="DL44" s="627"/>
      <c r="DM44" s="628"/>
      <c r="DN44" s="628"/>
      <c r="DO44" s="628"/>
      <c r="DP44" s="628"/>
      <c r="DQ44" s="628"/>
      <c r="DR44" s="628"/>
      <c r="DS44" s="628"/>
      <c r="DT44" s="628"/>
      <c r="DU44" s="628"/>
      <c r="DV44" s="629"/>
      <c r="DW44" s="630"/>
      <c r="DX44" s="631"/>
      <c r="DY44" s="631"/>
      <c r="DZ44" s="631"/>
      <c r="EA44" s="631"/>
      <c r="EB44" s="631"/>
      <c r="EC44" s="632"/>
    </row>
    <row r="45" spans="2:133" ht="11.25" customHeight="1">
      <c r="CD45" s="635"/>
      <c r="CE45" s="636"/>
      <c r="CF45" s="617" t="s">
        <v>339</v>
      </c>
      <c r="CG45" s="618"/>
      <c r="CH45" s="618"/>
      <c r="CI45" s="618"/>
      <c r="CJ45" s="618"/>
      <c r="CK45" s="618"/>
      <c r="CL45" s="618"/>
      <c r="CM45" s="618"/>
      <c r="CN45" s="618"/>
      <c r="CO45" s="618"/>
      <c r="CP45" s="618"/>
      <c r="CQ45" s="619"/>
      <c r="CR45" s="620">
        <v>509329</v>
      </c>
      <c r="CS45" s="639"/>
      <c r="CT45" s="639"/>
      <c r="CU45" s="639"/>
      <c r="CV45" s="639"/>
      <c r="CW45" s="639"/>
      <c r="CX45" s="639"/>
      <c r="CY45" s="640"/>
      <c r="CZ45" s="623">
        <v>3.2</v>
      </c>
      <c r="DA45" s="641"/>
      <c r="DB45" s="641"/>
      <c r="DC45" s="642"/>
      <c r="DD45" s="626">
        <v>16903</v>
      </c>
      <c r="DE45" s="639"/>
      <c r="DF45" s="639"/>
      <c r="DG45" s="639"/>
      <c r="DH45" s="639"/>
      <c r="DI45" s="639"/>
      <c r="DJ45" s="639"/>
      <c r="DK45" s="640"/>
      <c r="DL45" s="627"/>
      <c r="DM45" s="628"/>
      <c r="DN45" s="628"/>
      <c r="DO45" s="628"/>
      <c r="DP45" s="628"/>
      <c r="DQ45" s="628"/>
      <c r="DR45" s="628"/>
      <c r="DS45" s="628"/>
      <c r="DT45" s="628"/>
      <c r="DU45" s="628"/>
      <c r="DV45" s="629"/>
      <c r="DW45" s="630"/>
      <c r="DX45" s="631"/>
      <c r="DY45" s="631"/>
      <c r="DZ45" s="631"/>
      <c r="EA45" s="631"/>
      <c r="EB45" s="631"/>
      <c r="EC45" s="632"/>
    </row>
    <row r="46" spans="2:133" ht="11.25" customHeight="1">
      <c r="CD46" s="635"/>
      <c r="CE46" s="636"/>
      <c r="CF46" s="617" t="s">
        <v>340</v>
      </c>
      <c r="CG46" s="618"/>
      <c r="CH46" s="618"/>
      <c r="CI46" s="618"/>
      <c r="CJ46" s="618"/>
      <c r="CK46" s="618"/>
      <c r="CL46" s="618"/>
      <c r="CM46" s="618"/>
      <c r="CN46" s="618"/>
      <c r="CO46" s="618"/>
      <c r="CP46" s="618"/>
      <c r="CQ46" s="619"/>
      <c r="CR46" s="620">
        <v>2007687</v>
      </c>
      <c r="CS46" s="621"/>
      <c r="CT46" s="621"/>
      <c r="CU46" s="621"/>
      <c r="CV46" s="621"/>
      <c r="CW46" s="621"/>
      <c r="CX46" s="621"/>
      <c r="CY46" s="622"/>
      <c r="CZ46" s="623">
        <v>12.5</v>
      </c>
      <c r="DA46" s="624"/>
      <c r="DB46" s="624"/>
      <c r="DC46" s="625"/>
      <c r="DD46" s="626">
        <v>506885</v>
      </c>
      <c r="DE46" s="621"/>
      <c r="DF46" s="621"/>
      <c r="DG46" s="621"/>
      <c r="DH46" s="621"/>
      <c r="DI46" s="621"/>
      <c r="DJ46" s="621"/>
      <c r="DK46" s="622"/>
      <c r="DL46" s="627"/>
      <c r="DM46" s="628"/>
      <c r="DN46" s="628"/>
      <c r="DO46" s="628"/>
      <c r="DP46" s="628"/>
      <c r="DQ46" s="628"/>
      <c r="DR46" s="628"/>
      <c r="DS46" s="628"/>
      <c r="DT46" s="628"/>
      <c r="DU46" s="628"/>
      <c r="DV46" s="629"/>
      <c r="DW46" s="630"/>
      <c r="DX46" s="631"/>
      <c r="DY46" s="631"/>
      <c r="DZ46" s="631"/>
      <c r="EA46" s="631"/>
      <c r="EB46" s="631"/>
      <c r="EC46" s="632"/>
    </row>
    <row r="47" spans="2:133" ht="11.25" customHeight="1">
      <c r="CD47" s="635"/>
      <c r="CE47" s="636"/>
      <c r="CF47" s="617" t="s">
        <v>341</v>
      </c>
      <c r="CG47" s="618"/>
      <c r="CH47" s="618"/>
      <c r="CI47" s="618"/>
      <c r="CJ47" s="618"/>
      <c r="CK47" s="618"/>
      <c r="CL47" s="618"/>
      <c r="CM47" s="618"/>
      <c r="CN47" s="618"/>
      <c r="CO47" s="618"/>
      <c r="CP47" s="618"/>
      <c r="CQ47" s="619"/>
      <c r="CR47" s="620">
        <v>7014</v>
      </c>
      <c r="CS47" s="639"/>
      <c r="CT47" s="639"/>
      <c r="CU47" s="639"/>
      <c r="CV47" s="639"/>
      <c r="CW47" s="639"/>
      <c r="CX47" s="639"/>
      <c r="CY47" s="640"/>
      <c r="CZ47" s="623">
        <v>0</v>
      </c>
      <c r="DA47" s="641"/>
      <c r="DB47" s="641"/>
      <c r="DC47" s="642"/>
      <c r="DD47" s="626">
        <v>7014</v>
      </c>
      <c r="DE47" s="639"/>
      <c r="DF47" s="639"/>
      <c r="DG47" s="639"/>
      <c r="DH47" s="639"/>
      <c r="DI47" s="639"/>
      <c r="DJ47" s="639"/>
      <c r="DK47" s="640"/>
      <c r="DL47" s="627"/>
      <c r="DM47" s="628"/>
      <c r="DN47" s="628"/>
      <c r="DO47" s="628"/>
      <c r="DP47" s="628"/>
      <c r="DQ47" s="628"/>
      <c r="DR47" s="628"/>
      <c r="DS47" s="628"/>
      <c r="DT47" s="628"/>
      <c r="DU47" s="628"/>
      <c r="DV47" s="629"/>
      <c r="DW47" s="630"/>
      <c r="DX47" s="631"/>
      <c r="DY47" s="631"/>
      <c r="DZ47" s="631"/>
      <c r="EA47" s="631"/>
      <c r="EB47" s="631"/>
      <c r="EC47" s="632"/>
    </row>
    <row r="48" spans="2:133">
      <c r="CD48" s="637"/>
      <c r="CE48" s="638"/>
      <c r="CF48" s="617" t="s">
        <v>342</v>
      </c>
      <c r="CG48" s="618"/>
      <c r="CH48" s="618"/>
      <c r="CI48" s="618"/>
      <c r="CJ48" s="618"/>
      <c r="CK48" s="618"/>
      <c r="CL48" s="618"/>
      <c r="CM48" s="618"/>
      <c r="CN48" s="618"/>
      <c r="CO48" s="618"/>
      <c r="CP48" s="618"/>
      <c r="CQ48" s="619"/>
      <c r="CR48" s="620" t="s">
        <v>114</v>
      </c>
      <c r="CS48" s="621"/>
      <c r="CT48" s="621"/>
      <c r="CU48" s="621"/>
      <c r="CV48" s="621"/>
      <c r="CW48" s="621"/>
      <c r="CX48" s="621"/>
      <c r="CY48" s="622"/>
      <c r="CZ48" s="623" t="s">
        <v>114</v>
      </c>
      <c r="DA48" s="624"/>
      <c r="DB48" s="624"/>
      <c r="DC48" s="625"/>
      <c r="DD48" s="626" t="s">
        <v>114</v>
      </c>
      <c r="DE48" s="621"/>
      <c r="DF48" s="621"/>
      <c r="DG48" s="621"/>
      <c r="DH48" s="621"/>
      <c r="DI48" s="621"/>
      <c r="DJ48" s="621"/>
      <c r="DK48" s="622"/>
      <c r="DL48" s="627"/>
      <c r="DM48" s="628"/>
      <c r="DN48" s="628"/>
      <c r="DO48" s="628"/>
      <c r="DP48" s="628"/>
      <c r="DQ48" s="628"/>
      <c r="DR48" s="628"/>
      <c r="DS48" s="628"/>
      <c r="DT48" s="628"/>
      <c r="DU48" s="628"/>
      <c r="DV48" s="629"/>
      <c r="DW48" s="630"/>
      <c r="DX48" s="631"/>
      <c r="DY48" s="631"/>
      <c r="DZ48" s="631"/>
      <c r="EA48" s="631"/>
      <c r="EB48" s="631"/>
      <c r="EC48" s="632"/>
    </row>
    <row r="49" spans="82:133" ht="11.25" customHeight="1">
      <c r="CD49" s="601" t="s">
        <v>343</v>
      </c>
      <c r="CE49" s="602"/>
      <c r="CF49" s="602"/>
      <c r="CG49" s="602"/>
      <c r="CH49" s="602"/>
      <c r="CI49" s="602"/>
      <c r="CJ49" s="602"/>
      <c r="CK49" s="602"/>
      <c r="CL49" s="602"/>
      <c r="CM49" s="602"/>
      <c r="CN49" s="602"/>
      <c r="CO49" s="602"/>
      <c r="CP49" s="602"/>
      <c r="CQ49" s="603"/>
      <c r="CR49" s="604">
        <v>16087710</v>
      </c>
      <c r="CS49" s="605"/>
      <c r="CT49" s="605"/>
      <c r="CU49" s="605"/>
      <c r="CV49" s="605"/>
      <c r="CW49" s="605"/>
      <c r="CX49" s="605"/>
      <c r="CY49" s="606"/>
      <c r="CZ49" s="607">
        <v>100</v>
      </c>
      <c r="DA49" s="608"/>
      <c r="DB49" s="608"/>
      <c r="DC49" s="609"/>
      <c r="DD49" s="610">
        <v>10665256</v>
      </c>
      <c r="DE49" s="605"/>
      <c r="DF49" s="605"/>
      <c r="DG49" s="605"/>
      <c r="DH49" s="605"/>
      <c r="DI49" s="605"/>
      <c r="DJ49" s="605"/>
      <c r="DK49" s="606"/>
      <c r="DL49" s="611"/>
      <c r="DM49" s="612"/>
      <c r="DN49" s="612"/>
      <c r="DO49" s="612"/>
      <c r="DP49" s="612"/>
      <c r="DQ49" s="612"/>
      <c r="DR49" s="612"/>
      <c r="DS49" s="612"/>
      <c r="DT49" s="612"/>
      <c r="DU49" s="612"/>
      <c r="DV49" s="613"/>
      <c r="DW49" s="614"/>
      <c r="DX49" s="615"/>
      <c r="DY49" s="615"/>
      <c r="DZ49" s="615"/>
      <c r="EA49" s="615"/>
      <c r="EB49" s="615"/>
      <c r="EC49" s="616"/>
    </row>
    <row r="50" spans="82:133" hidden="1"/>
    <row r="51" spans="82:133" hidden="1"/>
  </sheetData>
  <sheetProtection password="851F"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50" zoomScaleNormal="50" zoomScaleSheetLayoutView="70" workbookViewId="0"/>
  </sheetViews>
  <sheetFormatPr defaultColWidth="0" defaultRowHeight="13.5" zeroHeight="1"/>
  <cols>
    <col min="1" max="130" width="2.75" style="242" customWidth="1"/>
    <col min="131" max="131" width="1.625" style="242" customWidth="1"/>
    <col min="132" max="16384" width="9" style="242" hidden="1"/>
  </cols>
  <sheetData>
    <row r="1" spans="1:131" s="200" customFormat="1" ht="11.25" customHeight="1" thickBot="1">
      <c r="A1" s="195"/>
      <c r="B1" s="195"/>
      <c r="C1" s="195"/>
      <c r="D1" s="195"/>
      <c r="E1" s="195"/>
      <c r="F1" s="195"/>
      <c r="G1" s="195"/>
      <c r="H1" s="195"/>
      <c r="I1" s="195"/>
      <c r="J1" s="195"/>
      <c r="K1" s="195"/>
      <c r="L1" s="195"/>
      <c r="M1" s="195"/>
      <c r="N1" s="196"/>
      <c r="O1" s="196"/>
      <c r="P1" s="196"/>
      <c r="Q1" s="196"/>
      <c r="R1" s="196"/>
      <c r="S1" s="196"/>
      <c r="T1" s="196"/>
      <c r="U1" s="196"/>
      <c r="V1" s="196"/>
      <c r="W1" s="196"/>
      <c r="X1" s="196"/>
      <c r="Y1" s="196"/>
      <c r="Z1" s="196"/>
      <c r="AA1" s="196"/>
      <c r="AB1" s="196"/>
      <c r="AC1" s="196"/>
      <c r="AD1" s="196"/>
      <c r="AE1" s="196"/>
      <c r="AF1" s="196"/>
      <c r="AG1" s="196"/>
      <c r="AH1" s="196"/>
      <c r="AI1" s="196"/>
      <c r="AJ1" s="196"/>
      <c r="AK1" s="196"/>
      <c r="AL1" s="196"/>
      <c r="AM1" s="196"/>
      <c r="AN1" s="196"/>
      <c r="AO1" s="196"/>
      <c r="AP1" s="196"/>
      <c r="AQ1" s="196"/>
      <c r="AR1" s="196"/>
      <c r="AS1" s="196"/>
      <c r="AT1" s="196"/>
      <c r="AU1" s="196"/>
      <c r="AV1" s="196"/>
      <c r="AW1" s="196"/>
      <c r="AX1" s="196"/>
      <c r="AY1" s="196"/>
      <c r="AZ1" s="196"/>
      <c r="BA1" s="196"/>
      <c r="BB1" s="196"/>
      <c r="BC1" s="196"/>
      <c r="BD1" s="196"/>
      <c r="BE1" s="196"/>
      <c r="BF1" s="196"/>
      <c r="BG1" s="196"/>
      <c r="BH1" s="196"/>
      <c r="BI1" s="196"/>
      <c r="BJ1" s="196"/>
      <c r="BK1" s="196"/>
      <c r="BL1" s="196"/>
      <c r="BM1" s="196"/>
      <c r="BN1" s="196"/>
      <c r="BO1" s="196"/>
      <c r="BP1" s="196"/>
      <c r="BQ1" s="196"/>
      <c r="BR1" s="196"/>
      <c r="BS1" s="196"/>
      <c r="BT1" s="196"/>
      <c r="BU1" s="196"/>
      <c r="BV1" s="196"/>
      <c r="BW1" s="196"/>
      <c r="BX1" s="196"/>
      <c r="BY1" s="196"/>
      <c r="BZ1" s="196"/>
      <c r="CA1" s="196"/>
      <c r="CB1" s="196"/>
      <c r="CC1" s="196"/>
      <c r="CD1" s="196"/>
      <c r="CE1" s="196"/>
      <c r="CF1" s="196"/>
      <c r="CG1" s="196"/>
      <c r="CH1" s="196"/>
      <c r="CI1" s="196"/>
      <c r="CJ1" s="196"/>
      <c r="CK1" s="196"/>
      <c r="CL1" s="196"/>
      <c r="CM1" s="196"/>
      <c r="CN1" s="196"/>
      <c r="CO1" s="196"/>
      <c r="CP1" s="196"/>
      <c r="CQ1" s="196"/>
      <c r="CR1" s="196"/>
      <c r="CS1" s="196"/>
      <c r="CT1" s="196"/>
      <c r="CU1" s="196"/>
      <c r="CV1" s="196"/>
      <c r="CW1" s="196"/>
      <c r="CX1" s="196"/>
      <c r="CY1" s="196"/>
      <c r="CZ1" s="196"/>
      <c r="DA1" s="196"/>
      <c r="DB1" s="196"/>
      <c r="DC1" s="196"/>
      <c r="DD1" s="196"/>
      <c r="DE1" s="196"/>
      <c r="DF1" s="196"/>
      <c r="DG1" s="196"/>
      <c r="DH1" s="196"/>
      <c r="DI1" s="196"/>
      <c r="DJ1" s="196"/>
      <c r="DK1" s="196"/>
      <c r="DL1" s="196"/>
      <c r="DM1" s="196"/>
      <c r="DN1" s="196"/>
      <c r="DO1" s="196"/>
      <c r="DP1" s="197"/>
      <c r="DQ1" s="198"/>
      <c r="DR1" s="198"/>
      <c r="DS1" s="198"/>
      <c r="DT1" s="198"/>
      <c r="DU1" s="198"/>
      <c r="DV1" s="198"/>
      <c r="DW1" s="198"/>
      <c r="DX1" s="198"/>
      <c r="DY1" s="198"/>
      <c r="DZ1" s="198"/>
      <c r="EA1" s="199"/>
    </row>
    <row r="2" spans="1:131" s="204" customFormat="1" ht="26.25" customHeight="1" thickBot="1">
      <c r="A2" s="201" t="s">
        <v>344</v>
      </c>
      <c r="B2" s="202"/>
      <c r="C2" s="202"/>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c r="AL2" s="202"/>
      <c r="AM2" s="202"/>
      <c r="AN2" s="202"/>
      <c r="AO2" s="202"/>
      <c r="AP2" s="202"/>
      <c r="AQ2" s="202"/>
      <c r="AR2" s="202"/>
      <c r="AS2" s="202"/>
      <c r="AT2" s="202"/>
      <c r="AU2" s="202"/>
      <c r="AV2" s="202"/>
      <c r="AW2" s="202"/>
      <c r="AX2" s="202"/>
      <c r="AY2" s="202"/>
      <c r="AZ2" s="202"/>
      <c r="BA2" s="202"/>
      <c r="BB2" s="202"/>
      <c r="BC2" s="202"/>
      <c r="BD2" s="202"/>
      <c r="BE2" s="202"/>
      <c r="BF2" s="202"/>
      <c r="BG2" s="202"/>
      <c r="BH2" s="202"/>
      <c r="BI2" s="202"/>
      <c r="BJ2" s="202"/>
      <c r="BK2" s="202"/>
      <c r="BL2" s="202"/>
      <c r="BM2" s="202"/>
      <c r="BN2" s="202"/>
      <c r="BO2" s="202"/>
      <c r="BP2" s="202"/>
      <c r="BQ2" s="202"/>
      <c r="BR2" s="202"/>
      <c r="BS2" s="202"/>
      <c r="BT2" s="202"/>
      <c r="BU2" s="202"/>
      <c r="BV2" s="202"/>
      <c r="BW2" s="202"/>
      <c r="BX2" s="202"/>
      <c r="BY2" s="202"/>
      <c r="BZ2" s="202"/>
      <c r="CA2" s="202"/>
      <c r="CB2" s="202"/>
      <c r="CC2" s="202"/>
      <c r="CD2" s="202"/>
      <c r="CE2" s="202"/>
      <c r="CF2" s="202"/>
      <c r="CG2" s="202"/>
      <c r="CH2" s="202"/>
      <c r="CI2" s="202"/>
      <c r="CJ2" s="202"/>
      <c r="CK2" s="202"/>
      <c r="CL2" s="202"/>
      <c r="CM2" s="202"/>
      <c r="CN2" s="202"/>
      <c r="CO2" s="202"/>
      <c r="CP2" s="202"/>
      <c r="CQ2" s="202"/>
      <c r="CR2" s="202"/>
      <c r="CS2" s="202"/>
      <c r="CT2" s="202"/>
      <c r="CU2" s="202"/>
      <c r="CV2" s="202"/>
      <c r="CW2" s="202"/>
      <c r="CX2" s="202"/>
      <c r="CY2" s="202"/>
      <c r="CZ2" s="202"/>
      <c r="DA2" s="202"/>
      <c r="DB2" s="202"/>
      <c r="DC2" s="202"/>
      <c r="DD2" s="202"/>
      <c r="DE2" s="202"/>
      <c r="DF2" s="202"/>
      <c r="DG2" s="202"/>
      <c r="DH2" s="202"/>
      <c r="DI2" s="202"/>
      <c r="DJ2" s="1138" t="s">
        <v>345</v>
      </c>
      <c r="DK2" s="1139"/>
      <c r="DL2" s="1139"/>
      <c r="DM2" s="1139"/>
      <c r="DN2" s="1139"/>
      <c r="DO2" s="1140"/>
      <c r="DP2" s="202"/>
      <c r="DQ2" s="1138" t="s">
        <v>346</v>
      </c>
      <c r="DR2" s="1139"/>
      <c r="DS2" s="1139"/>
      <c r="DT2" s="1139"/>
      <c r="DU2" s="1139"/>
      <c r="DV2" s="1139"/>
      <c r="DW2" s="1139"/>
      <c r="DX2" s="1139"/>
      <c r="DY2" s="1139"/>
      <c r="DZ2" s="1140"/>
      <c r="EA2" s="203"/>
    </row>
    <row r="3" spans="1:131" s="200" customFormat="1" ht="11.25" customHeight="1">
      <c r="A3" s="196"/>
      <c r="B3" s="196"/>
      <c r="C3" s="196"/>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6"/>
      <c r="BB3" s="196"/>
      <c r="BC3" s="196"/>
      <c r="BD3" s="196"/>
      <c r="BE3" s="196"/>
      <c r="BF3" s="196"/>
      <c r="BG3" s="196"/>
      <c r="BH3" s="196"/>
      <c r="BI3" s="196"/>
      <c r="BJ3" s="196"/>
      <c r="BK3" s="196"/>
      <c r="BL3" s="196"/>
      <c r="BM3" s="196"/>
      <c r="BN3" s="196"/>
      <c r="BO3" s="196"/>
      <c r="BP3" s="196"/>
      <c r="BQ3" s="196"/>
      <c r="BR3" s="196"/>
      <c r="BS3" s="196"/>
      <c r="BT3" s="196"/>
      <c r="BU3" s="196"/>
      <c r="BV3" s="196"/>
      <c r="BW3" s="196"/>
      <c r="BX3" s="196"/>
      <c r="BY3" s="196"/>
      <c r="BZ3" s="196"/>
      <c r="CA3" s="196"/>
      <c r="CB3" s="196"/>
      <c r="CC3" s="196"/>
      <c r="CD3" s="196"/>
      <c r="CE3" s="196"/>
      <c r="CF3" s="196"/>
      <c r="CG3" s="196"/>
      <c r="CH3" s="196"/>
      <c r="CI3" s="196"/>
      <c r="CJ3" s="196"/>
      <c r="CK3" s="196"/>
      <c r="CL3" s="196"/>
      <c r="CM3" s="196"/>
      <c r="CN3" s="196"/>
      <c r="CO3" s="196"/>
      <c r="CP3" s="196"/>
      <c r="CQ3" s="196"/>
      <c r="CR3" s="196"/>
      <c r="CS3" s="196"/>
      <c r="CT3" s="196"/>
      <c r="CU3" s="196"/>
      <c r="CV3" s="196"/>
      <c r="CW3" s="196"/>
      <c r="CX3" s="196"/>
      <c r="CY3" s="196"/>
      <c r="CZ3" s="196"/>
      <c r="DA3" s="196"/>
      <c r="DB3" s="196"/>
      <c r="DC3" s="196"/>
      <c r="DD3" s="196"/>
      <c r="DE3" s="196"/>
      <c r="DF3" s="196"/>
      <c r="DG3" s="196"/>
      <c r="DH3" s="196"/>
      <c r="DI3" s="196"/>
      <c r="DJ3" s="196"/>
      <c r="DK3" s="196"/>
      <c r="DL3" s="196"/>
      <c r="DM3" s="196"/>
      <c r="DN3" s="196"/>
      <c r="DO3" s="196"/>
      <c r="DP3" s="196"/>
      <c r="DQ3" s="196"/>
      <c r="DR3" s="196"/>
      <c r="DS3" s="196"/>
      <c r="DT3" s="196"/>
      <c r="DU3" s="196"/>
      <c r="DV3" s="196"/>
      <c r="DW3" s="196"/>
      <c r="DX3" s="196"/>
      <c r="DY3" s="196"/>
      <c r="DZ3" s="196"/>
      <c r="EA3" s="199"/>
    </row>
    <row r="4" spans="1:131" s="208" customFormat="1" ht="26.25" customHeight="1" thickBot="1">
      <c r="A4" s="1091" t="s">
        <v>347</v>
      </c>
      <c r="B4" s="1091"/>
      <c r="C4" s="1091"/>
      <c r="D4" s="1091"/>
      <c r="E4" s="1091"/>
      <c r="F4" s="1091"/>
      <c r="G4" s="1091"/>
      <c r="H4" s="1091"/>
      <c r="I4" s="1091"/>
      <c r="J4" s="1091"/>
      <c r="K4" s="1091"/>
      <c r="L4" s="1091"/>
      <c r="M4" s="1091"/>
      <c r="N4" s="1091"/>
      <c r="O4" s="1091"/>
      <c r="P4" s="1091"/>
      <c r="Q4" s="1091"/>
      <c r="R4" s="1091"/>
      <c r="S4" s="1091"/>
      <c r="T4" s="1091"/>
      <c r="U4" s="1091"/>
      <c r="V4" s="1091"/>
      <c r="W4" s="1091"/>
      <c r="X4" s="1091"/>
      <c r="Y4" s="1091"/>
      <c r="Z4" s="1091"/>
      <c r="AA4" s="1091"/>
      <c r="AB4" s="1091"/>
      <c r="AC4" s="1091"/>
      <c r="AD4" s="1091"/>
      <c r="AE4" s="1091"/>
      <c r="AF4" s="1091"/>
      <c r="AG4" s="1091"/>
      <c r="AH4" s="1091"/>
      <c r="AI4" s="1091"/>
      <c r="AJ4" s="1091"/>
      <c r="AK4" s="1091"/>
      <c r="AL4" s="1091"/>
      <c r="AM4" s="1091"/>
      <c r="AN4" s="1091"/>
      <c r="AO4" s="1091"/>
      <c r="AP4" s="1091"/>
      <c r="AQ4" s="1091"/>
      <c r="AR4" s="1091"/>
      <c r="AS4" s="1091"/>
      <c r="AT4" s="1091"/>
      <c r="AU4" s="1091"/>
      <c r="AV4" s="1091"/>
      <c r="AW4" s="1091"/>
      <c r="AX4" s="1091"/>
      <c r="AY4" s="1091"/>
      <c r="AZ4" s="205"/>
      <c r="BA4" s="205"/>
      <c r="BB4" s="205"/>
      <c r="BC4" s="205"/>
      <c r="BD4" s="205"/>
      <c r="BE4" s="206"/>
      <c r="BF4" s="206"/>
      <c r="BG4" s="206"/>
      <c r="BH4" s="206"/>
      <c r="BI4" s="206"/>
      <c r="BJ4" s="206"/>
      <c r="BK4" s="206"/>
      <c r="BL4" s="206"/>
      <c r="BM4" s="206"/>
      <c r="BN4" s="206"/>
      <c r="BO4" s="206"/>
      <c r="BP4" s="206"/>
      <c r="BQ4" s="205" t="s">
        <v>348</v>
      </c>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c r="CZ4" s="205"/>
      <c r="DA4" s="205"/>
      <c r="DB4" s="205"/>
      <c r="DC4" s="205"/>
      <c r="DD4" s="205"/>
      <c r="DE4" s="205"/>
      <c r="DF4" s="205"/>
      <c r="DG4" s="205"/>
      <c r="DH4" s="205"/>
      <c r="DI4" s="205"/>
      <c r="DJ4" s="205"/>
      <c r="DK4" s="205"/>
      <c r="DL4" s="205"/>
      <c r="DM4" s="205"/>
      <c r="DN4" s="205"/>
      <c r="DO4" s="205"/>
      <c r="DP4" s="205"/>
      <c r="DQ4" s="205"/>
      <c r="DR4" s="205"/>
      <c r="DS4" s="205"/>
      <c r="DT4" s="205"/>
      <c r="DU4" s="205"/>
      <c r="DV4" s="205"/>
      <c r="DW4" s="205"/>
      <c r="DX4" s="205"/>
      <c r="DY4" s="205"/>
      <c r="DZ4" s="205"/>
      <c r="EA4" s="207"/>
    </row>
    <row r="5" spans="1:131" s="208" customFormat="1" ht="26.25" customHeight="1">
      <c r="A5" s="1024" t="s">
        <v>349</v>
      </c>
      <c r="B5" s="1025"/>
      <c r="C5" s="1025"/>
      <c r="D5" s="1025"/>
      <c r="E5" s="1025"/>
      <c r="F5" s="1025"/>
      <c r="G5" s="1025"/>
      <c r="H5" s="1025"/>
      <c r="I5" s="1025"/>
      <c r="J5" s="1025"/>
      <c r="K5" s="1025"/>
      <c r="L5" s="1025"/>
      <c r="M5" s="1025"/>
      <c r="N5" s="1025"/>
      <c r="O5" s="1025"/>
      <c r="P5" s="1026"/>
      <c r="Q5" s="1030" t="s">
        <v>350</v>
      </c>
      <c r="R5" s="1031"/>
      <c r="S5" s="1031"/>
      <c r="T5" s="1031"/>
      <c r="U5" s="1032"/>
      <c r="V5" s="1030" t="s">
        <v>351</v>
      </c>
      <c r="W5" s="1031"/>
      <c r="X5" s="1031"/>
      <c r="Y5" s="1031"/>
      <c r="Z5" s="1032"/>
      <c r="AA5" s="1030" t="s">
        <v>352</v>
      </c>
      <c r="AB5" s="1031"/>
      <c r="AC5" s="1031"/>
      <c r="AD5" s="1031"/>
      <c r="AE5" s="1031"/>
      <c r="AF5" s="1141" t="s">
        <v>353</v>
      </c>
      <c r="AG5" s="1031"/>
      <c r="AH5" s="1031"/>
      <c r="AI5" s="1031"/>
      <c r="AJ5" s="1046"/>
      <c r="AK5" s="1031" t="s">
        <v>354</v>
      </c>
      <c r="AL5" s="1031"/>
      <c r="AM5" s="1031"/>
      <c r="AN5" s="1031"/>
      <c r="AO5" s="1032"/>
      <c r="AP5" s="1030" t="s">
        <v>355</v>
      </c>
      <c r="AQ5" s="1031"/>
      <c r="AR5" s="1031"/>
      <c r="AS5" s="1031"/>
      <c r="AT5" s="1032"/>
      <c r="AU5" s="1030" t="s">
        <v>356</v>
      </c>
      <c r="AV5" s="1031"/>
      <c r="AW5" s="1031"/>
      <c r="AX5" s="1031"/>
      <c r="AY5" s="1046"/>
      <c r="AZ5" s="209"/>
      <c r="BA5" s="209"/>
      <c r="BB5" s="209"/>
      <c r="BC5" s="209"/>
      <c r="BD5" s="209"/>
      <c r="BE5" s="210"/>
      <c r="BF5" s="210"/>
      <c r="BG5" s="210"/>
      <c r="BH5" s="210"/>
      <c r="BI5" s="210"/>
      <c r="BJ5" s="210"/>
      <c r="BK5" s="210"/>
      <c r="BL5" s="210"/>
      <c r="BM5" s="210"/>
      <c r="BN5" s="210"/>
      <c r="BO5" s="210"/>
      <c r="BP5" s="210"/>
      <c r="BQ5" s="1024" t="s">
        <v>357</v>
      </c>
      <c r="BR5" s="1025"/>
      <c r="BS5" s="1025"/>
      <c r="BT5" s="1025"/>
      <c r="BU5" s="1025"/>
      <c r="BV5" s="1025"/>
      <c r="BW5" s="1025"/>
      <c r="BX5" s="1025"/>
      <c r="BY5" s="1025"/>
      <c r="BZ5" s="1025"/>
      <c r="CA5" s="1025"/>
      <c r="CB5" s="1025"/>
      <c r="CC5" s="1025"/>
      <c r="CD5" s="1025"/>
      <c r="CE5" s="1025"/>
      <c r="CF5" s="1025"/>
      <c r="CG5" s="1026"/>
      <c r="CH5" s="1030" t="s">
        <v>358</v>
      </c>
      <c r="CI5" s="1031"/>
      <c r="CJ5" s="1031"/>
      <c r="CK5" s="1031"/>
      <c r="CL5" s="1032"/>
      <c r="CM5" s="1030" t="s">
        <v>359</v>
      </c>
      <c r="CN5" s="1031"/>
      <c r="CO5" s="1031"/>
      <c r="CP5" s="1031"/>
      <c r="CQ5" s="1032"/>
      <c r="CR5" s="1030" t="s">
        <v>360</v>
      </c>
      <c r="CS5" s="1031"/>
      <c r="CT5" s="1031"/>
      <c r="CU5" s="1031"/>
      <c r="CV5" s="1032"/>
      <c r="CW5" s="1030" t="s">
        <v>361</v>
      </c>
      <c r="CX5" s="1031"/>
      <c r="CY5" s="1031"/>
      <c r="CZ5" s="1031"/>
      <c r="DA5" s="1032"/>
      <c r="DB5" s="1030" t="s">
        <v>362</v>
      </c>
      <c r="DC5" s="1031"/>
      <c r="DD5" s="1031"/>
      <c r="DE5" s="1031"/>
      <c r="DF5" s="1032"/>
      <c r="DG5" s="1126" t="s">
        <v>363</v>
      </c>
      <c r="DH5" s="1127"/>
      <c r="DI5" s="1127"/>
      <c r="DJ5" s="1127"/>
      <c r="DK5" s="1128"/>
      <c r="DL5" s="1126" t="s">
        <v>364</v>
      </c>
      <c r="DM5" s="1127"/>
      <c r="DN5" s="1127"/>
      <c r="DO5" s="1127"/>
      <c r="DP5" s="1128"/>
      <c r="DQ5" s="1030" t="s">
        <v>365</v>
      </c>
      <c r="DR5" s="1031"/>
      <c r="DS5" s="1031"/>
      <c r="DT5" s="1031"/>
      <c r="DU5" s="1032"/>
      <c r="DV5" s="1030" t="s">
        <v>356</v>
      </c>
      <c r="DW5" s="1031"/>
      <c r="DX5" s="1031"/>
      <c r="DY5" s="1031"/>
      <c r="DZ5" s="1046"/>
      <c r="EA5" s="207"/>
    </row>
    <row r="6" spans="1:131" s="208"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2"/>
      <c r="AG6" s="1034"/>
      <c r="AH6" s="1034"/>
      <c r="AI6" s="1034"/>
      <c r="AJ6" s="1047"/>
      <c r="AK6" s="1034"/>
      <c r="AL6" s="1034"/>
      <c r="AM6" s="1034"/>
      <c r="AN6" s="1034"/>
      <c r="AO6" s="1035"/>
      <c r="AP6" s="1033"/>
      <c r="AQ6" s="1034"/>
      <c r="AR6" s="1034"/>
      <c r="AS6" s="1034"/>
      <c r="AT6" s="1035"/>
      <c r="AU6" s="1033"/>
      <c r="AV6" s="1034"/>
      <c r="AW6" s="1034"/>
      <c r="AX6" s="1034"/>
      <c r="AY6" s="1047"/>
      <c r="AZ6" s="205"/>
      <c r="BA6" s="205"/>
      <c r="BB6" s="205"/>
      <c r="BC6" s="205"/>
      <c r="BD6" s="205"/>
      <c r="BE6" s="206"/>
      <c r="BF6" s="206"/>
      <c r="BG6" s="206"/>
      <c r="BH6" s="206"/>
      <c r="BI6" s="206"/>
      <c r="BJ6" s="206"/>
      <c r="BK6" s="206"/>
      <c r="BL6" s="206"/>
      <c r="BM6" s="206"/>
      <c r="BN6" s="206"/>
      <c r="BO6" s="206"/>
      <c r="BP6" s="206"/>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29"/>
      <c r="DH6" s="1130"/>
      <c r="DI6" s="1130"/>
      <c r="DJ6" s="1130"/>
      <c r="DK6" s="1131"/>
      <c r="DL6" s="1129"/>
      <c r="DM6" s="1130"/>
      <c r="DN6" s="1130"/>
      <c r="DO6" s="1130"/>
      <c r="DP6" s="1131"/>
      <c r="DQ6" s="1033"/>
      <c r="DR6" s="1034"/>
      <c r="DS6" s="1034"/>
      <c r="DT6" s="1034"/>
      <c r="DU6" s="1035"/>
      <c r="DV6" s="1033"/>
      <c r="DW6" s="1034"/>
      <c r="DX6" s="1034"/>
      <c r="DY6" s="1034"/>
      <c r="DZ6" s="1047"/>
      <c r="EA6" s="207"/>
    </row>
    <row r="7" spans="1:131" s="208" customFormat="1" ht="26.25" customHeight="1" thickTop="1">
      <c r="A7" s="211">
        <v>1</v>
      </c>
      <c r="B7" s="1078" t="s">
        <v>366</v>
      </c>
      <c r="C7" s="1079"/>
      <c r="D7" s="1079"/>
      <c r="E7" s="1079"/>
      <c r="F7" s="1079"/>
      <c r="G7" s="1079"/>
      <c r="H7" s="1079"/>
      <c r="I7" s="1079"/>
      <c r="J7" s="1079"/>
      <c r="K7" s="1079"/>
      <c r="L7" s="1079"/>
      <c r="M7" s="1079"/>
      <c r="N7" s="1079"/>
      <c r="O7" s="1079"/>
      <c r="P7" s="1080"/>
      <c r="Q7" s="1132">
        <v>16551</v>
      </c>
      <c r="R7" s="1133"/>
      <c r="S7" s="1133"/>
      <c r="T7" s="1133"/>
      <c r="U7" s="1133"/>
      <c r="V7" s="1133">
        <v>16012</v>
      </c>
      <c r="W7" s="1133"/>
      <c r="X7" s="1133"/>
      <c r="Y7" s="1133"/>
      <c r="Z7" s="1133"/>
      <c r="AA7" s="1133">
        <v>539</v>
      </c>
      <c r="AB7" s="1133"/>
      <c r="AC7" s="1133"/>
      <c r="AD7" s="1133"/>
      <c r="AE7" s="1134"/>
      <c r="AF7" s="1135">
        <v>426</v>
      </c>
      <c r="AG7" s="1136"/>
      <c r="AH7" s="1136"/>
      <c r="AI7" s="1136"/>
      <c r="AJ7" s="1137"/>
      <c r="AK7" s="1119">
        <v>290</v>
      </c>
      <c r="AL7" s="1120"/>
      <c r="AM7" s="1120"/>
      <c r="AN7" s="1120"/>
      <c r="AO7" s="1120"/>
      <c r="AP7" s="1120">
        <v>17422</v>
      </c>
      <c r="AQ7" s="1120"/>
      <c r="AR7" s="1120"/>
      <c r="AS7" s="1120"/>
      <c r="AT7" s="1120"/>
      <c r="AU7" s="1121"/>
      <c r="AV7" s="1121"/>
      <c r="AW7" s="1121"/>
      <c r="AX7" s="1121"/>
      <c r="AY7" s="1122"/>
      <c r="AZ7" s="205"/>
      <c r="BA7" s="205"/>
      <c r="BB7" s="205"/>
      <c r="BC7" s="205"/>
      <c r="BD7" s="205"/>
      <c r="BE7" s="206"/>
      <c r="BF7" s="206"/>
      <c r="BG7" s="206"/>
      <c r="BH7" s="206"/>
      <c r="BI7" s="206"/>
      <c r="BJ7" s="206"/>
      <c r="BK7" s="206"/>
      <c r="BL7" s="206"/>
      <c r="BM7" s="206"/>
      <c r="BN7" s="206"/>
      <c r="BO7" s="206"/>
      <c r="BP7" s="206"/>
      <c r="BQ7" s="212">
        <v>1</v>
      </c>
      <c r="BR7" s="213"/>
      <c r="BS7" s="1123" t="s">
        <v>548</v>
      </c>
      <c r="BT7" s="1124"/>
      <c r="BU7" s="1124"/>
      <c r="BV7" s="1124"/>
      <c r="BW7" s="1124"/>
      <c r="BX7" s="1124"/>
      <c r="BY7" s="1124"/>
      <c r="BZ7" s="1124"/>
      <c r="CA7" s="1124"/>
      <c r="CB7" s="1124"/>
      <c r="CC7" s="1124"/>
      <c r="CD7" s="1124"/>
      <c r="CE7" s="1124"/>
      <c r="CF7" s="1124"/>
      <c r="CG7" s="1125"/>
      <c r="CH7" s="1116">
        <v>2</v>
      </c>
      <c r="CI7" s="1117"/>
      <c r="CJ7" s="1117"/>
      <c r="CK7" s="1117"/>
      <c r="CL7" s="1118"/>
      <c r="CM7" s="1116">
        <v>25</v>
      </c>
      <c r="CN7" s="1117"/>
      <c r="CO7" s="1117"/>
      <c r="CP7" s="1117"/>
      <c r="CQ7" s="1118"/>
      <c r="CR7" s="1116">
        <v>10</v>
      </c>
      <c r="CS7" s="1117"/>
      <c r="CT7" s="1117"/>
      <c r="CU7" s="1117"/>
      <c r="CV7" s="1118"/>
      <c r="CW7" s="1116">
        <v>1</v>
      </c>
      <c r="CX7" s="1117"/>
      <c r="CY7" s="1117"/>
      <c r="CZ7" s="1117"/>
      <c r="DA7" s="1118"/>
      <c r="DB7" s="1116" t="s">
        <v>554</v>
      </c>
      <c r="DC7" s="1117"/>
      <c r="DD7" s="1117"/>
      <c r="DE7" s="1117"/>
      <c r="DF7" s="1118"/>
      <c r="DG7" s="1116" t="s">
        <v>554</v>
      </c>
      <c r="DH7" s="1117"/>
      <c r="DI7" s="1117"/>
      <c r="DJ7" s="1117"/>
      <c r="DK7" s="1118"/>
      <c r="DL7" s="1116" t="s">
        <v>554</v>
      </c>
      <c r="DM7" s="1117"/>
      <c r="DN7" s="1117"/>
      <c r="DO7" s="1117"/>
      <c r="DP7" s="1118"/>
      <c r="DQ7" s="1116" t="s">
        <v>554</v>
      </c>
      <c r="DR7" s="1117"/>
      <c r="DS7" s="1117"/>
      <c r="DT7" s="1117"/>
      <c r="DU7" s="1118"/>
      <c r="DV7" s="1143"/>
      <c r="DW7" s="1144"/>
      <c r="DX7" s="1144"/>
      <c r="DY7" s="1144"/>
      <c r="DZ7" s="1145"/>
      <c r="EA7" s="207"/>
    </row>
    <row r="8" spans="1:131" s="208" customFormat="1" ht="26.25" customHeight="1">
      <c r="A8" s="214">
        <v>2</v>
      </c>
      <c r="B8" s="1066" t="s">
        <v>367</v>
      </c>
      <c r="C8" s="1067"/>
      <c r="D8" s="1067"/>
      <c r="E8" s="1067"/>
      <c r="F8" s="1067"/>
      <c r="G8" s="1067"/>
      <c r="H8" s="1067"/>
      <c r="I8" s="1067"/>
      <c r="J8" s="1067"/>
      <c r="K8" s="1067"/>
      <c r="L8" s="1067"/>
      <c r="M8" s="1067"/>
      <c r="N8" s="1067"/>
      <c r="O8" s="1067"/>
      <c r="P8" s="1068"/>
      <c r="Q8" s="1072">
        <v>92</v>
      </c>
      <c r="R8" s="1073"/>
      <c r="S8" s="1073"/>
      <c r="T8" s="1073"/>
      <c r="U8" s="1073"/>
      <c r="V8" s="1073">
        <v>92</v>
      </c>
      <c r="W8" s="1073"/>
      <c r="X8" s="1073"/>
      <c r="Y8" s="1073"/>
      <c r="Z8" s="1073"/>
      <c r="AA8" s="1073">
        <v>0</v>
      </c>
      <c r="AB8" s="1073"/>
      <c r="AC8" s="1073"/>
      <c r="AD8" s="1073"/>
      <c r="AE8" s="1074"/>
      <c r="AF8" s="1048">
        <v>0</v>
      </c>
      <c r="AG8" s="1049"/>
      <c r="AH8" s="1049"/>
      <c r="AI8" s="1049"/>
      <c r="AJ8" s="1050"/>
      <c r="AK8" s="1114">
        <v>24</v>
      </c>
      <c r="AL8" s="1115"/>
      <c r="AM8" s="1115"/>
      <c r="AN8" s="1115"/>
      <c r="AO8" s="1115"/>
      <c r="AP8" s="1115">
        <v>73</v>
      </c>
      <c r="AQ8" s="1115"/>
      <c r="AR8" s="1115"/>
      <c r="AS8" s="1115"/>
      <c r="AT8" s="1115"/>
      <c r="AU8" s="1112"/>
      <c r="AV8" s="1112"/>
      <c r="AW8" s="1112"/>
      <c r="AX8" s="1112"/>
      <c r="AY8" s="1113"/>
      <c r="AZ8" s="205"/>
      <c r="BA8" s="205"/>
      <c r="BB8" s="205"/>
      <c r="BC8" s="205"/>
      <c r="BD8" s="205"/>
      <c r="BE8" s="206"/>
      <c r="BF8" s="206"/>
      <c r="BG8" s="206"/>
      <c r="BH8" s="206"/>
      <c r="BI8" s="206"/>
      <c r="BJ8" s="206"/>
      <c r="BK8" s="206"/>
      <c r="BL8" s="206"/>
      <c r="BM8" s="206"/>
      <c r="BN8" s="206"/>
      <c r="BO8" s="206"/>
      <c r="BP8" s="206"/>
      <c r="BQ8" s="215">
        <v>2</v>
      </c>
      <c r="BR8" s="216"/>
      <c r="BS8" s="1043" t="s">
        <v>549</v>
      </c>
      <c r="BT8" s="1044"/>
      <c r="BU8" s="1044"/>
      <c r="BV8" s="1044"/>
      <c r="BW8" s="1044"/>
      <c r="BX8" s="1044"/>
      <c r="BY8" s="1044"/>
      <c r="BZ8" s="1044"/>
      <c r="CA8" s="1044"/>
      <c r="CB8" s="1044"/>
      <c r="CC8" s="1044"/>
      <c r="CD8" s="1044"/>
      <c r="CE8" s="1044"/>
      <c r="CF8" s="1044"/>
      <c r="CG8" s="1045"/>
      <c r="CH8" s="1018">
        <v>108</v>
      </c>
      <c r="CI8" s="1019"/>
      <c r="CJ8" s="1019"/>
      <c r="CK8" s="1019"/>
      <c r="CL8" s="1020"/>
      <c r="CM8" s="1018">
        <v>228</v>
      </c>
      <c r="CN8" s="1019"/>
      <c r="CO8" s="1019"/>
      <c r="CP8" s="1019"/>
      <c r="CQ8" s="1020"/>
      <c r="CR8" s="1018">
        <v>10</v>
      </c>
      <c r="CS8" s="1019"/>
      <c r="CT8" s="1019"/>
      <c r="CU8" s="1019"/>
      <c r="CV8" s="1020"/>
      <c r="CW8" s="1018" t="s">
        <v>545</v>
      </c>
      <c r="CX8" s="1019"/>
      <c r="CY8" s="1019"/>
      <c r="CZ8" s="1019"/>
      <c r="DA8" s="1020"/>
      <c r="DB8" s="1018" t="s">
        <v>547</v>
      </c>
      <c r="DC8" s="1019"/>
      <c r="DD8" s="1019"/>
      <c r="DE8" s="1019"/>
      <c r="DF8" s="1020"/>
      <c r="DG8" s="1018" t="s">
        <v>547</v>
      </c>
      <c r="DH8" s="1019"/>
      <c r="DI8" s="1019"/>
      <c r="DJ8" s="1019"/>
      <c r="DK8" s="1020"/>
      <c r="DL8" s="1018" t="s">
        <v>547</v>
      </c>
      <c r="DM8" s="1019"/>
      <c r="DN8" s="1019"/>
      <c r="DO8" s="1019"/>
      <c r="DP8" s="1020"/>
      <c r="DQ8" s="1018" t="s">
        <v>547</v>
      </c>
      <c r="DR8" s="1019"/>
      <c r="DS8" s="1019"/>
      <c r="DT8" s="1019"/>
      <c r="DU8" s="1020"/>
      <c r="DV8" s="1021"/>
      <c r="DW8" s="1022"/>
      <c r="DX8" s="1022"/>
      <c r="DY8" s="1022"/>
      <c r="DZ8" s="1023"/>
      <c r="EA8" s="207"/>
    </row>
    <row r="9" spans="1:131" s="208" customFormat="1" ht="26.25" customHeight="1">
      <c r="A9" s="214">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4"/>
      <c r="AL9" s="1115"/>
      <c r="AM9" s="1115"/>
      <c r="AN9" s="1115"/>
      <c r="AO9" s="1115"/>
      <c r="AP9" s="1115"/>
      <c r="AQ9" s="1115"/>
      <c r="AR9" s="1115"/>
      <c r="AS9" s="1115"/>
      <c r="AT9" s="1115"/>
      <c r="AU9" s="1112"/>
      <c r="AV9" s="1112"/>
      <c r="AW9" s="1112"/>
      <c r="AX9" s="1112"/>
      <c r="AY9" s="1113"/>
      <c r="AZ9" s="205"/>
      <c r="BA9" s="205"/>
      <c r="BB9" s="205"/>
      <c r="BC9" s="205"/>
      <c r="BD9" s="205"/>
      <c r="BE9" s="206"/>
      <c r="BF9" s="206"/>
      <c r="BG9" s="206"/>
      <c r="BH9" s="206"/>
      <c r="BI9" s="206"/>
      <c r="BJ9" s="206"/>
      <c r="BK9" s="206"/>
      <c r="BL9" s="206"/>
      <c r="BM9" s="206"/>
      <c r="BN9" s="206"/>
      <c r="BO9" s="206"/>
      <c r="BP9" s="206"/>
      <c r="BQ9" s="215">
        <v>3</v>
      </c>
      <c r="BR9" s="216"/>
      <c r="BS9" s="1043" t="s">
        <v>550</v>
      </c>
      <c r="BT9" s="1044"/>
      <c r="BU9" s="1044"/>
      <c r="BV9" s="1044"/>
      <c r="BW9" s="1044"/>
      <c r="BX9" s="1044"/>
      <c r="BY9" s="1044"/>
      <c r="BZ9" s="1044"/>
      <c r="CA9" s="1044"/>
      <c r="CB9" s="1044"/>
      <c r="CC9" s="1044"/>
      <c r="CD9" s="1044"/>
      <c r="CE9" s="1044"/>
      <c r="CF9" s="1044"/>
      <c r="CG9" s="1045"/>
      <c r="CH9" s="1018">
        <v>3</v>
      </c>
      <c r="CI9" s="1019"/>
      <c r="CJ9" s="1019"/>
      <c r="CK9" s="1019"/>
      <c r="CL9" s="1020"/>
      <c r="CM9" s="1018">
        <v>35</v>
      </c>
      <c r="CN9" s="1019"/>
      <c r="CO9" s="1019"/>
      <c r="CP9" s="1019"/>
      <c r="CQ9" s="1020"/>
      <c r="CR9" s="1018">
        <v>10</v>
      </c>
      <c r="CS9" s="1019"/>
      <c r="CT9" s="1019"/>
      <c r="CU9" s="1019"/>
      <c r="CV9" s="1020"/>
      <c r="CW9" s="1018" t="s">
        <v>545</v>
      </c>
      <c r="CX9" s="1019"/>
      <c r="CY9" s="1019"/>
      <c r="CZ9" s="1019"/>
      <c r="DA9" s="1020"/>
      <c r="DB9" s="1018" t="s">
        <v>547</v>
      </c>
      <c r="DC9" s="1019"/>
      <c r="DD9" s="1019"/>
      <c r="DE9" s="1019"/>
      <c r="DF9" s="1020"/>
      <c r="DG9" s="1018" t="s">
        <v>547</v>
      </c>
      <c r="DH9" s="1019"/>
      <c r="DI9" s="1019"/>
      <c r="DJ9" s="1019"/>
      <c r="DK9" s="1020"/>
      <c r="DL9" s="1018" t="s">
        <v>547</v>
      </c>
      <c r="DM9" s="1019"/>
      <c r="DN9" s="1019"/>
      <c r="DO9" s="1019"/>
      <c r="DP9" s="1020"/>
      <c r="DQ9" s="1018" t="s">
        <v>547</v>
      </c>
      <c r="DR9" s="1019"/>
      <c r="DS9" s="1019"/>
      <c r="DT9" s="1019"/>
      <c r="DU9" s="1020"/>
      <c r="DV9" s="1021"/>
      <c r="DW9" s="1022"/>
      <c r="DX9" s="1022"/>
      <c r="DY9" s="1022"/>
      <c r="DZ9" s="1023"/>
      <c r="EA9" s="207"/>
    </row>
    <row r="10" spans="1:131" s="208" customFormat="1" ht="26.25" customHeight="1">
      <c r="A10" s="214">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4"/>
      <c r="AL10" s="1115"/>
      <c r="AM10" s="1115"/>
      <c r="AN10" s="1115"/>
      <c r="AO10" s="1115"/>
      <c r="AP10" s="1115"/>
      <c r="AQ10" s="1115"/>
      <c r="AR10" s="1115"/>
      <c r="AS10" s="1115"/>
      <c r="AT10" s="1115"/>
      <c r="AU10" s="1112"/>
      <c r="AV10" s="1112"/>
      <c r="AW10" s="1112"/>
      <c r="AX10" s="1112"/>
      <c r="AY10" s="1113"/>
      <c r="AZ10" s="205"/>
      <c r="BA10" s="205"/>
      <c r="BB10" s="205"/>
      <c r="BC10" s="205"/>
      <c r="BD10" s="205"/>
      <c r="BE10" s="206"/>
      <c r="BF10" s="206"/>
      <c r="BG10" s="206"/>
      <c r="BH10" s="206"/>
      <c r="BI10" s="206"/>
      <c r="BJ10" s="206"/>
      <c r="BK10" s="206"/>
      <c r="BL10" s="206"/>
      <c r="BM10" s="206"/>
      <c r="BN10" s="206"/>
      <c r="BO10" s="206"/>
      <c r="BP10" s="206"/>
      <c r="BQ10" s="215">
        <v>4</v>
      </c>
      <c r="BR10" s="216"/>
      <c r="BS10" s="1043" t="s">
        <v>551</v>
      </c>
      <c r="BT10" s="1044"/>
      <c r="BU10" s="1044"/>
      <c r="BV10" s="1044"/>
      <c r="BW10" s="1044"/>
      <c r="BX10" s="1044"/>
      <c r="BY10" s="1044"/>
      <c r="BZ10" s="1044"/>
      <c r="CA10" s="1044"/>
      <c r="CB10" s="1044"/>
      <c r="CC10" s="1044"/>
      <c r="CD10" s="1044"/>
      <c r="CE10" s="1044"/>
      <c r="CF10" s="1044"/>
      <c r="CG10" s="1045"/>
      <c r="CH10" s="1018">
        <v>0</v>
      </c>
      <c r="CI10" s="1019"/>
      <c r="CJ10" s="1019"/>
      <c r="CK10" s="1019"/>
      <c r="CL10" s="1020"/>
      <c r="CM10" s="1018">
        <v>571</v>
      </c>
      <c r="CN10" s="1019"/>
      <c r="CO10" s="1019"/>
      <c r="CP10" s="1019"/>
      <c r="CQ10" s="1020"/>
      <c r="CR10" s="1018">
        <v>510</v>
      </c>
      <c r="CS10" s="1019"/>
      <c r="CT10" s="1019"/>
      <c r="CU10" s="1019"/>
      <c r="CV10" s="1020"/>
      <c r="CW10" s="1018" t="s">
        <v>545</v>
      </c>
      <c r="CX10" s="1019"/>
      <c r="CY10" s="1019"/>
      <c r="CZ10" s="1019"/>
      <c r="DA10" s="1020"/>
      <c r="DB10" s="1018" t="s">
        <v>547</v>
      </c>
      <c r="DC10" s="1019"/>
      <c r="DD10" s="1019"/>
      <c r="DE10" s="1019"/>
      <c r="DF10" s="1020"/>
      <c r="DG10" s="1018" t="s">
        <v>547</v>
      </c>
      <c r="DH10" s="1019"/>
      <c r="DI10" s="1019"/>
      <c r="DJ10" s="1019"/>
      <c r="DK10" s="1020"/>
      <c r="DL10" s="1018" t="s">
        <v>547</v>
      </c>
      <c r="DM10" s="1019"/>
      <c r="DN10" s="1019"/>
      <c r="DO10" s="1019"/>
      <c r="DP10" s="1020"/>
      <c r="DQ10" s="1018" t="s">
        <v>547</v>
      </c>
      <c r="DR10" s="1019"/>
      <c r="DS10" s="1019"/>
      <c r="DT10" s="1019"/>
      <c r="DU10" s="1020"/>
      <c r="DV10" s="1021"/>
      <c r="DW10" s="1022"/>
      <c r="DX10" s="1022"/>
      <c r="DY10" s="1022"/>
      <c r="DZ10" s="1023"/>
      <c r="EA10" s="207"/>
    </row>
    <row r="11" spans="1:131" s="208" customFormat="1" ht="26.25" customHeight="1">
      <c r="A11" s="214">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4"/>
      <c r="AL11" s="1115"/>
      <c r="AM11" s="1115"/>
      <c r="AN11" s="1115"/>
      <c r="AO11" s="1115"/>
      <c r="AP11" s="1115"/>
      <c r="AQ11" s="1115"/>
      <c r="AR11" s="1115"/>
      <c r="AS11" s="1115"/>
      <c r="AT11" s="1115"/>
      <c r="AU11" s="1112"/>
      <c r="AV11" s="1112"/>
      <c r="AW11" s="1112"/>
      <c r="AX11" s="1112"/>
      <c r="AY11" s="1113"/>
      <c r="AZ11" s="205"/>
      <c r="BA11" s="205"/>
      <c r="BB11" s="205"/>
      <c r="BC11" s="205"/>
      <c r="BD11" s="205"/>
      <c r="BE11" s="206"/>
      <c r="BF11" s="206"/>
      <c r="BG11" s="206"/>
      <c r="BH11" s="206"/>
      <c r="BI11" s="206"/>
      <c r="BJ11" s="206"/>
      <c r="BK11" s="206"/>
      <c r="BL11" s="206"/>
      <c r="BM11" s="206"/>
      <c r="BN11" s="206"/>
      <c r="BO11" s="206"/>
      <c r="BP11" s="206"/>
      <c r="BQ11" s="215">
        <v>5</v>
      </c>
      <c r="BR11" s="216" t="s">
        <v>552</v>
      </c>
      <c r="BS11" s="1043" t="s">
        <v>553</v>
      </c>
      <c r="BT11" s="1044"/>
      <c r="BU11" s="1044"/>
      <c r="BV11" s="1044"/>
      <c r="BW11" s="1044"/>
      <c r="BX11" s="1044"/>
      <c r="BY11" s="1044"/>
      <c r="BZ11" s="1044"/>
      <c r="CA11" s="1044"/>
      <c r="CB11" s="1044"/>
      <c r="CC11" s="1044"/>
      <c r="CD11" s="1044"/>
      <c r="CE11" s="1044"/>
      <c r="CF11" s="1044"/>
      <c r="CG11" s="1045"/>
      <c r="CH11" s="1018">
        <v>0</v>
      </c>
      <c r="CI11" s="1019"/>
      <c r="CJ11" s="1019"/>
      <c r="CK11" s="1019"/>
      <c r="CL11" s="1020"/>
      <c r="CM11" s="1018">
        <v>16</v>
      </c>
      <c r="CN11" s="1019"/>
      <c r="CO11" s="1019"/>
      <c r="CP11" s="1019"/>
      <c r="CQ11" s="1020"/>
      <c r="CR11" s="1018">
        <v>5</v>
      </c>
      <c r="CS11" s="1019"/>
      <c r="CT11" s="1019"/>
      <c r="CU11" s="1019"/>
      <c r="CV11" s="1020"/>
      <c r="CW11" s="1018" t="s">
        <v>545</v>
      </c>
      <c r="CX11" s="1019"/>
      <c r="CY11" s="1019"/>
      <c r="CZ11" s="1019"/>
      <c r="DA11" s="1020"/>
      <c r="DB11" s="1018" t="s">
        <v>547</v>
      </c>
      <c r="DC11" s="1019"/>
      <c r="DD11" s="1019"/>
      <c r="DE11" s="1019"/>
      <c r="DF11" s="1020"/>
      <c r="DG11" s="1018" t="s">
        <v>547</v>
      </c>
      <c r="DH11" s="1019"/>
      <c r="DI11" s="1019"/>
      <c r="DJ11" s="1019"/>
      <c r="DK11" s="1020"/>
      <c r="DL11" s="1018">
        <v>207</v>
      </c>
      <c r="DM11" s="1019"/>
      <c r="DN11" s="1019"/>
      <c r="DO11" s="1019"/>
      <c r="DP11" s="1020"/>
      <c r="DQ11" s="1018" t="s">
        <v>547</v>
      </c>
      <c r="DR11" s="1019"/>
      <c r="DS11" s="1019"/>
      <c r="DT11" s="1019"/>
      <c r="DU11" s="1020"/>
      <c r="DV11" s="1021"/>
      <c r="DW11" s="1022"/>
      <c r="DX11" s="1022"/>
      <c r="DY11" s="1022"/>
      <c r="DZ11" s="1023"/>
      <c r="EA11" s="207"/>
    </row>
    <row r="12" spans="1:131" s="208" customFormat="1" ht="26.25" customHeight="1">
      <c r="A12" s="214">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4"/>
      <c r="AL12" s="1115"/>
      <c r="AM12" s="1115"/>
      <c r="AN12" s="1115"/>
      <c r="AO12" s="1115"/>
      <c r="AP12" s="1115"/>
      <c r="AQ12" s="1115"/>
      <c r="AR12" s="1115"/>
      <c r="AS12" s="1115"/>
      <c r="AT12" s="1115"/>
      <c r="AU12" s="1112"/>
      <c r="AV12" s="1112"/>
      <c r="AW12" s="1112"/>
      <c r="AX12" s="1112"/>
      <c r="AY12" s="1113"/>
      <c r="AZ12" s="205"/>
      <c r="BA12" s="205"/>
      <c r="BB12" s="205"/>
      <c r="BC12" s="205"/>
      <c r="BD12" s="205"/>
      <c r="BE12" s="206"/>
      <c r="BF12" s="206"/>
      <c r="BG12" s="206"/>
      <c r="BH12" s="206"/>
      <c r="BI12" s="206"/>
      <c r="BJ12" s="206"/>
      <c r="BK12" s="206"/>
      <c r="BL12" s="206"/>
      <c r="BM12" s="206"/>
      <c r="BN12" s="206"/>
      <c r="BO12" s="206"/>
      <c r="BP12" s="206"/>
      <c r="BQ12" s="215">
        <v>6</v>
      </c>
      <c r="BR12" s="216"/>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7"/>
    </row>
    <row r="13" spans="1:131" s="208" customFormat="1" ht="26.25" customHeight="1">
      <c r="A13" s="214">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4"/>
      <c r="AL13" s="1115"/>
      <c r="AM13" s="1115"/>
      <c r="AN13" s="1115"/>
      <c r="AO13" s="1115"/>
      <c r="AP13" s="1115"/>
      <c r="AQ13" s="1115"/>
      <c r="AR13" s="1115"/>
      <c r="AS13" s="1115"/>
      <c r="AT13" s="1115"/>
      <c r="AU13" s="1112"/>
      <c r="AV13" s="1112"/>
      <c r="AW13" s="1112"/>
      <c r="AX13" s="1112"/>
      <c r="AY13" s="1113"/>
      <c r="AZ13" s="205"/>
      <c r="BA13" s="205"/>
      <c r="BB13" s="205"/>
      <c r="BC13" s="205"/>
      <c r="BD13" s="205"/>
      <c r="BE13" s="206"/>
      <c r="BF13" s="206"/>
      <c r="BG13" s="206"/>
      <c r="BH13" s="206"/>
      <c r="BI13" s="206"/>
      <c r="BJ13" s="206"/>
      <c r="BK13" s="206"/>
      <c r="BL13" s="206"/>
      <c r="BM13" s="206"/>
      <c r="BN13" s="206"/>
      <c r="BO13" s="206"/>
      <c r="BP13" s="206"/>
      <c r="BQ13" s="215">
        <v>7</v>
      </c>
      <c r="BR13" s="216"/>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7"/>
    </row>
    <row r="14" spans="1:131" s="208" customFormat="1" ht="26.25" customHeight="1">
      <c r="A14" s="214">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4"/>
      <c r="AL14" s="1115"/>
      <c r="AM14" s="1115"/>
      <c r="AN14" s="1115"/>
      <c r="AO14" s="1115"/>
      <c r="AP14" s="1115"/>
      <c r="AQ14" s="1115"/>
      <c r="AR14" s="1115"/>
      <c r="AS14" s="1115"/>
      <c r="AT14" s="1115"/>
      <c r="AU14" s="1112"/>
      <c r="AV14" s="1112"/>
      <c r="AW14" s="1112"/>
      <c r="AX14" s="1112"/>
      <c r="AY14" s="1113"/>
      <c r="AZ14" s="205"/>
      <c r="BA14" s="205"/>
      <c r="BB14" s="205"/>
      <c r="BC14" s="205"/>
      <c r="BD14" s="205"/>
      <c r="BE14" s="206"/>
      <c r="BF14" s="206"/>
      <c r="BG14" s="206"/>
      <c r="BH14" s="206"/>
      <c r="BI14" s="206"/>
      <c r="BJ14" s="206"/>
      <c r="BK14" s="206"/>
      <c r="BL14" s="206"/>
      <c r="BM14" s="206"/>
      <c r="BN14" s="206"/>
      <c r="BO14" s="206"/>
      <c r="BP14" s="206"/>
      <c r="BQ14" s="215">
        <v>8</v>
      </c>
      <c r="BR14" s="216"/>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7"/>
    </row>
    <row r="15" spans="1:131" s="208" customFormat="1" ht="26.25" customHeight="1">
      <c r="A15" s="214">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4"/>
      <c r="AL15" s="1115"/>
      <c r="AM15" s="1115"/>
      <c r="AN15" s="1115"/>
      <c r="AO15" s="1115"/>
      <c r="AP15" s="1115"/>
      <c r="AQ15" s="1115"/>
      <c r="AR15" s="1115"/>
      <c r="AS15" s="1115"/>
      <c r="AT15" s="1115"/>
      <c r="AU15" s="1112"/>
      <c r="AV15" s="1112"/>
      <c r="AW15" s="1112"/>
      <c r="AX15" s="1112"/>
      <c r="AY15" s="1113"/>
      <c r="AZ15" s="205"/>
      <c r="BA15" s="205"/>
      <c r="BB15" s="205"/>
      <c r="BC15" s="205"/>
      <c r="BD15" s="205"/>
      <c r="BE15" s="206"/>
      <c r="BF15" s="206"/>
      <c r="BG15" s="206"/>
      <c r="BH15" s="206"/>
      <c r="BI15" s="206"/>
      <c r="BJ15" s="206"/>
      <c r="BK15" s="206"/>
      <c r="BL15" s="206"/>
      <c r="BM15" s="206"/>
      <c r="BN15" s="206"/>
      <c r="BO15" s="206"/>
      <c r="BP15" s="206"/>
      <c r="BQ15" s="215">
        <v>9</v>
      </c>
      <c r="BR15" s="216"/>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7"/>
    </row>
    <row r="16" spans="1:131" s="208" customFormat="1" ht="26.25" customHeight="1">
      <c r="A16" s="214">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4"/>
      <c r="AL16" s="1115"/>
      <c r="AM16" s="1115"/>
      <c r="AN16" s="1115"/>
      <c r="AO16" s="1115"/>
      <c r="AP16" s="1115"/>
      <c r="AQ16" s="1115"/>
      <c r="AR16" s="1115"/>
      <c r="AS16" s="1115"/>
      <c r="AT16" s="1115"/>
      <c r="AU16" s="1112"/>
      <c r="AV16" s="1112"/>
      <c r="AW16" s="1112"/>
      <c r="AX16" s="1112"/>
      <c r="AY16" s="1113"/>
      <c r="AZ16" s="205"/>
      <c r="BA16" s="205"/>
      <c r="BB16" s="205"/>
      <c r="BC16" s="205"/>
      <c r="BD16" s="205"/>
      <c r="BE16" s="206"/>
      <c r="BF16" s="206"/>
      <c r="BG16" s="206"/>
      <c r="BH16" s="206"/>
      <c r="BI16" s="206"/>
      <c r="BJ16" s="206"/>
      <c r="BK16" s="206"/>
      <c r="BL16" s="206"/>
      <c r="BM16" s="206"/>
      <c r="BN16" s="206"/>
      <c r="BO16" s="206"/>
      <c r="BP16" s="206"/>
      <c r="BQ16" s="215">
        <v>10</v>
      </c>
      <c r="BR16" s="216"/>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7"/>
    </row>
    <row r="17" spans="1:131" s="208" customFormat="1" ht="26.25" customHeight="1">
      <c r="A17" s="214">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4"/>
      <c r="AL17" s="1115"/>
      <c r="AM17" s="1115"/>
      <c r="AN17" s="1115"/>
      <c r="AO17" s="1115"/>
      <c r="AP17" s="1115"/>
      <c r="AQ17" s="1115"/>
      <c r="AR17" s="1115"/>
      <c r="AS17" s="1115"/>
      <c r="AT17" s="1115"/>
      <c r="AU17" s="1112"/>
      <c r="AV17" s="1112"/>
      <c r="AW17" s="1112"/>
      <c r="AX17" s="1112"/>
      <c r="AY17" s="1113"/>
      <c r="AZ17" s="205"/>
      <c r="BA17" s="205"/>
      <c r="BB17" s="205"/>
      <c r="BC17" s="205"/>
      <c r="BD17" s="205"/>
      <c r="BE17" s="206"/>
      <c r="BF17" s="206"/>
      <c r="BG17" s="206"/>
      <c r="BH17" s="206"/>
      <c r="BI17" s="206"/>
      <c r="BJ17" s="206"/>
      <c r="BK17" s="206"/>
      <c r="BL17" s="206"/>
      <c r="BM17" s="206"/>
      <c r="BN17" s="206"/>
      <c r="BO17" s="206"/>
      <c r="BP17" s="206"/>
      <c r="BQ17" s="215">
        <v>11</v>
      </c>
      <c r="BR17" s="216"/>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7"/>
    </row>
    <row r="18" spans="1:131" s="208" customFormat="1" ht="26.25" customHeight="1">
      <c r="A18" s="214">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4"/>
      <c r="AL18" s="1115"/>
      <c r="AM18" s="1115"/>
      <c r="AN18" s="1115"/>
      <c r="AO18" s="1115"/>
      <c r="AP18" s="1115"/>
      <c r="AQ18" s="1115"/>
      <c r="AR18" s="1115"/>
      <c r="AS18" s="1115"/>
      <c r="AT18" s="1115"/>
      <c r="AU18" s="1112"/>
      <c r="AV18" s="1112"/>
      <c r="AW18" s="1112"/>
      <c r="AX18" s="1112"/>
      <c r="AY18" s="1113"/>
      <c r="AZ18" s="205"/>
      <c r="BA18" s="205"/>
      <c r="BB18" s="205"/>
      <c r="BC18" s="205"/>
      <c r="BD18" s="205"/>
      <c r="BE18" s="206"/>
      <c r="BF18" s="206"/>
      <c r="BG18" s="206"/>
      <c r="BH18" s="206"/>
      <c r="BI18" s="206"/>
      <c r="BJ18" s="206"/>
      <c r="BK18" s="206"/>
      <c r="BL18" s="206"/>
      <c r="BM18" s="206"/>
      <c r="BN18" s="206"/>
      <c r="BO18" s="206"/>
      <c r="BP18" s="206"/>
      <c r="BQ18" s="215">
        <v>12</v>
      </c>
      <c r="BR18" s="216"/>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7"/>
    </row>
    <row r="19" spans="1:131" s="208" customFormat="1" ht="26.25" customHeight="1">
      <c r="A19" s="214">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4"/>
      <c r="AL19" s="1115"/>
      <c r="AM19" s="1115"/>
      <c r="AN19" s="1115"/>
      <c r="AO19" s="1115"/>
      <c r="AP19" s="1115"/>
      <c r="AQ19" s="1115"/>
      <c r="AR19" s="1115"/>
      <c r="AS19" s="1115"/>
      <c r="AT19" s="1115"/>
      <c r="AU19" s="1112"/>
      <c r="AV19" s="1112"/>
      <c r="AW19" s="1112"/>
      <c r="AX19" s="1112"/>
      <c r="AY19" s="1113"/>
      <c r="AZ19" s="205"/>
      <c r="BA19" s="205"/>
      <c r="BB19" s="205"/>
      <c r="BC19" s="205"/>
      <c r="BD19" s="205"/>
      <c r="BE19" s="206"/>
      <c r="BF19" s="206"/>
      <c r="BG19" s="206"/>
      <c r="BH19" s="206"/>
      <c r="BI19" s="206"/>
      <c r="BJ19" s="206"/>
      <c r="BK19" s="206"/>
      <c r="BL19" s="206"/>
      <c r="BM19" s="206"/>
      <c r="BN19" s="206"/>
      <c r="BO19" s="206"/>
      <c r="BP19" s="206"/>
      <c r="BQ19" s="215">
        <v>13</v>
      </c>
      <c r="BR19" s="216"/>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7"/>
    </row>
    <row r="20" spans="1:131" s="208" customFormat="1" ht="26.25" customHeight="1">
      <c r="A20" s="214">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4"/>
      <c r="AL20" s="1115"/>
      <c r="AM20" s="1115"/>
      <c r="AN20" s="1115"/>
      <c r="AO20" s="1115"/>
      <c r="AP20" s="1115"/>
      <c r="AQ20" s="1115"/>
      <c r="AR20" s="1115"/>
      <c r="AS20" s="1115"/>
      <c r="AT20" s="1115"/>
      <c r="AU20" s="1112"/>
      <c r="AV20" s="1112"/>
      <c r="AW20" s="1112"/>
      <c r="AX20" s="1112"/>
      <c r="AY20" s="1113"/>
      <c r="AZ20" s="205"/>
      <c r="BA20" s="205"/>
      <c r="BB20" s="205"/>
      <c r="BC20" s="205"/>
      <c r="BD20" s="205"/>
      <c r="BE20" s="206"/>
      <c r="BF20" s="206"/>
      <c r="BG20" s="206"/>
      <c r="BH20" s="206"/>
      <c r="BI20" s="206"/>
      <c r="BJ20" s="206"/>
      <c r="BK20" s="206"/>
      <c r="BL20" s="206"/>
      <c r="BM20" s="206"/>
      <c r="BN20" s="206"/>
      <c r="BO20" s="206"/>
      <c r="BP20" s="206"/>
      <c r="BQ20" s="215">
        <v>14</v>
      </c>
      <c r="BR20" s="216"/>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7"/>
    </row>
    <row r="21" spans="1:131" s="208" customFormat="1" ht="26.25" customHeight="1" thickBot="1">
      <c r="A21" s="214">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4"/>
      <c r="AL21" s="1115"/>
      <c r="AM21" s="1115"/>
      <c r="AN21" s="1115"/>
      <c r="AO21" s="1115"/>
      <c r="AP21" s="1115"/>
      <c r="AQ21" s="1115"/>
      <c r="AR21" s="1115"/>
      <c r="AS21" s="1115"/>
      <c r="AT21" s="1115"/>
      <c r="AU21" s="1112"/>
      <c r="AV21" s="1112"/>
      <c r="AW21" s="1112"/>
      <c r="AX21" s="1112"/>
      <c r="AY21" s="1113"/>
      <c r="AZ21" s="205"/>
      <c r="BA21" s="205"/>
      <c r="BB21" s="205"/>
      <c r="BC21" s="205"/>
      <c r="BD21" s="205"/>
      <c r="BE21" s="206"/>
      <c r="BF21" s="206"/>
      <c r="BG21" s="206"/>
      <c r="BH21" s="206"/>
      <c r="BI21" s="206"/>
      <c r="BJ21" s="206"/>
      <c r="BK21" s="206"/>
      <c r="BL21" s="206"/>
      <c r="BM21" s="206"/>
      <c r="BN21" s="206"/>
      <c r="BO21" s="206"/>
      <c r="BP21" s="206"/>
      <c r="BQ21" s="215">
        <v>15</v>
      </c>
      <c r="BR21" s="216"/>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7"/>
    </row>
    <row r="22" spans="1:131" s="208" customFormat="1" ht="26.25" customHeight="1">
      <c r="A22" s="214">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48"/>
      <c r="AG22" s="1049"/>
      <c r="AH22" s="1049"/>
      <c r="AI22" s="1049"/>
      <c r="AJ22" s="1050"/>
      <c r="AK22" s="1105"/>
      <c r="AL22" s="1106"/>
      <c r="AM22" s="1106"/>
      <c r="AN22" s="1106"/>
      <c r="AO22" s="1106"/>
      <c r="AP22" s="1106"/>
      <c r="AQ22" s="1106"/>
      <c r="AR22" s="1106"/>
      <c r="AS22" s="1106"/>
      <c r="AT22" s="1106"/>
      <c r="AU22" s="1107"/>
      <c r="AV22" s="1107"/>
      <c r="AW22" s="1107"/>
      <c r="AX22" s="1107"/>
      <c r="AY22" s="1108"/>
      <c r="AZ22" s="1064" t="s">
        <v>368</v>
      </c>
      <c r="BA22" s="1064"/>
      <c r="BB22" s="1064"/>
      <c r="BC22" s="1064"/>
      <c r="BD22" s="1065"/>
      <c r="BE22" s="206"/>
      <c r="BF22" s="206"/>
      <c r="BG22" s="206"/>
      <c r="BH22" s="206"/>
      <c r="BI22" s="206"/>
      <c r="BJ22" s="206"/>
      <c r="BK22" s="206"/>
      <c r="BL22" s="206"/>
      <c r="BM22" s="206"/>
      <c r="BN22" s="206"/>
      <c r="BO22" s="206"/>
      <c r="BP22" s="206"/>
      <c r="BQ22" s="215">
        <v>16</v>
      </c>
      <c r="BR22" s="216"/>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7"/>
    </row>
    <row r="23" spans="1:131" s="208" customFormat="1" ht="26.25" customHeight="1" thickBot="1">
      <c r="A23" s="217" t="s">
        <v>369</v>
      </c>
      <c r="B23" s="973" t="s">
        <v>370</v>
      </c>
      <c r="C23" s="974"/>
      <c r="D23" s="974"/>
      <c r="E23" s="974"/>
      <c r="F23" s="974"/>
      <c r="G23" s="974"/>
      <c r="H23" s="974"/>
      <c r="I23" s="974"/>
      <c r="J23" s="974"/>
      <c r="K23" s="974"/>
      <c r="L23" s="974"/>
      <c r="M23" s="974"/>
      <c r="N23" s="974"/>
      <c r="O23" s="974"/>
      <c r="P23" s="975"/>
      <c r="Q23" s="1096">
        <v>16643</v>
      </c>
      <c r="R23" s="1097"/>
      <c r="S23" s="1097"/>
      <c r="T23" s="1097"/>
      <c r="U23" s="1097"/>
      <c r="V23" s="1097">
        <v>16104</v>
      </c>
      <c r="W23" s="1097"/>
      <c r="X23" s="1097"/>
      <c r="Y23" s="1097"/>
      <c r="Z23" s="1097"/>
      <c r="AA23" s="1097">
        <v>539</v>
      </c>
      <c r="AB23" s="1097"/>
      <c r="AC23" s="1097"/>
      <c r="AD23" s="1097"/>
      <c r="AE23" s="1098"/>
      <c r="AF23" s="1099">
        <v>427</v>
      </c>
      <c r="AG23" s="1097"/>
      <c r="AH23" s="1097"/>
      <c r="AI23" s="1097"/>
      <c r="AJ23" s="1100"/>
      <c r="AK23" s="1101"/>
      <c r="AL23" s="1102"/>
      <c r="AM23" s="1102"/>
      <c r="AN23" s="1102"/>
      <c r="AO23" s="1102"/>
      <c r="AP23" s="1097">
        <v>17494</v>
      </c>
      <c r="AQ23" s="1097"/>
      <c r="AR23" s="1097"/>
      <c r="AS23" s="1097"/>
      <c r="AT23" s="1097"/>
      <c r="AU23" s="1103"/>
      <c r="AV23" s="1103"/>
      <c r="AW23" s="1103"/>
      <c r="AX23" s="1103"/>
      <c r="AY23" s="1104"/>
      <c r="AZ23" s="1093" t="s">
        <v>114</v>
      </c>
      <c r="BA23" s="1094"/>
      <c r="BB23" s="1094"/>
      <c r="BC23" s="1094"/>
      <c r="BD23" s="1095"/>
      <c r="BE23" s="206"/>
      <c r="BF23" s="206"/>
      <c r="BG23" s="206"/>
      <c r="BH23" s="206"/>
      <c r="BI23" s="206"/>
      <c r="BJ23" s="206"/>
      <c r="BK23" s="206"/>
      <c r="BL23" s="206"/>
      <c r="BM23" s="206"/>
      <c r="BN23" s="206"/>
      <c r="BO23" s="206"/>
      <c r="BP23" s="206"/>
      <c r="BQ23" s="215">
        <v>17</v>
      </c>
      <c r="BR23" s="216"/>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7"/>
    </row>
    <row r="24" spans="1:131" s="208" customFormat="1" ht="26.25" customHeight="1">
      <c r="A24" s="1092" t="s">
        <v>371</v>
      </c>
      <c r="B24" s="1092"/>
      <c r="C24" s="1092"/>
      <c r="D24" s="1092"/>
      <c r="E24" s="1092"/>
      <c r="F24" s="1092"/>
      <c r="G24" s="1092"/>
      <c r="H24" s="1092"/>
      <c r="I24" s="1092"/>
      <c r="J24" s="1092"/>
      <c r="K24" s="1092"/>
      <c r="L24" s="1092"/>
      <c r="M24" s="1092"/>
      <c r="N24" s="1092"/>
      <c r="O24" s="1092"/>
      <c r="P24" s="1092"/>
      <c r="Q24" s="1092"/>
      <c r="R24" s="1092"/>
      <c r="S24" s="1092"/>
      <c r="T24" s="1092"/>
      <c r="U24" s="1092"/>
      <c r="V24" s="1092"/>
      <c r="W24" s="1092"/>
      <c r="X24" s="1092"/>
      <c r="Y24" s="1092"/>
      <c r="Z24" s="1092"/>
      <c r="AA24" s="1092"/>
      <c r="AB24" s="1092"/>
      <c r="AC24" s="1092"/>
      <c r="AD24" s="1092"/>
      <c r="AE24" s="1092"/>
      <c r="AF24" s="1092"/>
      <c r="AG24" s="1092"/>
      <c r="AH24" s="1092"/>
      <c r="AI24" s="1092"/>
      <c r="AJ24" s="1092"/>
      <c r="AK24" s="1092"/>
      <c r="AL24" s="1092"/>
      <c r="AM24" s="1092"/>
      <c r="AN24" s="1092"/>
      <c r="AO24" s="1092"/>
      <c r="AP24" s="1092"/>
      <c r="AQ24" s="1092"/>
      <c r="AR24" s="1092"/>
      <c r="AS24" s="1092"/>
      <c r="AT24" s="1092"/>
      <c r="AU24" s="1092"/>
      <c r="AV24" s="1092"/>
      <c r="AW24" s="1092"/>
      <c r="AX24" s="1092"/>
      <c r="AY24" s="1092"/>
      <c r="AZ24" s="205"/>
      <c r="BA24" s="205"/>
      <c r="BB24" s="205"/>
      <c r="BC24" s="205"/>
      <c r="BD24" s="205"/>
      <c r="BE24" s="206"/>
      <c r="BF24" s="206"/>
      <c r="BG24" s="206"/>
      <c r="BH24" s="206"/>
      <c r="BI24" s="206"/>
      <c r="BJ24" s="206"/>
      <c r="BK24" s="206"/>
      <c r="BL24" s="206"/>
      <c r="BM24" s="206"/>
      <c r="BN24" s="206"/>
      <c r="BO24" s="206"/>
      <c r="BP24" s="206"/>
      <c r="BQ24" s="215">
        <v>18</v>
      </c>
      <c r="BR24" s="216"/>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7"/>
    </row>
    <row r="25" spans="1:131" s="200" customFormat="1" ht="26.25" customHeight="1" thickBot="1">
      <c r="A25" s="1091" t="s">
        <v>372</v>
      </c>
      <c r="B25" s="1091"/>
      <c r="C25" s="1091"/>
      <c r="D25" s="1091"/>
      <c r="E25" s="1091"/>
      <c r="F25" s="1091"/>
      <c r="G25" s="1091"/>
      <c r="H25" s="1091"/>
      <c r="I25" s="1091"/>
      <c r="J25" s="1091"/>
      <c r="K25" s="1091"/>
      <c r="L25" s="1091"/>
      <c r="M25" s="1091"/>
      <c r="N25" s="1091"/>
      <c r="O25" s="1091"/>
      <c r="P25" s="1091"/>
      <c r="Q25" s="1091"/>
      <c r="R25" s="1091"/>
      <c r="S25" s="1091"/>
      <c r="T25" s="1091"/>
      <c r="U25" s="1091"/>
      <c r="V25" s="1091"/>
      <c r="W25" s="1091"/>
      <c r="X25" s="1091"/>
      <c r="Y25" s="1091"/>
      <c r="Z25" s="1091"/>
      <c r="AA25" s="1091"/>
      <c r="AB25" s="1091"/>
      <c r="AC25" s="1091"/>
      <c r="AD25" s="1091"/>
      <c r="AE25" s="1091"/>
      <c r="AF25" s="1091"/>
      <c r="AG25" s="1091"/>
      <c r="AH25" s="1091"/>
      <c r="AI25" s="1091"/>
      <c r="AJ25" s="1091"/>
      <c r="AK25" s="1091"/>
      <c r="AL25" s="1091"/>
      <c r="AM25" s="1091"/>
      <c r="AN25" s="1091"/>
      <c r="AO25" s="1091"/>
      <c r="AP25" s="1091"/>
      <c r="AQ25" s="1091"/>
      <c r="AR25" s="1091"/>
      <c r="AS25" s="1091"/>
      <c r="AT25" s="1091"/>
      <c r="AU25" s="1091"/>
      <c r="AV25" s="1091"/>
      <c r="AW25" s="1091"/>
      <c r="AX25" s="1091"/>
      <c r="AY25" s="1091"/>
      <c r="AZ25" s="1091"/>
      <c r="BA25" s="1091"/>
      <c r="BB25" s="1091"/>
      <c r="BC25" s="1091"/>
      <c r="BD25" s="1091"/>
      <c r="BE25" s="1091"/>
      <c r="BF25" s="1091"/>
      <c r="BG25" s="1091"/>
      <c r="BH25" s="1091"/>
      <c r="BI25" s="1091"/>
      <c r="BJ25" s="205"/>
      <c r="BK25" s="205"/>
      <c r="BL25" s="205"/>
      <c r="BM25" s="205"/>
      <c r="BN25" s="205"/>
      <c r="BO25" s="218"/>
      <c r="BP25" s="218"/>
      <c r="BQ25" s="215">
        <v>19</v>
      </c>
      <c r="BR25" s="216"/>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9"/>
    </row>
    <row r="26" spans="1:131" s="200" customFormat="1" ht="26.25" customHeight="1">
      <c r="A26" s="1024" t="s">
        <v>349</v>
      </c>
      <c r="B26" s="1025"/>
      <c r="C26" s="1025"/>
      <c r="D26" s="1025"/>
      <c r="E26" s="1025"/>
      <c r="F26" s="1025"/>
      <c r="G26" s="1025"/>
      <c r="H26" s="1025"/>
      <c r="I26" s="1025"/>
      <c r="J26" s="1025"/>
      <c r="K26" s="1025"/>
      <c r="L26" s="1025"/>
      <c r="M26" s="1025"/>
      <c r="N26" s="1025"/>
      <c r="O26" s="1025"/>
      <c r="P26" s="1026"/>
      <c r="Q26" s="1030" t="s">
        <v>373</v>
      </c>
      <c r="R26" s="1031"/>
      <c r="S26" s="1031"/>
      <c r="T26" s="1031"/>
      <c r="U26" s="1032"/>
      <c r="V26" s="1030" t="s">
        <v>374</v>
      </c>
      <c r="W26" s="1031"/>
      <c r="X26" s="1031"/>
      <c r="Y26" s="1031"/>
      <c r="Z26" s="1032"/>
      <c r="AA26" s="1030" t="s">
        <v>375</v>
      </c>
      <c r="AB26" s="1031"/>
      <c r="AC26" s="1031"/>
      <c r="AD26" s="1031"/>
      <c r="AE26" s="1031"/>
      <c r="AF26" s="1087" t="s">
        <v>376</v>
      </c>
      <c r="AG26" s="1037"/>
      <c r="AH26" s="1037"/>
      <c r="AI26" s="1037"/>
      <c r="AJ26" s="1088"/>
      <c r="AK26" s="1031" t="s">
        <v>377</v>
      </c>
      <c r="AL26" s="1031"/>
      <c r="AM26" s="1031"/>
      <c r="AN26" s="1031"/>
      <c r="AO26" s="1032"/>
      <c r="AP26" s="1030" t="s">
        <v>378</v>
      </c>
      <c r="AQ26" s="1031"/>
      <c r="AR26" s="1031"/>
      <c r="AS26" s="1031"/>
      <c r="AT26" s="1032"/>
      <c r="AU26" s="1030" t="s">
        <v>379</v>
      </c>
      <c r="AV26" s="1031"/>
      <c r="AW26" s="1031"/>
      <c r="AX26" s="1031"/>
      <c r="AY26" s="1032"/>
      <c r="AZ26" s="1030" t="s">
        <v>380</v>
      </c>
      <c r="BA26" s="1031"/>
      <c r="BB26" s="1031"/>
      <c r="BC26" s="1031"/>
      <c r="BD26" s="1032"/>
      <c r="BE26" s="1030" t="s">
        <v>356</v>
      </c>
      <c r="BF26" s="1031"/>
      <c r="BG26" s="1031"/>
      <c r="BH26" s="1031"/>
      <c r="BI26" s="1046"/>
      <c r="BJ26" s="205"/>
      <c r="BK26" s="205"/>
      <c r="BL26" s="205"/>
      <c r="BM26" s="205"/>
      <c r="BN26" s="205"/>
      <c r="BO26" s="218"/>
      <c r="BP26" s="218"/>
      <c r="BQ26" s="215">
        <v>20</v>
      </c>
      <c r="BR26" s="216"/>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9"/>
    </row>
    <row r="27" spans="1:131" s="200"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89"/>
      <c r="AG27" s="1040"/>
      <c r="AH27" s="1040"/>
      <c r="AI27" s="1040"/>
      <c r="AJ27" s="1090"/>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5"/>
      <c r="BK27" s="205"/>
      <c r="BL27" s="205"/>
      <c r="BM27" s="205"/>
      <c r="BN27" s="205"/>
      <c r="BO27" s="218"/>
      <c r="BP27" s="218"/>
      <c r="BQ27" s="215">
        <v>21</v>
      </c>
      <c r="BR27" s="216"/>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9"/>
    </row>
    <row r="28" spans="1:131" s="200" customFormat="1" ht="26.25" customHeight="1" thickTop="1">
      <c r="A28" s="219">
        <v>1</v>
      </c>
      <c r="B28" s="1078" t="s">
        <v>381</v>
      </c>
      <c r="C28" s="1079"/>
      <c r="D28" s="1079"/>
      <c r="E28" s="1079"/>
      <c r="F28" s="1079"/>
      <c r="G28" s="1079"/>
      <c r="H28" s="1079"/>
      <c r="I28" s="1079"/>
      <c r="J28" s="1079"/>
      <c r="K28" s="1079"/>
      <c r="L28" s="1079"/>
      <c r="M28" s="1079"/>
      <c r="N28" s="1079"/>
      <c r="O28" s="1079"/>
      <c r="P28" s="1080"/>
      <c r="Q28" s="1081">
        <v>4502</v>
      </c>
      <c r="R28" s="1082"/>
      <c r="S28" s="1082"/>
      <c r="T28" s="1082"/>
      <c r="U28" s="1082"/>
      <c r="V28" s="1082">
        <v>4184</v>
      </c>
      <c r="W28" s="1082"/>
      <c r="X28" s="1082"/>
      <c r="Y28" s="1082"/>
      <c r="Z28" s="1082"/>
      <c r="AA28" s="1082">
        <v>318</v>
      </c>
      <c r="AB28" s="1082"/>
      <c r="AC28" s="1082"/>
      <c r="AD28" s="1082"/>
      <c r="AE28" s="1083"/>
      <c r="AF28" s="1084">
        <v>318</v>
      </c>
      <c r="AG28" s="1082"/>
      <c r="AH28" s="1082"/>
      <c r="AI28" s="1082"/>
      <c r="AJ28" s="1085"/>
      <c r="AK28" s="1086">
        <v>294</v>
      </c>
      <c r="AL28" s="1075"/>
      <c r="AM28" s="1075"/>
      <c r="AN28" s="1075"/>
      <c r="AO28" s="1075"/>
      <c r="AP28" s="1075" t="s">
        <v>546</v>
      </c>
      <c r="AQ28" s="1075"/>
      <c r="AR28" s="1075"/>
      <c r="AS28" s="1075"/>
      <c r="AT28" s="1075"/>
      <c r="AU28" s="1075" t="s">
        <v>546</v>
      </c>
      <c r="AV28" s="1075"/>
      <c r="AW28" s="1075"/>
      <c r="AX28" s="1075"/>
      <c r="AY28" s="1075"/>
      <c r="AZ28" s="1071" t="s">
        <v>546</v>
      </c>
      <c r="BA28" s="1071"/>
      <c r="BB28" s="1071"/>
      <c r="BC28" s="1071"/>
      <c r="BD28" s="1071"/>
      <c r="BE28" s="1076"/>
      <c r="BF28" s="1076"/>
      <c r="BG28" s="1076"/>
      <c r="BH28" s="1076"/>
      <c r="BI28" s="1077"/>
      <c r="BJ28" s="205"/>
      <c r="BK28" s="205"/>
      <c r="BL28" s="205"/>
      <c r="BM28" s="205"/>
      <c r="BN28" s="205"/>
      <c r="BO28" s="218"/>
      <c r="BP28" s="218"/>
      <c r="BQ28" s="215">
        <v>22</v>
      </c>
      <c r="BR28" s="216"/>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9"/>
    </row>
    <row r="29" spans="1:131" s="200" customFormat="1" ht="26.25" customHeight="1">
      <c r="A29" s="219">
        <v>2</v>
      </c>
      <c r="B29" s="1066" t="s">
        <v>382</v>
      </c>
      <c r="C29" s="1067"/>
      <c r="D29" s="1067"/>
      <c r="E29" s="1067"/>
      <c r="F29" s="1067"/>
      <c r="G29" s="1067"/>
      <c r="H29" s="1067"/>
      <c r="I29" s="1067"/>
      <c r="J29" s="1067"/>
      <c r="K29" s="1067"/>
      <c r="L29" s="1067"/>
      <c r="M29" s="1067"/>
      <c r="N29" s="1067"/>
      <c r="O29" s="1067"/>
      <c r="P29" s="1068"/>
      <c r="Q29" s="1072">
        <v>3631</v>
      </c>
      <c r="R29" s="1073"/>
      <c r="S29" s="1073"/>
      <c r="T29" s="1073"/>
      <c r="U29" s="1073"/>
      <c r="V29" s="1073">
        <v>3500</v>
      </c>
      <c r="W29" s="1073"/>
      <c r="X29" s="1073"/>
      <c r="Y29" s="1073"/>
      <c r="Z29" s="1073"/>
      <c r="AA29" s="1073">
        <v>131</v>
      </c>
      <c r="AB29" s="1073"/>
      <c r="AC29" s="1073"/>
      <c r="AD29" s="1073"/>
      <c r="AE29" s="1074"/>
      <c r="AF29" s="1048">
        <v>131</v>
      </c>
      <c r="AG29" s="1049"/>
      <c r="AH29" s="1049"/>
      <c r="AI29" s="1049"/>
      <c r="AJ29" s="1050"/>
      <c r="AK29" s="1009">
        <v>512</v>
      </c>
      <c r="AL29" s="1000"/>
      <c r="AM29" s="1000"/>
      <c r="AN29" s="1000"/>
      <c r="AO29" s="1000"/>
      <c r="AP29" s="1000" t="s">
        <v>546</v>
      </c>
      <c r="AQ29" s="1000"/>
      <c r="AR29" s="1000"/>
      <c r="AS29" s="1000"/>
      <c r="AT29" s="1000"/>
      <c r="AU29" s="1000" t="s">
        <v>546</v>
      </c>
      <c r="AV29" s="1000"/>
      <c r="AW29" s="1000"/>
      <c r="AX29" s="1000"/>
      <c r="AY29" s="1000"/>
      <c r="AZ29" s="1071" t="s">
        <v>546</v>
      </c>
      <c r="BA29" s="1071"/>
      <c r="BB29" s="1071"/>
      <c r="BC29" s="1071"/>
      <c r="BD29" s="1071"/>
      <c r="BE29" s="1061"/>
      <c r="BF29" s="1061"/>
      <c r="BG29" s="1061"/>
      <c r="BH29" s="1061"/>
      <c r="BI29" s="1062"/>
      <c r="BJ29" s="205"/>
      <c r="BK29" s="205"/>
      <c r="BL29" s="205"/>
      <c r="BM29" s="205"/>
      <c r="BN29" s="205"/>
      <c r="BO29" s="218"/>
      <c r="BP29" s="218"/>
      <c r="BQ29" s="215">
        <v>23</v>
      </c>
      <c r="BR29" s="216"/>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9"/>
    </row>
    <row r="30" spans="1:131" s="200" customFormat="1" ht="26.25" customHeight="1">
      <c r="A30" s="219">
        <v>3</v>
      </c>
      <c r="B30" s="1066" t="s">
        <v>383</v>
      </c>
      <c r="C30" s="1067"/>
      <c r="D30" s="1067"/>
      <c r="E30" s="1067"/>
      <c r="F30" s="1067"/>
      <c r="G30" s="1067"/>
      <c r="H30" s="1067"/>
      <c r="I30" s="1067"/>
      <c r="J30" s="1067"/>
      <c r="K30" s="1067"/>
      <c r="L30" s="1067"/>
      <c r="M30" s="1067"/>
      <c r="N30" s="1067"/>
      <c r="O30" s="1067"/>
      <c r="P30" s="1068"/>
      <c r="Q30" s="1072">
        <v>385</v>
      </c>
      <c r="R30" s="1073"/>
      <c r="S30" s="1073"/>
      <c r="T30" s="1073"/>
      <c r="U30" s="1073"/>
      <c r="V30" s="1073">
        <v>383</v>
      </c>
      <c r="W30" s="1073"/>
      <c r="X30" s="1073"/>
      <c r="Y30" s="1073"/>
      <c r="Z30" s="1073"/>
      <c r="AA30" s="1073">
        <v>1</v>
      </c>
      <c r="AB30" s="1073"/>
      <c r="AC30" s="1073"/>
      <c r="AD30" s="1073"/>
      <c r="AE30" s="1074"/>
      <c r="AF30" s="1048">
        <v>1</v>
      </c>
      <c r="AG30" s="1049"/>
      <c r="AH30" s="1049"/>
      <c r="AI30" s="1049"/>
      <c r="AJ30" s="1050"/>
      <c r="AK30" s="1009">
        <v>123</v>
      </c>
      <c r="AL30" s="1000"/>
      <c r="AM30" s="1000"/>
      <c r="AN30" s="1000"/>
      <c r="AO30" s="1000"/>
      <c r="AP30" s="1000" t="s">
        <v>546</v>
      </c>
      <c r="AQ30" s="1000"/>
      <c r="AR30" s="1000"/>
      <c r="AS30" s="1000"/>
      <c r="AT30" s="1000"/>
      <c r="AU30" s="1000" t="s">
        <v>546</v>
      </c>
      <c r="AV30" s="1000"/>
      <c r="AW30" s="1000"/>
      <c r="AX30" s="1000"/>
      <c r="AY30" s="1000"/>
      <c r="AZ30" s="1071" t="s">
        <v>546</v>
      </c>
      <c r="BA30" s="1071"/>
      <c r="BB30" s="1071"/>
      <c r="BC30" s="1071"/>
      <c r="BD30" s="1071"/>
      <c r="BE30" s="1061"/>
      <c r="BF30" s="1061"/>
      <c r="BG30" s="1061"/>
      <c r="BH30" s="1061"/>
      <c r="BI30" s="1062"/>
      <c r="BJ30" s="205"/>
      <c r="BK30" s="205"/>
      <c r="BL30" s="205"/>
      <c r="BM30" s="205"/>
      <c r="BN30" s="205"/>
      <c r="BO30" s="218"/>
      <c r="BP30" s="218"/>
      <c r="BQ30" s="215">
        <v>24</v>
      </c>
      <c r="BR30" s="216"/>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9"/>
    </row>
    <row r="31" spans="1:131" s="200" customFormat="1" ht="26.25" customHeight="1">
      <c r="A31" s="219">
        <v>4</v>
      </c>
      <c r="B31" s="1066" t="s">
        <v>384</v>
      </c>
      <c r="C31" s="1067"/>
      <c r="D31" s="1067"/>
      <c r="E31" s="1067"/>
      <c r="F31" s="1067"/>
      <c r="G31" s="1067"/>
      <c r="H31" s="1067"/>
      <c r="I31" s="1067"/>
      <c r="J31" s="1067"/>
      <c r="K31" s="1067"/>
      <c r="L31" s="1067"/>
      <c r="M31" s="1067"/>
      <c r="N31" s="1067"/>
      <c r="O31" s="1067"/>
      <c r="P31" s="1068"/>
      <c r="Q31" s="1072">
        <v>783</v>
      </c>
      <c r="R31" s="1073"/>
      <c r="S31" s="1073"/>
      <c r="T31" s="1073"/>
      <c r="U31" s="1073"/>
      <c r="V31" s="1073">
        <v>755</v>
      </c>
      <c r="W31" s="1073"/>
      <c r="X31" s="1073"/>
      <c r="Y31" s="1073"/>
      <c r="Z31" s="1073"/>
      <c r="AA31" s="1073">
        <v>28</v>
      </c>
      <c r="AB31" s="1073"/>
      <c r="AC31" s="1073"/>
      <c r="AD31" s="1073"/>
      <c r="AE31" s="1074"/>
      <c r="AF31" s="1048">
        <v>418</v>
      </c>
      <c r="AG31" s="1049"/>
      <c r="AH31" s="1049"/>
      <c r="AI31" s="1049"/>
      <c r="AJ31" s="1050"/>
      <c r="AK31" s="1009">
        <v>17</v>
      </c>
      <c r="AL31" s="1000"/>
      <c r="AM31" s="1000"/>
      <c r="AN31" s="1000"/>
      <c r="AO31" s="1000"/>
      <c r="AP31" s="1000">
        <v>1682</v>
      </c>
      <c r="AQ31" s="1000"/>
      <c r="AR31" s="1000"/>
      <c r="AS31" s="1000"/>
      <c r="AT31" s="1000"/>
      <c r="AU31" s="1000">
        <v>25</v>
      </c>
      <c r="AV31" s="1000"/>
      <c r="AW31" s="1000"/>
      <c r="AX31" s="1000"/>
      <c r="AY31" s="1000"/>
      <c r="AZ31" s="1071" t="s">
        <v>547</v>
      </c>
      <c r="BA31" s="1071"/>
      <c r="BB31" s="1071"/>
      <c r="BC31" s="1071"/>
      <c r="BD31" s="1071"/>
      <c r="BE31" s="1061" t="s">
        <v>385</v>
      </c>
      <c r="BF31" s="1061"/>
      <c r="BG31" s="1061"/>
      <c r="BH31" s="1061"/>
      <c r="BI31" s="1062"/>
      <c r="BJ31" s="205"/>
      <c r="BK31" s="205"/>
      <c r="BL31" s="205"/>
      <c r="BM31" s="205"/>
      <c r="BN31" s="205"/>
      <c r="BO31" s="218"/>
      <c r="BP31" s="218"/>
      <c r="BQ31" s="215">
        <v>25</v>
      </c>
      <c r="BR31" s="216"/>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9"/>
    </row>
    <row r="32" spans="1:131" s="200" customFormat="1" ht="26.25" customHeight="1">
      <c r="A32" s="219">
        <v>5</v>
      </c>
      <c r="B32" s="1066" t="s">
        <v>386</v>
      </c>
      <c r="C32" s="1067"/>
      <c r="D32" s="1067"/>
      <c r="E32" s="1067"/>
      <c r="F32" s="1067"/>
      <c r="G32" s="1067"/>
      <c r="H32" s="1067"/>
      <c r="I32" s="1067"/>
      <c r="J32" s="1067"/>
      <c r="K32" s="1067"/>
      <c r="L32" s="1067"/>
      <c r="M32" s="1067"/>
      <c r="N32" s="1067"/>
      <c r="O32" s="1067"/>
      <c r="P32" s="1068"/>
      <c r="Q32" s="1072">
        <v>1389</v>
      </c>
      <c r="R32" s="1073"/>
      <c r="S32" s="1073"/>
      <c r="T32" s="1073"/>
      <c r="U32" s="1073"/>
      <c r="V32" s="1073">
        <v>1378</v>
      </c>
      <c r="W32" s="1073"/>
      <c r="X32" s="1073"/>
      <c r="Y32" s="1073"/>
      <c r="Z32" s="1073"/>
      <c r="AA32" s="1073">
        <v>11</v>
      </c>
      <c r="AB32" s="1073"/>
      <c r="AC32" s="1073"/>
      <c r="AD32" s="1073"/>
      <c r="AE32" s="1074"/>
      <c r="AF32" s="1048">
        <v>11</v>
      </c>
      <c r="AG32" s="1049"/>
      <c r="AH32" s="1049"/>
      <c r="AI32" s="1049"/>
      <c r="AJ32" s="1050"/>
      <c r="AK32" s="1009">
        <v>238</v>
      </c>
      <c r="AL32" s="1000"/>
      <c r="AM32" s="1000"/>
      <c r="AN32" s="1000"/>
      <c r="AO32" s="1000"/>
      <c r="AP32" s="1000">
        <v>6006</v>
      </c>
      <c r="AQ32" s="1000"/>
      <c r="AR32" s="1000"/>
      <c r="AS32" s="1000"/>
      <c r="AT32" s="1000"/>
      <c r="AU32" s="1000">
        <v>2781</v>
      </c>
      <c r="AV32" s="1000"/>
      <c r="AW32" s="1000"/>
      <c r="AX32" s="1000"/>
      <c r="AY32" s="1000"/>
      <c r="AZ32" s="1071" t="s">
        <v>547</v>
      </c>
      <c r="BA32" s="1071"/>
      <c r="BB32" s="1071"/>
      <c r="BC32" s="1071"/>
      <c r="BD32" s="1071"/>
      <c r="BE32" s="1061" t="s">
        <v>387</v>
      </c>
      <c r="BF32" s="1061"/>
      <c r="BG32" s="1061"/>
      <c r="BH32" s="1061"/>
      <c r="BI32" s="1062"/>
      <c r="BJ32" s="205"/>
      <c r="BK32" s="205"/>
      <c r="BL32" s="205"/>
      <c r="BM32" s="205"/>
      <c r="BN32" s="205"/>
      <c r="BO32" s="218"/>
      <c r="BP32" s="218"/>
      <c r="BQ32" s="215">
        <v>26</v>
      </c>
      <c r="BR32" s="216"/>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9"/>
    </row>
    <row r="33" spans="1:131" s="200" customFormat="1" ht="26.25" customHeight="1">
      <c r="A33" s="219">
        <v>6</v>
      </c>
      <c r="B33" s="1066" t="s">
        <v>388</v>
      </c>
      <c r="C33" s="1067"/>
      <c r="D33" s="1067"/>
      <c r="E33" s="1067"/>
      <c r="F33" s="1067"/>
      <c r="G33" s="1067"/>
      <c r="H33" s="1067"/>
      <c r="I33" s="1067"/>
      <c r="J33" s="1067"/>
      <c r="K33" s="1067"/>
      <c r="L33" s="1067"/>
      <c r="M33" s="1067"/>
      <c r="N33" s="1067"/>
      <c r="O33" s="1067"/>
      <c r="P33" s="1068"/>
      <c r="Q33" s="1072">
        <v>138</v>
      </c>
      <c r="R33" s="1073"/>
      <c r="S33" s="1073"/>
      <c r="T33" s="1073"/>
      <c r="U33" s="1073"/>
      <c r="V33" s="1073">
        <v>137</v>
      </c>
      <c r="W33" s="1073"/>
      <c r="X33" s="1073"/>
      <c r="Y33" s="1073"/>
      <c r="Z33" s="1073"/>
      <c r="AA33" s="1073">
        <v>1</v>
      </c>
      <c r="AB33" s="1073"/>
      <c r="AC33" s="1073"/>
      <c r="AD33" s="1073"/>
      <c r="AE33" s="1074"/>
      <c r="AF33" s="1048">
        <v>1</v>
      </c>
      <c r="AG33" s="1049"/>
      <c r="AH33" s="1049"/>
      <c r="AI33" s="1049"/>
      <c r="AJ33" s="1050"/>
      <c r="AK33" s="1009">
        <v>66</v>
      </c>
      <c r="AL33" s="1000"/>
      <c r="AM33" s="1000"/>
      <c r="AN33" s="1000"/>
      <c r="AO33" s="1000"/>
      <c r="AP33" s="1000">
        <v>1121</v>
      </c>
      <c r="AQ33" s="1000"/>
      <c r="AR33" s="1000"/>
      <c r="AS33" s="1000"/>
      <c r="AT33" s="1000"/>
      <c r="AU33" s="1000">
        <v>897</v>
      </c>
      <c r="AV33" s="1000"/>
      <c r="AW33" s="1000"/>
      <c r="AX33" s="1000"/>
      <c r="AY33" s="1000"/>
      <c r="AZ33" s="1071" t="s">
        <v>547</v>
      </c>
      <c r="BA33" s="1071"/>
      <c r="BB33" s="1071"/>
      <c r="BC33" s="1071"/>
      <c r="BD33" s="1071"/>
      <c r="BE33" s="1061" t="s">
        <v>387</v>
      </c>
      <c r="BF33" s="1061"/>
      <c r="BG33" s="1061"/>
      <c r="BH33" s="1061"/>
      <c r="BI33" s="1062"/>
      <c r="BJ33" s="205"/>
      <c r="BK33" s="205"/>
      <c r="BL33" s="205"/>
      <c r="BM33" s="205"/>
      <c r="BN33" s="205"/>
      <c r="BO33" s="218"/>
      <c r="BP33" s="218"/>
      <c r="BQ33" s="215">
        <v>27</v>
      </c>
      <c r="BR33" s="216"/>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9"/>
    </row>
    <row r="34" spans="1:131" s="200" customFormat="1" ht="26.25" customHeight="1">
      <c r="A34" s="219">
        <v>7</v>
      </c>
      <c r="B34" s="1066" t="s">
        <v>389</v>
      </c>
      <c r="C34" s="1067"/>
      <c r="D34" s="1067"/>
      <c r="E34" s="1067"/>
      <c r="F34" s="1067"/>
      <c r="G34" s="1067"/>
      <c r="H34" s="1067"/>
      <c r="I34" s="1067"/>
      <c r="J34" s="1067"/>
      <c r="K34" s="1067"/>
      <c r="L34" s="1067"/>
      <c r="M34" s="1067"/>
      <c r="N34" s="1067"/>
      <c r="O34" s="1067"/>
      <c r="P34" s="1068"/>
      <c r="Q34" s="1072">
        <v>15</v>
      </c>
      <c r="R34" s="1073"/>
      <c r="S34" s="1073"/>
      <c r="T34" s="1073"/>
      <c r="U34" s="1073"/>
      <c r="V34" s="1073">
        <v>14</v>
      </c>
      <c r="W34" s="1073"/>
      <c r="X34" s="1073"/>
      <c r="Y34" s="1073"/>
      <c r="Z34" s="1073"/>
      <c r="AA34" s="1073">
        <v>2</v>
      </c>
      <c r="AB34" s="1073"/>
      <c r="AC34" s="1073"/>
      <c r="AD34" s="1073"/>
      <c r="AE34" s="1074"/>
      <c r="AF34" s="1048">
        <v>2</v>
      </c>
      <c r="AG34" s="1049"/>
      <c r="AH34" s="1049"/>
      <c r="AI34" s="1049"/>
      <c r="AJ34" s="1050"/>
      <c r="AK34" s="1009">
        <v>4</v>
      </c>
      <c r="AL34" s="1000"/>
      <c r="AM34" s="1000"/>
      <c r="AN34" s="1000"/>
      <c r="AO34" s="1000"/>
      <c r="AP34" s="1000">
        <v>86</v>
      </c>
      <c r="AQ34" s="1000"/>
      <c r="AR34" s="1000"/>
      <c r="AS34" s="1000"/>
      <c r="AT34" s="1000"/>
      <c r="AU34" s="1000">
        <v>58</v>
      </c>
      <c r="AV34" s="1000"/>
      <c r="AW34" s="1000"/>
      <c r="AX34" s="1000"/>
      <c r="AY34" s="1000"/>
      <c r="AZ34" s="1071" t="s">
        <v>547</v>
      </c>
      <c r="BA34" s="1071"/>
      <c r="BB34" s="1071"/>
      <c r="BC34" s="1071"/>
      <c r="BD34" s="1071"/>
      <c r="BE34" s="1061" t="s">
        <v>387</v>
      </c>
      <c r="BF34" s="1061"/>
      <c r="BG34" s="1061"/>
      <c r="BH34" s="1061"/>
      <c r="BI34" s="1062"/>
      <c r="BJ34" s="205"/>
      <c r="BK34" s="205"/>
      <c r="BL34" s="205"/>
      <c r="BM34" s="205"/>
      <c r="BN34" s="205"/>
      <c r="BO34" s="218"/>
      <c r="BP34" s="218"/>
      <c r="BQ34" s="215">
        <v>28</v>
      </c>
      <c r="BR34" s="216"/>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9"/>
    </row>
    <row r="35" spans="1:131" s="200" customFormat="1" ht="26.25" customHeight="1">
      <c r="A35" s="219">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9"/>
      <c r="AL35" s="1000"/>
      <c r="AM35" s="1000"/>
      <c r="AN35" s="1000"/>
      <c r="AO35" s="1000"/>
      <c r="AP35" s="1000"/>
      <c r="AQ35" s="1000"/>
      <c r="AR35" s="1000"/>
      <c r="AS35" s="1000"/>
      <c r="AT35" s="1000"/>
      <c r="AU35" s="1000"/>
      <c r="AV35" s="1000"/>
      <c r="AW35" s="1000"/>
      <c r="AX35" s="1000"/>
      <c r="AY35" s="1000"/>
      <c r="AZ35" s="1071"/>
      <c r="BA35" s="1071"/>
      <c r="BB35" s="1071"/>
      <c r="BC35" s="1071"/>
      <c r="BD35" s="1071"/>
      <c r="BE35" s="1061"/>
      <c r="BF35" s="1061"/>
      <c r="BG35" s="1061"/>
      <c r="BH35" s="1061"/>
      <c r="BI35" s="1062"/>
      <c r="BJ35" s="205"/>
      <c r="BK35" s="205"/>
      <c r="BL35" s="205"/>
      <c r="BM35" s="205"/>
      <c r="BN35" s="205"/>
      <c r="BO35" s="218"/>
      <c r="BP35" s="218"/>
      <c r="BQ35" s="215">
        <v>29</v>
      </c>
      <c r="BR35" s="216"/>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9"/>
    </row>
    <row r="36" spans="1:131" s="200" customFormat="1" ht="26.25" customHeight="1">
      <c r="A36" s="219">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9"/>
      <c r="AL36" s="1000"/>
      <c r="AM36" s="1000"/>
      <c r="AN36" s="1000"/>
      <c r="AO36" s="1000"/>
      <c r="AP36" s="1000"/>
      <c r="AQ36" s="1000"/>
      <c r="AR36" s="1000"/>
      <c r="AS36" s="1000"/>
      <c r="AT36" s="1000"/>
      <c r="AU36" s="1000"/>
      <c r="AV36" s="1000"/>
      <c r="AW36" s="1000"/>
      <c r="AX36" s="1000"/>
      <c r="AY36" s="1000"/>
      <c r="AZ36" s="1071"/>
      <c r="BA36" s="1071"/>
      <c r="BB36" s="1071"/>
      <c r="BC36" s="1071"/>
      <c r="BD36" s="1071"/>
      <c r="BE36" s="1061"/>
      <c r="BF36" s="1061"/>
      <c r="BG36" s="1061"/>
      <c r="BH36" s="1061"/>
      <c r="BI36" s="1062"/>
      <c r="BJ36" s="205"/>
      <c r="BK36" s="205"/>
      <c r="BL36" s="205"/>
      <c r="BM36" s="205"/>
      <c r="BN36" s="205"/>
      <c r="BO36" s="218"/>
      <c r="BP36" s="218"/>
      <c r="BQ36" s="215">
        <v>30</v>
      </c>
      <c r="BR36" s="216"/>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9"/>
    </row>
    <row r="37" spans="1:131" s="200" customFormat="1" ht="26.25" customHeight="1">
      <c r="A37" s="219">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9"/>
      <c r="AL37" s="1000"/>
      <c r="AM37" s="1000"/>
      <c r="AN37" s="1000"/>
      <c r="AO37" s="1000"/>
      <c r="AP37" s="1000"/>
      <c r="AQ37" s="1000"/>
      <c r="AR37" s="1000"/>
      <c r="AS37" s="1000"/>
      <c r="AT37" s="1000"/>
      <c r="AU37" s="1000"/>
      <c r="AV37" s="1000"/>
      <c r="AW37" s="1000"/>
      <c r="AX37" s="1000"/>
      <c r="AY37" s="1000"/>
      <c r="AZ37" s="1071"/>
      <c r="BA37" s="1071"/>
      <c r="BB37" s="1071"/>
      <c r="BC37" s="1071"/>
      <c r="BD37" s="1071"/>
      <c r="BE37" s="1061"/>
      <c r="BF37" s="1061"/>
      <c r="BG37" s="1061"/>
      <c r="BH37" s="1061"/>
      <c r="BI37" s="1062"/>
      <c r="BJ37" s="205"/>
      <c r="BK37" s="205"/>
      <c r="BL37" s="205"/>
      <c r="BM37" s="205"/>
      <c r="BN37" s="205"/>
      <c r="BO37" s="218"/>
      <c r="BP37" s="218"/>
      <c r="BQ37" s="215">
        <v>31</v>
      </c>
      <c r="BR37" s="216"/>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9"/>
    </row>
    <row r="38" spans="1:131" s="200" customFormat="1" ht="26.25" customHeight="1">
      <c r="A38" s="219">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9"/>
      <c r="AL38" s="1000"/>
      <c r="AM38" s="1000"/>
      <c r="AN38" s="1000"/>
      <c r="AO38" s="1000"/>
      <c r="AP38" s="1000"/>
      <c r="AQ38" s="1000"/>
      <c r="AR38" s="1000"/>
      <c r="AS38" s="1000"/>
      <c r="AT38" s="1000"/>
      <c r="AU38" s="1000"/>
      <c r="AV38" s="1000"/>
      <c r="AW38" s="1000"/>
      <c r="AX38" s="1000"/>
      <c r="AY38" s="1000"/>
      <c r="AZ38" s="1071"/>
      <c r="BA38" s="1071"/>
      <c r="BB38" s="1071"/>
      <c r="BC38" s="1071"/>
      <c r="BD38" s="1071"/>
      <c r="BE38" s="1061"/>
      <c r="BF38" s="1061"/>
      <c r="BG38" s="1061"/>
      <c r="BH38" s="1061"/>
      <c r="BI38" s="1062"/>
      <c r="BJ38" s="205"/>
      <c r="BK38" s="205"/>
      <c r="BL38" s="205"/>
      <c r="BM38" s="205"/>
      <c r="BN38" s="205"/>
      <c r="BO38" s="218"/>
      <c r="BP38" s="218"/>
      <c r="BQ38" s="215">
        <v>32</v>
      </c>
      <c r="BR38" s="216"/>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9"/>
    </row>
    <row r="39" spans="1:131" s="200" customFormat="1" ht="26.25" customHeight="1">
      <c r="A39" s="219">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9"/>
      <c r="AL39" s="1000"/>
      <c r="AM39" s="1000"/>
      <c r="AN39" s="1000"/>
      <c r="AO39" s="1000"/>
      <c r="AP39" s="1000"/>
      <c r="AQ39" s="1000"/>
      <c r="AR39" s="1000"/>
      <c r="AS39" s="1000"/>
      <c r="AT39" s="1000"/>
      <c r="AU39" s="1000"/>
      <c r="AV39" s="1000"/>
      <c r="AW39" s="1000"/>
      <c r="AX39" s="1000"/>
      <c r="AY39" s="1000"/>
      <c r="AZ39" s="1071"/>
      <c r="BA39" s="1071"/>
      <c r="BB39" s="1071"/>
      <c r="BC39" s="1071"/>
      <c r="BD39" s="1071"/>
      <c r="BE39" s="1061"/>
      <c r="BF39" s="1061"/>
      <c r="BG39" s="1061"/>
      <c r="BH39" s="1061"/>
      <c r="BI39" s="1062"/>
      <c r="BJ39" s="205"/>
      <c r="BK39" s="205"/>
      <c r="BL39" s="205"/>
      <c r="BM39" s="205"/>
      <c r="BN39" s="205"/>
      <c r="BO39" s="218"/>
      <c r="BP39" s="218"/>
      <c r="BQ39" s="215">
        <v>33</v>
      </c>
      <c r="BR39" s="216"/>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9"/>
    </row>
    <row r="40" spans="1:131" s="200" customFormat="1" ht="26.25" customHeight="1">
      <c r="A40" s="214">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9"/>
      <c r="AL40" s="1000"/>
      <c r="AM40" s="1000"/>
      <c r="AN40" s="1000"/>
      <c r="AO40" s="1000"/>
      <c r="AP40" s="1000"/>
      <c r="AQ40" s="1000"/>
      <c r="AR40" s="1000"/>
      <c r="AS40" s="1000"/>
      <c r="AT40" s="1000"/>
      <c r="AU40" s="1000"/>
      <c r="AV40" s="1000"/>
      <c r="AW40" s="1000"/>
      <c r="AX40" s="1000"/>
      <c r="AY40" s="1000"/>
      <c r="AZ40" s="1071"/>
      <c r="BA40" s="1071"/>
      <c r="BB40" s="1071"/>
      <c r="BC40" s="1071"/>
      <c r="BD40" s="1071"/>
      <c r="BE40" s="1061"/>
      <c r="BF40" s="1061"/>
      <c r="BG40" s="1061"/>
      <c r="BH40" s="1061"/>
      <c r="BI40" s="1062"/>
      <c r="BJ40" s="205"/>
      <c r="BK40" s="205"/>
      <c r="BL40" s="205"/>
      <c r="BM40" s="205"/>
      <c r="BN40" s="205"/>
      <c r="BO40" s="218"/>
      <c r="BP40" s="218"/>
      <c r="BQ40" s="215">
        <v>34</v>
      </c>
      <c r="BR40" s="216"/>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9"/>
    </row>
    <row r="41" spans="1:131" s="200" customFormat="1" ht="26.25" customHeight="1">
      <c r="A41" s="214">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9"/>
      <c r="AL41" s="1000"/>
      <c r="AM41" s="1000"/>
      <c r="AN41" s="1000"/>
      <c r="AO41" s="1000"/>
      <c r="AP41" s="1000"/>
      <c r="AQ41" s="1000"/>
      <c r="AR41" s="1000"/>
      <c r="AS41" s="1000"/>
      <c r="AT41" s="1000"/>
      <c r="AU41" s="1000"/>
      <c r="AV41" s="1000"/>
      <c r="AW41" s="1000"/>
      <c r="AX41" s="1000"/>
      <c r="AY41" s="1000"/>
      <c r="AZ41" s="1071"/>
      <c r="BA41" s="1071"/>
      <c r="BB41" s="1071"/>
      <c r="BC41" s="1071"/>
      <c r="BD41" s="1071"/>
      <c r="BE41" s="1061"/>
      <c r="BF41" s="1061"/>
      <c r="BG41" s="1061"/>
      <c r="BH41" s="1061"/>
      <c r="BI41" s="1062"/>
      <c r="BJ41" s="205"/>
      <c r="BK41" s="205"/>
      <c r="BL41" s="205"/>
      <c r="BM41" s="205"/>
      <c r="BN41" s="205"/>
      <c r="BO41" s="218"/>
      <c r="BP41" s="218"/>
      <c r="BQ41" s="215">
        <v>35</v>
      </c>
      <c r="BR41" s="216"/>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9"/>
    </row>
    <row r="42" spans="1:131" s="200" customFormat="1" ht="26.25" customHeight="1">
      <c r="A42" s="214">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9"/>
      <c r="AL42" s="1000"/>
      <c r="AM42" s="1000"/>
      <c r="AN42" s="1000"/>
      <c r="AO42" s="1000"/>
      <c r="AP42" s="1000"/>
      <c r="AQ42" s="1000"/>
      <c r="AR42" s="1000"/>
      <c r="AS42" s="1000"/>
      <c r="AT42" s="1000"/>
      <c r="AU42" s="1000"/>
      <c r="AV42" s="1000"/>
      <c r="AW42" s="1000"/>
      <c r="AX42" s="1000"/>
      <c r="AY42" s="1000"/>
      <c r="AZ42" s="1071"/>
      <c r="BA42" s="1071"/>
      <c r="BB42" s="1071"/>
      <c r="BC42" s="1071"/>
      <c r="BD42" s="1071"/>
      <c r="BE42" s="1061"/>
      <c r="BF42" s="1061"/>
      <c r="BG42" s="1061"/>
      <c r="BH42" s="1061"/>
      <c r="BI42" s="1062"/>
      <c r="BJ42" s="205"/>
      <c r="BK42" s="205"/>
      <c r="BL42" s="205"/>
      <c r="BM42" s="205"/>
      <c r="BN42" s="205"/>
      <c r="BO42" s="218"/>
      <c r="BP42" s="218"/>
      <c r="BQ42" s="215">
        <v>36</v>
      </c>
      <c r="BR42" s="216"/>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9"/>
    </row>
    <row r="43" spans="1:131" s="200" customFormat="1" ht="26.25" customHeight="1">
      <c r="A43" s="214">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9"/>
      <c r="AL43" s="1000"/>
      <c r="AM43" s="1000"/>
      <c r="AN43" s="1000"/>
      <c r="AO43" s="1000"/>
      <c r="AP43" s="1000"/>
      <c r="AQ43" s="1000"/>
      <c r="AR43" s="1000"/>
      <c r="AS43" s="1000"/>
      <c r="AT43" s="1000"/>
      <c r="AU43" s="1000"/>
      <c r="AV43" s="1000"/>
      <c r="AW43" s="1000"/>
      <c r="AX43" s="1000"/>
      <c r="AY43" s="1000"/>
      <c r="AZ43" s="1071"/>
      <c r="BA43" s="1071"/>
      <c r="BB43" s="1071"/>
      <c r="BC43" s="1071"/>
      <c r="BD43" s="1071"/>
      <c r="BE43" s="1061"/>
      <c r="BF43" s="1061"/>
      <c r="BG43" s="1061"/>
      <c r="BH43" s="1061"/>
      <c r="BI43" s="1062"/>
      <c r="BJ43" s="205"/>
      <c r="BK43" s="205"/>
      <c r="BL43" s="205"/>
      <c r="BM43" s="205"/>
      <c r="BN43" s="205"/>
      <c r="BO43" s="218"/>
      <c r="BP43" s="218"/>
      <c r="BQ43" s="215">
        <v>37</v>
      </c>
      <c r="BR43" s="216"/>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9"/>
    </row>
    <row r="44" spans="1:131" s="200" customFormat="1" ht="26.25" customHeight="1">
      <c r="A44" s="214">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9"/>
      <c r="AL44" s="1000"/>
      <c r="AM44" s="1000"/>
      <c r="AN44" s="1000"/>
      <c r="AO44" s="1000"/>
      <c r="AP44" s="1000"/>
      <c r="AQ44" s="1000"/>
      <c r="AR44" s="1000"/>
      <c r="AS44" s="1000"/>
      <c r="AT44" s="1000"/>
      <c r="AU44" s="1000"/>
      <c r="AV44" s="1000"/>
      <c r="AW44" s="1000"/>
      <c r="AX44" s="1000"/>
      <c r="AY44" s="1000"/>
      <c r="AZ44" s="1071"/>
      <c r="BA44" s="1071"/>
      <c r="BB44" s="1071"/>
      <c r="BC44" s="1071"/>
      <c r="BD44" s="1071"/>
      <c r="BE44" s="1061"/>
      <c r="BF44" s="1061"/>
      <c r="BG44" s="1061"/>
      <c r="BH44" s="1061"/>
      <c r="BI44" s="1062"/>
      <c r="BJ44" s="205"/>
      <c r="BK44" s="205"/>
      <c r="BL44" s="205"/>
      <c r="BM44" s="205"/>
      <c r="BN44" s="205"/>
      <c r="BO44" s="218"/>
      <c r="BP44" s="218"/>
      <c r="BQ44" s="215">
        <v>38</v>
      </c>
      <c r="BR44" s="216"/>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9"/>
    </row>
    <row r="45" spans="1:131" s="200" customFormat="1" ht="26.25" customHeight="1">
      <c r="A45" s="214">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9"/>
      <c r="AL45" s="1000"/>
      <c r="AM45" s="1000"/>
      <c r="AN45" s="1000"/>
      <c r="AO45" s="1000"/>
      <c r="AP45" s="1000"/>
      <c r="AQ45" s="1000"/>
      <c r="AR45" s="1000"/>
      <c r="AS45" s="1000"/>
      <c r="AT45" s="1000"/>
      <c r="AU45" s="1000"/>
      <c r="AV45" s="1000"/>
      <c r="AW45" s="1000"/>
      <c r="AX45" s="1000"/>
      <c r="AY45" s="1000"/>
      <c r="AZ45" s="1071"/>
      <c r="BA45" s="1071"/>
      <c r="BB45" s="1071"/>
      <c r="BC45" s="1071"/>
      <c r="BD45" s="1071"/>
      <c r="BE45" s="1061"/>
      <c r="BF45" s="1061"/>
      <c r="BG45" s="1061"/>
      <c r="BH45" s="1061"/>
      <c r="BI45" s="1062"/>
      <c r="BJ45" s="205"/>
      <c r="BK45" s="205"/>
      <c r="BL45" s="205"/>
      <c r="BM45" s="205"/>
      <c r="BN45" s="205"/>
      <c r="BO45" s="218"/>
      <c r="BP45" s="218"/>
      <c r="BQ45" s="215">
        <v>39</v>
      </c>
      <c r="BR45" s="216"/>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9"/>
    </row>
    <row r="46" spans="1:131" s="200" customFormat="1" ht="26.25" customHeight="1">
      <c r="A46" s="214">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9"/>
      <c r="AL46" s="1000"/>
      <c r="AM46" s="1000"/>
      <c r="AN46" s="1000"/>
      <c r="AO46" s="1000"/>
      <c r="AP46" s="1000"/>
      <c r="AQ46" s="1000"/>
      <c r="AR46" s="1000"/>
      <c r="AS46" s="1000"/>
      <c r="AT46" s="1000"/>
      <c r="AU46" s="1000"/>
      <c r="AV46" s="1000"/>
      <c r="AW46" s="1000"/>
      <c r="AX46" s="1000"/>
      <c r="AY46" s="1000"/>
      <c r="AZ46" s="1071"/>
      <c r="BA46" s="1071"/>
      <c r="BB46" s="1071"/>
      <c r="BC46" s="1071"/>
      <c r="BD46" s="1071"/>
      <c r="BE46" s="1061"/>
      <c r="BF46" s="1061"/>
      <c r="BG46" s="1061"/>
      <c r="BH46" s="1061"/>
      <c r="BI46" s="1062"/>
      <c r="BJ46" s="205"/>
      <c r="BK46" s="205"/>
      <c r="BL46" s="205"/>
      <c r="BM46" s="205"/>
      <c r="BN46" s="205"/>
      <c r="BO46" s="218"/>
      <c r="BP46" s="218"/>
      <c r="BQ46" s="215">
        <v>40</v>
      </c>
      <c r="BR46" s="216"/>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9"/>
    </row>
    <row r="47" spans="1:131" s="200" customFormat="1" ht="26.25" customHeight="1">
      <c r="A47" s="214">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9"/>
      <c r="AL47" s="1000"/>
      <c r="AM47" s="1000"/>
      <c r="AN47" s="1000"/>
      <c r="AO47" s="1000"/>
      <c r="AP47" s="1000"/>
      <c r="AQ47" s="1000"/>
      <c r="AR47" s="1000"/>
      <c r="AS47" s="1000"/>
      <c r="AT47" s="1000"/>
      <c r="AU47" s="1000"/>
      <c r="AV47" s="1000"/>
      <c r="AW47" s="1000"/>
      <c r="AX47" s="1000"/>
      <c r="AY47" s="1000"/>
      <c r="AZ47" s="1071"/>
      <c r="BA47" s="1071"/>
      <c r="BB47" s="1071"/>
      <c r="BC47" s="1071"/>
      <c r="BD47" s="1071"/>
      <c r="BE47" s="1061"/>
      <c r="BF47" s="1061"/>
      <c r="BG47" s="1061"/>
      <c r="BH47" s="1061"/>
      <c r="BI47" s="1062"/>
      <c r="BJ47" s="205"/>
      <c r="BK47" s="205"/>
      <c r="BL47" s="205"/>
      <c r="BM47" s="205"/>
      <c r="BN47" s="205"/>
      <c r="BO47" s="218"/>
      <c r="BP47" s="218"/>
      <c r="BQ47" s="215">
        <v>41</v>
      </c>
      <c r="BR47" s="216"/>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9"/>
    </row>
    <row r="48" spans="1:131" s="200" customFormat="1" ht="26.25" customHeight="1">
      <c r="A48" s="214">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9"/>
      <c r="AL48" s="1000"/>
      <c r="AM48" s="1000"/>
      <c r="AN48" s="1000"/>
      <c r="AO48" s="1000"/>
      <c r="AP48" s="1000"/>
      <c r="AQ48" s="1000"/>
      <c r="AR48" s="1000"/>
      <c r="AS48" s="1000"/>
      <c r="AT48" s="1000"/>
      <c r="AU48" s="1000"/>
      <c r="AV48" s="1000"/>
      <c r="AW48" s="1000"/>
      <c r="AX48" s="1000"/>
      <c r="AY48" s="1000"/>
      <c r="AZ48" s="1071"/>
      <c r="BA48" s="1071"/>
      <c r="BB48" s="1071"/>
      <c r="BC48" s="1071"/>
      <c r="BD48" s="1071"/>
      <c r="BE48" s="1061"/>
      <c r="BF48" s="1061"/>
      <c r="BG48" s="1061"/>
      <c r="BH48" s="1061"/>
      <c r="BI48" s="1062"/>
      <c r="BJ48" s="205"/>
      <c r="BK48" s="205"/>
      <c r="BL48" s="205"/>
      <c r="BM48" s="205"/>
      <c r="BN48" s="205"/>
      <c r="BO48" s="218"/>
      <c r="BP48" s="218"/>
      <c r="BQ48" s="215">
        <v>42</v>
      </c>
      <c r="BR48" s="216"/>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9"/>
    </row>
    <row r="49" spans="1:131" s="200" customFormat="1" ht="26.25" customHeight="1">
      <c r="A49" s="214">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9"/>
      <c r="AL49" s="1000"/>
      <c r="AM49" s="1000"/>
      <c r="AN49" s="1000"/>
      <c r="AO49" s="1000"/>
      <c r="AP49" s="1000"/>
      <c r="AQ49" s="1000"/>
      <c r="AR49" s="1000"/>
      <c r="AS49" s="1000"/>
      <c r="AT49" s="1000"/>
      <c r="AU49" s="1000"/>
      <c r="AV49" s="1000"/>
      <c r="AW49" s="1000"/>
      <c r="AX49" s="1000"/>
      <c r="AY49" s="1000"/>
      <c r="AZ49" s="1071"/>
      <c r="BA49" s="1071"/>
      <c r="BB49" s="1071"/>
      <c r="BC49" s="1071"/>
      <c r="BD49" s="1071"/>
      <c r="BE49" s="1061"/>
      <c r="BF49" s="1061"/>
      <c r="BG49" s="1061"/>
      <c r="BH49" s="1061"/>
      <c r="BI49" s="1062"/>
      <c r="BJ49" s="205"/>
      <c r="BK49" s="205"/>
      <c r="BL49" s="205"/>
      <c r="BM49" s="205"/>
      <c r="BN49" s="205"/>
      <c r="BO49" s="218"/>
      <c r="BP49" s="218"/>
      <c r="BQ49" s="215">
        <v>43</v>
      </c>
      <c r="BR49" s="216"/>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9"/>
    </row>
    <row r="50" spans="1:131" s="200" customFormat="1" ht="26.25" customHeight="1">
      <c r="A50" s="214">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5"/>
      <c r="BK50" s="205"/>
      <c r="BL50" s="205"/>
      <c r="BM50" s="205"/>
      <c r="BN50" s="205"/>
      <c r="BO50" s="218"/>
      <c r="BP50" s="218"/>
      <c r="BQ50" s="215">
        <v>44</v>
      </c>
      <c r="BR50" s="216"/>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9"/>
    </row>
    <row r="51" spans="1:131" s="200" customFormat="1" ht="26.25" customHeight="1">
      <c r="A51" s="214">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5"/>
      <c r="BK51" s="205"/>
      <c r="BL51" s="205"/>
      <c r="BM51" s="205"/>
      <c r="BN51" s="205"/>
      <c r="BO51" s="218"/>
      <c r="BP51" s="218"/>
      <c r="BQ51" s="215">
        <v>45</v>
      </c>
      <c r="BR51" s="216"/>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9"/>
    </row>
    <row r="52" spans="1:131" s="200" customFormat="1" ht="26.25" customHeight="1">
      <c r="A52" s="214">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5"/>
      <c r="BK52" s="205"/>
      <c r="BL52" s="205"/>
      <c r="BM52" s="205"/>
      <c r="BN52" s="205"/>
      <c r="BO52" s="218"/>
      <c r="BP52" s="218"/>
      <c r="BQ52" s="215">
        <v>46</v>
      </c>
      <c r="BR52" s="216"/>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9"/>
    </row>
    <row r="53" spans="1:131" s="200" customFormat="1" ht="26.25" customHeight="1">
      <c r="A53" s="214">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5"/>
      <c r="BK53" s="205"/>
      <c r="BL53" s="205"/>
      <c r="BM53" s="205"/>
      <c r="BN53" s="205"/>
      <c r="BO53" s="218"/>
      <c r="BP53" s="218"/>
      <c r="BQ53" s="215">
        <v>47</v>
      </c>
      <c r="BR53" s="216"/>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9"/>
    </row>
    <row r="54" spans="1:131" s="200" customFormat="1" ht="26.25" customHeight="1">
      <c r="A54" s="214">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5"/>
      <c r="BK54" s="205"/>
      <c r="BL54" s="205"/>
      <c r="BM54" s="205"/>
      <c r="BN54" s="205"/>
      <c r="BO54" s="218"/>
      <c r="BP54" s="218"/>
      <c r="BQ54" s="215">
        <v>48</v>
      </c>
      <c r="BR54" s="216"/>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9"/>
    </row>
    <row r="55" spans="1:131" s="200" customFormat="1" ht="26.25" customHeight="1">
      <c r="A55" s="214">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5"/>
      <c r="BK55" s="205"/>
      <c r="BL55" s="205"/>
      <c r="BM55" s="205"/>
      <c r="BN55" s="205"/>
      <c r="BO55" s="218"/>
      <c r="BP55" s="218"/>
      <c r="BQ55" s="215">
        <v>49</v>
      </c>
      <c r="BR55" s="216"/>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9"/>
    </row>
    <row r="56" spans="1:131" s="200" customFormat="1" ht="26.25" customHeight="1">
      <c r="A56" s="214">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5"/>
      <c r="BK56" s="205"/>
      <c r="BL56" s="205"/>
      <c r="BM56" s="205"/>
      <c r="BN56" s="205"/>
      <c r="BO56" s="218"/>
      <c r="BP56" s="218"/>
      <c r="BQ56" s="215">
        <v>50</v>
      </c>
      <c r="BR56" s="216"/>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9"/>
    </row>
    <row r="57" spans="1:131" s="200" customFormat="1" ht="26.25" customHeight="1">
      <c r="A57" s="214">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5"/>
      <c r="BK57" s="205"/>
      <c r="BL57" s="205"/>
      <c r="BM57" s="205"/>
      <c r="BN57" s="205"/>
      <c r="BO57" s="218"/>
      <c r="BP57" s="218"/>
      <c r="BQ57" s="215">
        <v>51</v>
      </c>
      <c r="BR57" s="216"/>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9"/>
    </row>
    <row r="58" spans="1:131" s="200" customFormat="1" ht="26.25" customHeight="1">
      <c r="A58" s="214">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5"/>
      <c r="BK58" s="205"/>
      <c r="BL58" s="205"/>
      <c r="BM58" s="205"/>
      <c r="BN58" s="205"/>
      <c r="BO58" s="218"/>
      <c r="BP58" s="218"/>
      <c r="BQ58" s="215">
        <v>52</v>
      </c>
      <c r="BR58" s="216"/>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9"/>
    </row>
    <row r="59" spans="1:131" s="200" customFormat="1" ht="26.25" customHeight="1">
      <c r="A59" s="214">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5"/>
      <c r="BK59" s="205"/>
      <c r="BL59" s="205"/>
      <c r="BM59" s="205"/>
      <c r="BN59" s="205"/>
      <c r="BO59" s="218"/>
      <c r="BP59" s="218"/>
      <c r="BQ59" s="215">
        <v>53</v>
      </c>
      <c r="BR59" s="216"/>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9"/>
    </row>
    <row r="60" spans="1:131" s="200" customFormat="1" ht="26.25" customHeight="1">
      <c r="A60" s="214">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5"/>
      <c r="BK60" s="205"/>
      <c r="BL60" s="205"/>
      <c r="BM60" s="205"/>
      <c r="BN60" s="205"/>
      <c r="BO60" s="218"/>
      <c r="BP60" s="218"/>
      <c r="BQ60" s="215">
        <v>54</v>
      </c>
      <c r="BR60" s="216"/>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9"/>
    </row>
    <row r="61" spans="1:131" s="200" customFormat="1" ht="26.25" customHeight="1" thickBot="1">
      <c r="A61" s="214">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5"/>
      <c r="BK61" s="205"/>
      <c r="BL61" s="205"/>
      <c r="BM61" s="205"/>
      <c r="BN61" s="205"/>
      <c r="BO61" s="218"/>
      <c r="BP61" s="218"/>
      <c r="BQ61" s="215">
        <v>55</v>
      </c>
      <c r="BR61" s="216"/>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9"/>
    </row>
    <row r="62" spans="1:131" s="200" customFormat="1" ht="26.25" customHeight="1">
      <c r="A62" s="214">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390</v>
      </c>
      <c r="BK62" s="1064"/>
      <c r="BL62" s="1064"/>
      <c r="BM62" s="1064"/>
      <c r="BN62" s="1065"/>
      <c r="BO62" s="218"/>
      <c r="BP62" s="218"/>
      <c r="BQ62" s="215">
        <v>56</v>
      </c>
      <c r="BR62" s="216"/>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9"/>
    </row>
    <row r="63" spans="1:131" s="200" customFormat="1" ht="26.25" customHeight="1" thickBot="1">
      <c r="A63" s="217" t="s">
        <v>369</v>
      </c>
      <c r="B63" s="973" t="s">
        <v>391</v>
      </c>
      <c r="C63" s="974"/>
      <c r="D63" s="974"/>
      <c r="E63" s="974"/>
      <c r="F63" s="974"/>
      <c r="G63" s="974"/>
      <c r="H63" s="974"/>
      <c r="I63" s="974"/>
      <c r="J63" s="974"/>
      <c r="K63" s="974"/>
      <c r="L63" s="974"/>
      <c r="M63" s="974"/>
      <c r="N63" s="974"/>
      <c r="O63" s="974"/>
      <c r="P63" s="975"/>
      <c r="Q63" s="991"/>
      <c r="R63" s="992"/>
      <c r="S63" s="992"/>
      <c r="T63" s="992"/>
      <c r="U63" s="992"/>
      <c r="V63" s="992"/>
      <c r="W63" s="992"/>
      <c r="X63" s="992"/>
      <c r="Y63" s="992"/>
      <c r="Z63" s="992"/>
      <c r="AA63" s="992"/>
      <c r="AB63" s="992"/>
      <c r="AC63" s="992"/>
      <c r="AD63" s="992"/>
      <c r="AE63" s="1057"/>
      <c r="AF63" s="1058">
        <v>881</v>
      </c>
      <c r="AG63" s="988"/>
      <c r="AH63" s="988"/>
      <c r="AI63" s="988"/>
      <c r="AJ63" s="1059"/>
      <c r="AK63" s="1060"/>
      <c r="AL63" s="992"/>
      <c r="AM63" s="992"/>
      <c r="AN63" s="992"/>
      <c r="AO63" s="992"/>
      <c r="AP63" s="988">
        <v>8895</v>
      </c>
      <c r="AQ63" s="988"/>
      <c r="AR63" s="988"/>
      <c r="AS63" s="988"/>
      <c r="AT63" s="988"/>
      <c r="AU63" s="988">
        <v>3761</v>
      </c>
      <c r="AV63" s="988"/>
      <c r="AW63" s="988"/>
      <c r="AX63" s="988"/>
      <c r="AY63" s="988"/>
      <c r="AZ63" s="1054"/>
      <c r="BA63" s="1054"/>
      <c r="BB63" s="1054"/>
      <c r="BC63" s="1054"/>
      <c r="BD63" s="1054"/>
      <c r="BE63" s="989"/>
      <c r="BF63" s="989"/>
      <c r="BG63" s="989"/>
      <c r="BH63" s="989"/>
      <c r="BI63" s="990"/>
      <c r="BJ63" s="1055" t="s">
        <v>392</v>
      </c>
      <c r="BK63" s="980"/>
      <c r="BL63" s="980"/>
      <c r="BM63" s="980"/>
      <c r="BN63" s="1056"/>
      <c r="BO63" s="218"/>
      <c r="BP63" s="218"/>
      <c r="BQ63" s="215">
        <v>57</v>
      </c>
      <c r="BR63" s="216"/>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9"/>
    </row>
    <row r="64" spans="1:131" s="200" customFormat="1" ht="26.25" customHeight="1">
      <c r="A64" s="218"/>
      <c r="B64" s="218"/>
      <c r="C64" s="218"/>
      <c r="D64" s="218"/>
      <c r="E64" s="218"/>
      <c r="F64" s="218"/>
      <c r="G64" s="218"/>
      <c r="H64" s="218"/>
      <c r="I64" s="218"/>
      <c r="J64" s="218"/>
      <c r="K64" s="218"/>
      <c r="L64" s="218"/>
      <c r="M64" s="218"/>
      <c r="N64" s="218"/>
      <c r="O64" s="218"/>
      <c r="P64" s="218"/>
      <c r="Q64" s="218"/>
      <c r="R64" s="218"/>
      <c r="S64" s="218"/>
      <c r="T64" s="218"/>
      <c r="U64" s="218"/>
      <c r="V64" s="218"/>
      <c r="W64" s="218"/>
      <c r="X64" s="218"/>
      <c r="Y64" s="218"/>
      <c r="Z64" s="218"/>
      <c r="AA64" s="218"/>
      <c r="AB64" s="218"/>
      <c r="AC64" s="218"/>
      <c r="AD64" s="218"/>
      <c r="AE64" s="218"/>
      <c r="AF64" s="218"/>
      <c r="AG64" s="218"/>
      <c r="AH64" s="218"/>
      <c r="AI64" s="218"/>
      <c r="AJ64" s="218"/>
      <c r="AK64" s="218"/>
      <c r="AL64" s="218"/>
      <c r="AM64" s="218"/>
      <c r="AN64" s="218"/>
      <c r="AO64" s="218"/>
      <c r="AP64" s="218"/>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8"/>
      <c r="BN64" s="218"/>
      <c r="BO64" s="218"/>
      <c r="BP64" s="218"/>
      <c r="BQ64" s="215">
        <v>58</v>
      </c>
      <c r="BR64" s="216"/>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9"/>
    </row>
    <row r="65" spans="1:131" s="200" customFormat="1" ht="26.25" customHeight="1" thickBot="1">
      <c r="A65" s="205" t="s">
        <v>393</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8"/>
      <c r="BF65" s="218"/>
      <c r="BG65" s="218"/>
      <c r="BH65" s="218"/>
      <c r="BI65" s="218"/>
      <c r="BJ65" s="218"/>
      <c r="BK65" s="218"/>
      <c r="BL65" s="218"/>
      <c r="BM65" s="218"/>
      <c r="BN65" s="218"/>
      <c r="BO65" s="218"/>
      <c r="BP65" s="218"/>
      <c r="BQ65" s="215">
        <v>59</v>
      </c>
      <c r="BR65" s="216"/>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9"/>
    </row>
    <row r="66" spans="1:131" s="200" customFormat="1" ht="26.25" customHeight="1">
      <c r="A66" s="1024" t="s">
        <v>394</v>
      </c>
      <c r="B66" s="1025"/>
      <c r="C66" s="1025"/>
      <c r="D66" s="1025"/>
      <c r="E66" s="1025"/>
      <c r="F66" s="1025"/>
      <c r="G66" s="1025"/>
      <c r="H66" s="1025"/>
      <c r="I66" s="1025"/>
      <c r="J66" s="1025"/>
      <c r="K66" s="1025"/>
      <c r="L66" s="1025"/>
      <c r="M66" s="1025"/>
      <c r="N66" s="1025"/>
      <c r="O66" s="1025"/>
      <c r="P66" s="1026"/>
      <c r="Q66" s="1030" t="s">
        <v>395</v>
      </c>
      <c r="R66" s="1031"/>
      <c r="S66" s="1031"/>
      <c r="T66" s="1031"/>
      <c r="U66" s="1032"/>
      <c r="V66" s="1030" t="s">
        <v>396</v>
      </c>
      <c r="W66" s="1031"/>
      <c r="X66" s="1031"/>
      <c r="Y66" s="1031"/>
      <c r="Z66" s="1032"/>
      <c r="AA66" s="1030" t="s">
        <v>397</v>
      </c>
      <c r="AB66" s="1031"/>
      <c r="AC66" s="1031"/>
      <c r="AD66" s="1031"/>
      <c r="AE66" s="1032"/>
      <c r="AF66" s="1036" t="s">
        <v>398</v>
      </c>
      <c r="AG66" s="1037"/>
      <c r="AH66" s="1037"/>
      <c r="AI66" s="1037"/>
      <c r="AJ66" s="1038"/>
      <c r="AK66" s="1030" t="s">
        <v>399</v>
      </c>
      <c r="AL66" s="1025"/>
      <c r="AM66" s="1025"/>
      <c r="AN66" s="1025"/>
      <c r="AO66" s="1026"/>
      <c r="AP66" s="1030" t="s">
        <v>400</v>
      </c>
      <c r="AQ66" s="1031"/>
      <c r="AR66" s="1031"/>
      <c r="AS66" s="1031"/>
      <c r="AT66" s="1032"/>
      <c r="AU66" s="1030" t="s">
        <v>401</v>
      </c>
      <c r="AV66" s="1031"/>
      <c r="AW66" s="1031"/>
      <c r="AX66" s="1031"/>
      <c r="AY66" s="1032"/>
      <c r="AZ66" s="1030" t="s">
        <v>356</v>
      </c>
      <c r="BA66" s="1031"/>
      <c r="BB66" s="1031"/>
      <c r="BC66" s="1031"/>
      <c r="BD66" s="1046"/>
      <c r="BE66" s="218"/>
      <c r="BF66" s="218"/>
      <c r="BG66" s="218"/>
      <c r="BH66" s="218"/>
      <c r="BI66" s="218"/>
      <c r="BJ66" s="218"/>
      <c r="BK66" s="218"/>
      <c r="BL66" s="218"/>
      <c r="BM66" s="218"/>
      <c r="BN66" s="218"/>
      <c r="BO66" s="218"/>
      <c r="BP66" s="218"/>
      <c r="BQ66" s="215">
        <v>60</v>
      </c>
      <c r="BR66" s="220"/>
      <c r="BS66" s="982"/>
      <c r="BT66" s="983"/>
      <c r="BU66" s="983"/>
      <c r="BV66" s="983"/>
      <c r="BW66" s="983"/>
      <c r="BX66" s="983"/>
      <c r="BY66" s="983"/>
      <c r="BZ66" s="983"/>
      <c r="CA66" s="983"/>
      <c r="CB66" s="983"/>
      <c r="CC66" s="983"/>
      <c r="CD66" s="983"/>
      <c r="CE66" s="983"/>
      <c r="CF66" s="983"/>
      <c r="CG66" s="984"/>
      <c r="CH66" s="985"/>
      <c r="CI66" s="986"/>
      <c r="CJ66" s="986"/>
      <c r="CK66" s="986"/>
      <c r="CL66" s="987"/>
      <c r="CM66" s="985"/>
      <c r="CN66" s="986"/>
      <c r="CO66" s="986"/>
      <c r="CP66" s="986"/>
      <c r="CQ66" s="987"/>
      <c r="CR66" s="985"/>
      <c r="CS66" s="986"/>
      <c r="CT66" s="986"/>
      <c r="CU66" s="986"/>
      <c r="CV66" s="987"/>
      <c r="CW66" s="985"/>
      <c r="CX66" s="986"/>
      <c r="CY66" s="986"/>
      <c r="CZ66" s="986"/>
      <c r="DA66" s="987"/>
      <c r="DB66" s="985"/>
      <c r="DC66" s="986"/>
      <c r="DD66" s="986"/>
      <c r="DE66" s="986"/>
      <c r="DF66" s="987"/>
      <c r="DG66" s="985"/>
      <c r="DH66" s="986"/>
      <c r="DI66" s="986"/>
      <c r="DJ66" s="986"/>
      <c r="DK66" s="987"/>
      <c r="DL66" s="985"/>
      <c r="DM66" s="986"/>
      <c r="DN66" s="986"/>
      <c r="DO66" s="986"/>
      <c r="DP66" s="987"/>
      <c r="DQ66" s="985"/>
      <c r="DR66" s="986"/>
      <c r="DS66" s="986"/>
      <c r="DT66" s="986"/>
      <c r="DU66" s="987"/>
      <c r="DV66" s="970"/>
      <c r="DW66" s="971"/>
      <c r="DX66" s="971"/>
      <c r="DY66" s="971"/>
      <c r="DZ66" s="972"/>
      <c r="EA66" s="199"/>
    </row>
    <row r="67" spans="1:131" s="200"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8"/>
      <c r="BF67" s="218"/>
      <c r="BG67" s="218"/>
      <c r="BH67" s="218"/>
      <c r="BI67" s="218"/>
      <c r="BJ67" s="218"/>
      <c r="BK67" s="218"/>
      <c r="BL67" s="218"/>
      <c r="BM67" s="218"/>
      <c r="BN67" s="218"/>
      <c r="BO67" s="218"/>
      <c r="BP67" s="218"/>
      <c r="BQ67" s="215">
        <v>61</v>
      </c>
      <c r="BR67" s="220"/>
      <c r="BS67" s="982"/>
      <c r="BT67" s="983"/>
      <c r="BU67" s="983"/>
      <c r="BV67" s="983"/>
      <c r="BW67" s="983"/>
      <c r="BX67" s="983"/>
      <c r="BY67" s="983"/>
      <c r="BZ67" s="983"/>
      <c r="CA67" s="983"/>
      <c r="CB67" s="983"/>
      <c r="CC67" s="983"/>
      <c r="CD67" s="983"/>
      <c r="CE67" s="983"/>
      <c r="CF67" s="983"/>
      <c r="CG67" s="984"/>
      <c r="CH67" s="985"/>
      <c r="CI67" s="986"/>
      <c r="CJ67" s="986"/>
      <c r="CK67" s="986"/>
      <c r="CL67" s="987"/>
      <c r="CM67" s="985"/>
      <c r="CN67" s="986"/>
      <c r="CO67" s="986"/>
      <c r="CP67" s="986"/>
      <c r="CQ67" s="987"/>
      <c r="CR67" s="985"/>
      <c r="CS67" s="986"/>
      <c r="CT67" s="986"/>
      <c r="CU67" s="986"/>
      <c r="CV67" s="987"/>
      <c r="CW67" s="985"/>
      <c r="CX67" s="986"/>
      <c r="CY67" s="986"/>
      <c r="CZ67" s="986"/>
      <c r="DA67" s="987"/>
      <c r="DB67" s="985"/>
      <c r="DC67" s="986"/>
      <c r="DD67" s="986"/>
      <c r="DE67" s="986"/>
      <c r="DF67" s="987"/>
      <c r="DG67" s="985"/>
      <c r="DH67" s="986"/>
      <c r="DI67" s="986"/>
      <c r="DJ67" s="986"/>
      <c r="DK67" s="987"/>
      <c r="DL67" s="985"/>
      <c r="DM67" s="986"/>
      <c r="DN67" s="986"/>
      <c r="DO67" s="986"/>
      <c r="DP67" s="987"/>
      <c r="DQ67" s="985"/>
      <c r="DR67" s="986"/>
      <c r="DS67" s="986"/>
      <c r="DT67" s="986"/>
      <c r="DU67" s="987"/>
      <c r="DV67" s="970"/>
      <c r="DW67" s="971"/>
      <c r="DX67" s="971"/>
      <c r="DY67" s="971"/>
      <c r="DZ67" s="972"/>
      <c r="EA67" s="199"/>
    </row>
    <row r="68" spans="1:131" s="200" customFormat="1" ht="26.25" customHeight="1" thickTop="1">
      <c r="A68" s="211">
        <v>1</v>
      </c>
      <c r="B68" s="1014" t="s">
        <v>555</v>
      </c>
      <c r="C68" s="1015"/>
      <c r="D68" s="1015"/>
      <c r="E68" s="1015"/>
      <c r="F68" s="1015"/>
      <c r="G68" s="1015"/>
      <c r="H68" s="1015"/>
      <c r="I68" s="1015"/>
      <c r="J68" s="1015"/>
      <c r="K68" s="1015"/>
      <c r="L68" s="1015"/>
      <c r="M68" s="1015"/>
      <c r="N68" s="1015"/>
      <c r="O68" s="1015"/>
      <c r="P68" s="1016"/>
      <c r="Q68" s="1017">
        <v>1114</v>
      </c>
      <c r="R68" s="1011"/>
      <c r="S68" s="1011"/>
      <c r="T68" s="1011"/>
      <c r="U68" s="1011"/>
      <c r="V68" s="1011">
        <v>1110</v>
      </c>
      <c r="W68" s="1011"/>
      <c r="X68" s="1011"/>
      <c r="Y68" s="1011"/>
      <c r="Z68" s="1011"/>
      <c r="AA68" s="1011">
        <v>4</v>
      </c>
      <c r="AB68" s="1011"/>
      <c r="AC68" s="1011"/>
      <c r="AD68" s="1011"/>
      <c r="AE68" s="1011"/>
      <c r="AF68" s="1011">
        <v>4</v>
      </c>
      <c r="AG68" s="1011"/>
      <c r="AH68" s="1011"/>
      <c r="AI68" s="1011"/>
      <c r="AJ68" s="1011"/>
      <c r="AK68" s="1011" t="s">
        <v>545</v>
      </c>
      <c r="AL68" s="1011"/>
      <c r="AM68" s="1011"/>
      <c r="AN68" s="1011"/>
      <c r="AO68" s="1011"/>
      <c r="AP68" s="1011" t="s">
        <v>545</v>
      </c>
      <c r="AQ68" s="1011"/>
      <c r="AR68" s="1011"/>
      <c r="AS68" s="1011"/>
      <c r="AT68" s="1011"/>
      <c r="AU68" s="1011" t="s">
        <v>545</v>
      </c>
      <c r="AV68" s="1011"/>
      <c r="AW68" s="1011"/>
      <c r="AX68" s="1011"/>
      <c r="AY68" s="1011"/>
      <c r="AZ68" s="1012"/>
      <c r="BA68" s="1012"/>
      <c r="BB68" s="1012"/>
      <c r="BC68" s="1012"/>
      <c r="BD68" s="1013"/>
      <c r="BE68" s="218"/>
      <c r="BF68" s="218"/>
      <c r="BG68" s="218"/>
      <c r="BH68" s="218"/>
      <c r="BI68" s="218"/>
      <c r="BJ68" s="218"/>
      <c r="BK68" s="218"/>
      <c r="BL68" s="218"/>
      <c r="BM68" s="218"/>
      <c r="BN68" s="218"/>
      <c r="BO68" s="218"/>
      <c r="BP68" s="218"/>
      <c r="BQ68" s="215">
        <v>62</v>
      </c>
      <c r="BR68" s="220"/>
      <c r="BS68" s="982"/>
      <c r="BT68" s="983"/>
      <c r="BU68" s="983"/>
      <c r="BV68" s="983"/>
      <c r="BW68" s="983"/>
      <c r="BX68" s="983"/>
      <c r="BY68" s="983"/>
      <c r="BZ68" s="983"/>
      <c r="CA68" s="983"/>
      <c r="CB68" s="983"/>
      <c r="CC68" s="983"/>
      <c r="CD68" s="983"/>
      <c r="CE68" s="983"/>
      <c r="CF68" s="983"/>
      <c r="CG68" s="984"/>
      <c r="CH68" s="985"/>
      <c r="CI68" s="986"/>
      <c r="CJ68" s="986"/>
      <c r="CK68" s="986"/>
      <c r="CL68" s="987"/>
      <c r="CM68" s="985"/>
      <c r="CN68" s="986"/>
      <c r="CO68" s="986"/>
      <c r="CP68" s="986"/>
      <c r="CQ68" s="987"/>
      <c r="CR68" s="985"/>
      <c r="CS68" s="986"/>
      <c r="CT68" s="986"/>
      <c r="CU68" s="986"/>
      <c r="CV68" s="987"/>
      <c r="CW68" s="985"/>
      <c r="CX68" s="986"/>
      <c r="CY68" s="986"/>
      <c r="CZ68" s="986"/>
      <c r="DA68" s="987"/>
      <c r="DB68" s="985"/>
      <c r="DC68" s="986"/>
      <c r="DD68" s="986"/>
      <c r="DE68" s="986"/>
      <c r="DF68" s="987"/>
      <c r="DG68" s="985"/>
      <c r="DH68" s="986"/>
      <c r="DI68" s="986"/>
      <c r="DJ68" s="986"/>
      <c r="DK68" s="987"/>
      <c r="DL68" s="985"/>
      <c r="DM68" s="986"/>
      <c r="DN68" s="986"/>
      <c r="DO68" s="986"/>
      <c r="DP68" s="987"/>
      <c r="DQ68" s="985"/>
      <c r="DR68" s="986"/>
      <c r="DS68" s="986"/>
      <c r="DT68" s="986"/>
      <c r="DU68" s="987"/>
      <c r="DV68" s="970"/>
      <c r="DW68" s="971"/>
      <c r="DX68" s="971"/>
      <c r="DY68" s="971"/>
      <c r="DZ68" s="972"/>
      <c r="EA68" s="199"/>
    </row>
    <row r="69" spans="1:131" s="200" customFormat="1" ht="26.25" customHeight="1">
      <c r="A69" s="214">
        <v>2</v>
      </c>
      <c r="B69" s="1003" t="s">
        <v>556</v>
      </c>
      <c r="C69" s="1004"/>
      <c r="D69" s="1004"/>
      <c r="E69" s="1004"/>
      <c r="F69" s="1004"/>
      <c r="G69" s="1004"/>
      <c r="H69" s="1004"/>
      <c r="I69" s="1004"/>
      <c r="J69" s="1004"/>
      <c r="K69" s="1004"/>
      <c r="L69" s="1004"/>
      <c r="M69" s="1004"/>
      <c r="N69" s="1004"/>
      <c r="O69" s="1004"/>
      <c r="P69" s="1005"/>
      <c r="Q69" s="1006">
        <v>111</v>
      </c>
      <c r="R69" s="1000"/>
      <c r="S69" s="1000"/>
      <c r="T69" s="1000"/>
      <c r="U69" s="1000"/>
      <c r="V69" s="1000">
        <v>101</v>
      </c>
      <c r="W69" s="1000"/>
      <c r="X69" s="1000"/>
      <c r="Y69" s="1000"/>
      <c r="Z69" s="1000"/>
      <c r="AA69" s="1000">
        <v>10</v>
      </c>
      <c r="AB69" s="1000"/>
      <c r="AC69" s="1000"/>
      <c r="AD69" s="1000"/>
      <c r="AE69" s="1000"/>
      <c r="AF69" s="1000">
        <v>10</v>
      </c>
      <c r="AG69" s="1000"/>
      <c r="AH69" s="1000"/>
      <c r="AI69" s="1000"/>
      <c r="AJ69" s="1000"/>
      <c r="AK69" s="1000">
        <v>23</v>
      </c>
      <c r="AL69" s="1000"/>
      <c r="AM69" s="1000"/>
      <c r="AN69" s="1000"/>
      <c r="AO69" s="1000"/>
      <c r="AP69" s="1000" t="s">
        <v>545</v>
      </c>
      <c r="AQ69" s="1000"/>
      <c r="AR69" s="1000"/>
      <c r="AS69" s="1000"/>
      <c r="AT69" s="1000"/>
      <c r="AU69" s="1000" t="s">
        <v>561</v>
      </c>
      <c r="AV69" s="1000"/>
      <c r="AW69" s="1000"/>
      <c r="AX69" s="1000"/>
      <c r="AY69" s="1000"/>
      <c r="AZ69" s="1001"/>
      <c r="BA69" s="1001"/>
      <c r="BB69" s="1001"/>
      <c r="BC69" s="1001"/>
      <c r="BD69" s="1002"/>
      <c r="BE69" s="218"/>
      <c r="BF69" s="218"/>
      <c r="BG69" s="218"/>
      <c r="BH69" s="218"/>
      <c r="BI69" s="218"/>
      <c r="BJ69" s="218"/>
      <c r="BK69" s="218"/>
      <c r="BL69" s="218"/>
      <c r="BM69" s="218"/>
      <c r="BN69" s="218"/>
      <c r="BO69" s="218"/>
      <c r="BP69" s="218"/>
      <c r="BQ69" s="215">
        <v>63</v>
      </c>
      <c r="BR69" s="220"/>
      <c r="BS69" s="982"/>
      <c r="BT69" s="983"/>
      <c r="BU69" s="983"/>
      <c r="BV69" s="983"/>
      <c r="BW69" s="983"/>
      <c r="BX69" s="983"/>
      <c r="BY69" s="983"/>
      <c r="BZ69" s="983"/>
      <c r="CA69" s="983"/>
      <c r="CB69" s="983"/>
      <c r="CC69" s="983"/>
      <c r="CD69" s="983"/>
      <c r="CE69" s="983"/>
      <c r="CF69" s="983"/>
      <c r="CG69" s="984"/>
      <c r="CH69" s="985"/>
      <c r="CI69" s="986"/>
      <c r="CJ69" s="986"/>
      <c r="CK69" s="986"/>
      <c r="CL69" s="987"/>
      <c r="CM69" s="985"/>
      <c r="CN69" s="986"/>
      <c r="CO69" s="986"/>
      <c r="CP69" s="986"/>
      <c r="CQ69" s="987"/>
      <c r="CR69" s="985"/>
      <c r="CS69" s="986"/>
      <c r="CT69" s="986"/>
      <c r="CU69" s="986"/>
      <c r="CV69" s="987"/>
      <c r="CW69" s="985"/>
      <c r="CX69" s="986"/>
      <c r="CY69" s="986"/>
      <c r="CZ69" s="986"/>
      <c r="DA69" s="987"/>
      <c r="DB69" s="985"/>
      <c r="DC69" s="986"/>
      <c r="DD69" s="986"/>
      <c r="DE69" s="986"/>
      <c r="DF69" s="987"/>
      <c r="DG69" s="985"/>
      <c r="DH69" s="986"/>
      <c r="DI69" s="986"/>
      <c r="DJ69" s="986"/>
      <c r="DK69" s="987"/>
      <c r="DL69" s="985"/>
      <c r="DM69" s="986"/>
      <c r="DN69" s="986"/>
      <c r="DO69" s="986"/>
      <c r="DP69" s="987"/>
      <c r="DQ69" s="985"/>
      <c r="DR69" s="986"/>
      <c r="DS69" s="986"/>
      <c r="DT69" s="986"/>
      <c r="DU69" s="987"/>
      <c r="DV69" s="970"/>
      <c r="DW69" s="971"/>
      <c r="DX69" s="971"/>
      <c r="DY69" s="971"/>
      <c r="DZ69" s="972"/>
      <c r="EA69" s="199"/>
    </row>
    <row r="70" spans="1:131" s="200" customFormat="1" ht="26.25" customHeight="1">
      <c r="A70" s="214">
        <v>3</v>
      </c>
      <c r="B70" s="1003" t="s">
        <v>557</v>
      </c>
      <c r="C70" s="1004"/>
      <c r="D70" s="1004"/>
      <c r="E70" s="1004"/>
      <c r="F70" s="1004"/>
      <c r="G70" s="1004"/>
      <c r="H70" s="1004"/>
      <c r="I70" s="1004"/>
      <c r="J70" s="1004"/>
      <c r="K70" s="1004"/>
      <c r="L70" s="1004"/>
      <c r="M70" s="1004"/>
      <c r="N70" s="1004"/>
      <c r="O70" s="1004"/>
      <c r="P70" s="1005"/>
      <c r="Q70" s="1006">
        <v>7691</v>
      </c>
      <c r="R70" s="1000"/>
      <c r="S70" s="1000"/>
      <c r="T70" s="1000"/>
      <c r="U70" s="1000"/>
      <c r="V70" s="1000">
        <v>7373</v>
      </c>
      <c r="W70" s="1000"/>
      <c r="X70" s="1000"/>
      <c r="Y70" s="1000"/>
      <c r="Z70" s="1000"/>
      <c r="AA70" s="1000">
        <v>318</v>
      </c>
      <c r="AB70" s="1000"/>
      <c r="AC70" s="1000"/>
      <c r="AD70" s="1000"/>
      <c r="AE70" s="1000"/>
      <c r="AF70" s="1000">
        <v>318</v>
      </c>
      <c r="AG70" s="1000"/>
      <c r="AH70" s="1000"/>
      <c r="AI70" s="1000"/>
      <c r="AJ70" s="1000"/>
      <c r="AK70" s="1000" t="s">
        <v>545</v>
      </c>
      <c r="AL70" s="1000"/>
      <c r="AM70" s="1000"/>
      <c r="AN70" s="1000"/>
      <c r="AO70" s="1000"/>
      <c r="AP70" s="1000" t="s">
        <v>545</v>
      </c>
      <c r="AQ70" s="1000"/>
      <c r="AR70" s="1000"/>
      <c r="AS70" s="1000"/>
      <c r="AT70" s="1000"/>
      <c r="AU70" s="1000" t="s">
        <v>561</v>
      </c>
      <c r="AV70" s="1000"/>
      <c r="AW70" s="1000"/>
      <c r="AX70" s="1000"/>
      <c r="AY70" s="1000"/>
      <c r="AZ70" s="1001"/>
      <c r="BA70" s="1001"/>
      <c r="BB70" s="1001"/>
      <c r="BC70" s="1001"/>
      <c r="BD70" s="1002"/>
      <c r="BE70" s="218"/>
      <c r="BF70" s="218"/>
      <c r="BG70" s="218"/>
      <c r="BH70" s="218"/>
      <c r="BI70" s="218"/>
      <c r="BJ70" s="218"/>
      <c r="BK70" s="218"/>
      <c r="BL70" s="218"/>
      <c r="BM70" s="218"/>
      <c r="BN70" s="218"/>
      <c r="BO70" s="218"/>
      <c r="BP70" s="218"/>
      <c r="BQ70" s="215">
        <v>64</v>
      </c>
      <c r="BR70" s="220"/>
      <c r="BS70" s="982"/>
      <c r="BT70" s="983"/>
      <c r="BU70" s="983"/>
      <c r="BV70" s="983"/>
      <c r="BW70" s="983"/>
      <c r="BX70" s="983"/>
      <c r="BY70" s="983"/>
      <c r="BZ70" s="983"/>
      <c r="CA70" s="983"/>
      <c r="CB70" s="983"/>
      <c r="CC70" s="983"/>
      <c r="CD70" s="983"/>
      <c r="CE70" s="983"/>
      <c r="CF70" s="983"/>
      <c r="CG70" s="984"/>
      <c r="CH70" s="985"/>
      <c r="CI70" s="986"/>
      <c r="CJ70" s="986"/>
      <c r="CK70" s="986"/>
      <c r="CL70" s="987"/>
      <c r="CM70" s="985"/>
      <c r="CN70" s="986"/>
      <c r="CO70" s="986"/>
      <c r="CP70" s="986"/>
      <c r="CQ70" s="987"/>
      <c r="CR70" s="985"/>
      <c r="CS70" s="986"/>
      <c r="CT70" s="986"/>
      <c r="CU70" s="986"/>
      <c r="CV70" s="987"/>
      <c r="CW70" s="985"/>
      <c r="CX70" s="986"/>
      <c r="CY70" s="986"/>
      <c r="CZ70" s="986"/>
      <c r="DA70" s="987"/>
      <c r="DB70" s="985"/>
      <c r="DC70" s="986"/>
      <c r="DD70" s="986"/>
      <c r="DE70" s="986"/>
      <c r="DF70" s="987"/>
      <c r="DG70" s="985"/>
      <c r="DH70" s="986"/>
      <c r="DI70" s="986"/>
      <c r="DJ70" s="986"/>
      <c r="DK70" s="987"/>
      <c r="DL70" s="985"/>
      <c r="DM70" s="986"/>
      <c r="DN70" s="986"/>
      <c r="DO70" s="986"/>
      <c r="DP70" s="987"/>
      <c r="DQ70" s="985"/>
      <c r="DR70" s="986"/>
      <c r="DS70" s="986"/>
      <c r="DT70" s="986"/>
      <c r="DU70" s="987"/>
      <c r="DV70" s="970"/>
      <c r="DW70" s="971"/>
      <c r="DX70" s="971"/>
      <c r="DY70" s="971"/>
      <c r="DZ70" s="972"/>
      <c r="EA70" s="199"/>
    </row>
    <row r="71" spans="1:131" s="200" customFormat="1" ht="26.25" customHeight="1">
      <c r="A71" s="214">
        <v>4</v>
      </c>
      <c r="B71" s="1003" t="s">
        <v>558</v>
      </c>
      <c r="C71" s="1004"/>
      <c r="D71" s="1004"/>
      <c r="E71" s="1004"/>
      <c r="F71" s="1004"/>
      <c r="G71" s="1004"/>
      <c r="H71" s="1004"/>
      <c r="I71" s="1004"/>
      <c r="J71" s="1004"/>
      <c r="K71" s="1004"/>
      <c r="L71" s="1004"/>
      <c r="M71" s="1004"/>
      <c r="N71" s="1004"/>
      <c r="O71" s="1004"/>
      <c r="P71" s="1005"/>
      <c r="Q71" s="1006">
        <v>9357</v>
      </c>
      <c r="R71" s="1000"/>
      <c r="S71" s="1000"/>
      <c r="T71" s="1000"/>
      <c r="U71" s="1000"/>
      <c r="V71" s="1000">
        <v>9216</v>
      </c>
      <c r="W71" s="1000"/>
      <c r="X71" s="1000"/>
      <c r="Y71" s="1000"/>
      <c r="Z71" s="1000"/>
      <c r="AA71" s="1000">
        <v>142</v>
      </c>
      <c r="AB71" s="1000"/>
      <c r="AC71" s="1000"/>
      <c r="AD71" s="1000"/>
      <c r="AE71" s="1000"/>
      <c r="AF71" s="1000">
        <v>111</v>
      </c>
      <c r="AG71" s="1000"/>
      <c r="AH71" s="1000"/>
      <c r="AI71" s="1000"/>
      <c r="AJ71" s="1000"/>
      <c r="AK71" s="1000" t="s">
        <v>545</v>
      </c>
      <c r="AL71" s="1000"/>
      <c r="AM71" s="1000"/>
      <c r="AN71" s="1000"/>
      <c r="AO71" s="1000"/>
      <c r="AP71" s="1000">
        <v>5572</v>
      </c>
      <c r="AQ71" s="1000"/>
      <c r="AR71" s="1000"/>
      <c r="AS71" s="1000"/>
      <c r="AT71" s="1000"/>
      <c r="AU71" s="1000">
        <v>546</v>
      </c>
      <c r="AV71" s="1000"/>
      <c r="AW71" s="1000"/>
      <c r="AX71" s="1000"/>
      <c r="AY71" s="1000"/>
      <c r="AZ71" s="1001"/>
      <c r="BA71" s="1001"/>
      <c r="BB71" s="1001"/>
      <c r="BC71" s="1001"/>
      <c r="BD71" s="1002"/>
      <c r="BE71" s="218"/>
      <c r="BF71" s="218"/>
      <c r="BG71" s="218"/>
      <c r="BH71" s="218"/>
      <c r="BI71" s="218"/>
      <c r="BJ71" s="218"/>
      <c r="BK71" s="218"/>
      <c r="BL71" s="218"/>
      <c r="BM71" s="218"/>
      <c r="BN71" s="218"/>
      <c r="BO71" s="218"/>
      <c r="BP71" s="218"/>
      <c r="BQ71" s="215">
        <v>65</v>
      </c>
      <c r="BR71" s="220"/>
      <c r="BS71" s="982"/>
      <c r="BT71" s="983"/>
      <c r="BU71" s="983"/>
      <c r="BV71" s="983"/>
      <c r="BW71" s="983"/>
      <c r="BX71" s="983"/>
      <c r="BY71" s="983"/>
      <c r="BZ71" s="983"/>
      <c r="CA71" s="983"/>
      <c r="CB71" s="983"/>
      <c r="CC71" s="983"/>
      <c r="CD71" s="983"/>
      <c r="CE71" s="983"/>
      <c r="CF71" s="983"/>
      <c r="CG71" s="984"/>
      <c r="CH71" s="985"/>
      <c r="CI71" s="986"/>
      <c r="CJ71" s="986"/>
      <c r="CK71" s="986"/>
      <c r="CL71" s="987"/>
      <c r="CM71" s="985"/>
      <c r="CN71" s="986"/>
      <c r="CO71" s="986"/>
      <c r="CP71" s="986"/>
      <c r="CQ71" s="987"/>
      <c r="CR71" s="985"/>
      <c r="CS71" s="986"/>
      <c r="CT71" s="986"/>
      <c r="CU71" s="986"/>
      <c r="CV71" s="987"/>
      <c r="CW71" s="985"/>
      <c r="CX71" s="986"/>
      <c r="CY71" s="986"/>
      <c r="CZ71" s="986"/>
      <c r="DA71" s="987"/>
      <c r="DB71" s="985"/>
      <c r="DC71" s="986"/>
      <c r="DD71" s="986"/>
      <c r="DE71" s="986"/>
      <c r="DF71" s="987"/>
      <c r="DG71" s="985"/>
      <c r="DH71" s="986"/>
      <c r="DI71" s="986"/>
      <c r="DJ71" s="986"/>
      <c r="DK71" s="987"/>
      <c r="DL71" s="985"/>
      <c r="DM71" s="986"/>
      <c r="DN71" s="986"/>
      <c r="DO71" s="986"/>
      <c r="DP71" s="987"/>
      <c r="DQ71" s="985"/>
      <c r="DR71" s="986"/>
      <c r="DS71" s="986"/>
      <c r="DT71" s="986"/>
      <c r="DU71" s="987"/>
      <c r="DV71" s="970"/>
      <c r="DW71" s="971"/>
      <c r="DX71" s="971"/>
      <c r="DY71" s="971"/>
      <c r="DZ71" s="972"/>
      <c r="EA71" s="199"/>
    </row>
    <row r="72" spans="1:131" s="200" customFormat="1" ht="26.25" customHeight="1">
      <c r="A72" s="214">
        <v>5</v>
      </c>
      <c r="B72" s="1003" t="s">
        <v>559</v>
      </c>
      <c r="C72" s="1004"/>
      <c r="D72" s="1004"/>
      <c r="E72" s="1004"/>
      <c r="F72" s="1004"/>
      <c r="G72" s="1004"/>
      <c r="H72" s="1004"/>
      <c r="I72" s="1004"/>
      <c r="J72" s="1004"/>
      <c r="K72" s="1004"/>
      <c r="L72" s="1004"/>
      <c r="M72" s="1004"/>
      <c r="N72" s="1004"/>
      <c r="O72" s="1004"/>
      <c r="P72" s="1005"/>
      <c r="Q72" s="1006">
        <v>1333</v>
      </c>
      <c r="R72" s="1000"/>
      <c r="S72" s="1000"/>
      <c r="T72" s="1000"/>
      <c r="U72" s="1000"/>
      <c r="V72" s="1000">
        <v>1298</v>
      </c>
      <c r="W72" s="1000"/>
      <c r="X72" s="1000"/>
      <c r="Y72" s="1000"/>
      <c r="Z72" s="1000"/>
      <c r="AA72" s="1000">
        <v>35</v>
      </c>
      <c r="AB72" s="1000"/>
      <c r="AC72" s="1000"/>
      <c r="AD72" s="1000"/>
      <c r="AE72" s="1000"/>
      <c r="AF72" s="1000">
        <v>35</v>
      </c>
      <c r="AG72" s="1000"/>
      <c r="AH72" s="1000"/>
      <c r="AI72" s="1000"/>
      <c r="AJ72" s="1000"/>
      <c r="AK72" s="1000">
        <v>2</v>
      </c>
      <c r="AL72" s="1000"/>
      <c r="AM72" s="1000"/>
      <c r="AN72" s="1000"/>
      <c r="AO72" s="1000"/>
      <c r="AP72" s="1000" t="s">
        <v>545</v>
      </c>
      <c r="AQ72" s="1000"/>
      <c r="AR72" s="1000"/>
      <c r="AS72" s="1000"/>
      <c r="AT72" s="1000"/>
      <c r="AU72" s="1000" t="s">
        <v>545</v>
      </c>
      <c r="AV72" s="1000"/>
      <c r="AW72" s="1000"/>
      <c r="AX72" s="1000"/>
      <c r="AY72" s="1000"/>
      <c r="AZ72" s="1001"/>
      <c r="BA72" s="1001"/>
      <c r="BB72" s="1001"/>
      <c r="BC72" s="1001"/>
      <c r="BD72" s="1002"/>
      <c r="BE72" s="218"/>
      <c r="BF72" s="218"/>
      <c r="BG72" s="218"/>
      <c r="BH72" s="218"/>
      <c r="BI72" s="218"/>
      <c r="BJ72" s="218"/>
      <c r="BK72" s="218"/>
      <c r="BL72" s="218"/>
      <c r="BM72" s="218"/>
      <c r="BN72" s="218"/>
      <c r="BO72" s="218"/>
      <c r="BP72" s="218"/>
      <c r="BQ72" s="215">
        <v>66</v>
      </c>
      <c r="BR72" s="220"/>
      <c r="BS72" s="982"/>
      <c r="BT72" s="983"/>
      <c r="BU72" s="983"/>
      <c r="BV72" s="983"/>
      <c r="BW72" s="983"/>
      <c r="BX72" s="983"/>
      <c r="BY72" s="983"/>
      <c r="BZ72" s="983"/>
      <c r="CA72" s="983"/>
      <c r="CB72" s="983"/>
      <c r="CC72" s="983"/>
      <c r="CD72" s="983"/>
      <c r="CE72" s="983"/>
      <c r="CF72" s="983"/>
      <c r="CG72" s="984"/>
      <c r="CH72" s="985"/>
      <c r="CI72" s="986"/>
      <c r="CJ72" s="986"/>
      <c r="CK72" s="986"/>
      <c r="CL72" s="987"/>
      <c r="CM72" s="985"/>
      <c r="CN72" s="986"/>
      <c r="CO72" s="986"/>
      <c r="CP72" s="986"/>
      <c r="CQ72" s="987"/>
      <c r="CR72" s="985"/>
      <c r="CS72" s="986"/>
      <c r="CT72" s="986"/>
      <c r="CU72" s="986"/>
      <c r="CV72" s="987"/>
      <c r="CW72" s="985"/>
      <c r="CX72" s="986"/>
      <c r="CY72" s="986"/>
      <c r="CZ72" s="986"/>
      <c r="DA72" s="987"/>
      <c r="DB72" s="985"/>
      <c r="DC72" s="986"/>
      <c r="DD72" s="986"/>
      <c r="DE72" s="986"/>
      <c r="DF72" s="987"/>
      <c r="DG72" s="985"/>
      <c r="DH72" s="986"/>
      <c r="DI72" s="986"/>
      <c r="DJ72" s="986"/>
      <c r="DK72" s="987"/>
      <c r="DL72" s="985"/>
      <c r="DM72" s="986"/>
      <c r="DN72" s="986"/>
      <c r="DO72" s="986"/>
      <c r="DP72" s="987"/>
      <c r="DQ72" s="985"/>
      <c r="DR72" s="986"/>
      <c r="DS72" s="986"/>
      <c r="DT72" s="986"/>
      <c r="DU72" s="987"/>
      <c r="DV72" s="970"/>
      <c r="DW72" s="971"/>
      <c r="DX72" s="971"/>
      <c r="DY72" s="971"/>
      <c r="DZ72" s="972"/>
      <c r="EA72" s="199"/>
    </row>
    <row r="73" spans="1:131" s="200" customFormat="1" ht="26.25" customHeight="1">
      <c r="A73" s="214">
        <v>6</v>
      </c>
      <c r="B73" s="1003" t="s">
        <v>560</v>
      </c>
      <c r="C73" s="1004"/>
      <c r="D73" s="1004"/>
      <c r="E73" s="1004"/>
      <c r="F73" s="1004"/>
      <c r="G73" s="1004"/>
      <c r="H73" s="1004"/>
      <c r="I73" s="1004"/>
      <c r="J73" s="1004"/>
      <c r="K73" s="1004"/>
      <c r="L73" s="1004"/>
      <c r="M73" s="1004"/>
      <c r="N73" s="1004"/>
      <c r="O73" s="1004"/>
      <c r="P73" s="1005"/>
      <c r="Q73" s="1006">
        <v>155546</v>
      </c>
      <c r="R73" s="1000"/>
      <c r="S73" s="1000"/>
      <c r="T73" s="1000"/>
      <c r="U73" s="1000"/>
      <c r="V73" s="1000">
        <v>149149</v>
      </c>
      <c r="W73" s="1000"/>
      <c r="X73" s="1000"/>
      <c r="Y73" s="1000"/>
      <c r="Z73" s="1000"/>
      <c r="AA73" s="1000">
        <v>6397</v>
      </c>
      <c r="AB73" s="1000"/>
      <c r="AC73" s="1000"/>
      <c r="AD73" s="1000"/>
      <c r="AE73" s="1000"/>
      <c r="AF73" s="1000">
        <v>6397</v>
      </c>
      <c r="AG73" s="1000"/>
      <c r="AH73" s="1000"/>
      <c r="AI73" s="1000"/>
      <c r="AJ73" s="1000"/>
      <c r="AK73" s="1000">
        <v>1957</v>
      </c>
      <c r="AL73" s="1000"/>
      <c r="AM73" s="1000"/>
      <c r="AN73" s="1000"/>
      <c r="AO73" s="1000"/>
      <c r="AP73" s="1000" t="s">
        <v>561</v>
      </c>
      <c r="AQ73" s="1000"/>
      <c r="AR73" s="1000"/>
      <c r="AS73" s="1000"/>
      <c r="AT73" s="1000"/>
      <c r="AU73" s="1000" t="s">
        <v>545</v>
      </c>
      <c r="AV73" s="1000"/>
      <c r="AW73" s="1000"/>
      <c r="AX73" s="1000"/>
      <c r="AY73" s="1000"/>
      <c r="AZ73" s="1001"/>
      <c r="BA73" s="1001"/>
      <c r="BB73" s="1001"/>
      <c r="BC73" s="1001"/>
      <c r="BD73" s="1002"/>
      <c r="BE73" s="218"/>
      <c r="BF73" s="218"/>
      <c r="BG73" s="218"/>
      <c r="BH73" s="218"/>
      <c r="BI73" s="218"/>
      <c r="BJ73" s="218"/>
      <c r="BK73" s="218"/>
      <c r="BL73" s="218"/>
      <c r="BM73" s="218"/>
      <c r="BN73" s="218"/>
      <c r="BO73" s="218"/>
      <c r="BP73" s="218"/>
      <c r="BQ73" s="215">
        <v>67</v>
      </c>
      <c r="BR73" s="220"/>
      <c r="BS73" s="982"/>
      <c r="BT73" s="983"/>
      <c r="BU73" s="983"/>
      <c r="BV73" s="983"/>
      <c r="BW73" s="983"/>
      <c r="BX73" s="983"/>
      <c r="BY73" s="983"/>
      <c r="BZ73" s="983"/>
      <c r="CA73" s="983"/>
      <c r="CB73" s="983"/>
      <c r="CC73" s="983"/>
      <c r="CD73" s="983"/>
      <c r="CE73" s="983"/>
      <c r="CF73" s="983"/>
      <c r="CG73" s="984"/>
      <c r="CH73" s="985"/>
      <c r="CI73" s="986"/>
      <c r="CJ73" s="986"/>
      <c r="CK73" s="986"/>
      <c r="CL73" s="987"/>
      <c r="CM73" s="985"/>
      <c r="CN73" s="986"/>
      <c r="CO73" s="986"/>
      <c r="CP73" s="986"/>
      <c r="CQ73" s="987"/>
      <c r="CR73" s="985"/>
      <c r="CS73" s="986"/>
      <c r="CT73" s="986"/>
      <c r="CU73" s="986"/>
      <c r="CV73" s="987"/>
      <c r="CW73" s="985"/>
      <c r="CX73" s="986"/>
      <c r="CY73" s="986"/>
      <c r="CZ73" s="986"/>
      <c r="DA73" s="987"/>
      <c r="DB73" s="985"/>
      <c r="DC73" s="986"/>
      <c r="DD73" s="986"/>
      <c r="DE73" s="986"/>
      <c r="DF73" s="987"/>
      <c r="DG73" s="985"/>
      <c r="DH73" s="986"/>
      <c r="DI73" s="986"/>
      <c r="DJ73" s="986"/>
      <c r="DK73" s="987"/>
      <c r="DL73" s="985"/>
      <c r="DM73" s="986"/>
      <c r="DN73" s="986"/>
      <c r="DO73" s="986"/>
      <c r="DP73" s="987"/>
      <c r="DQ73" s="985"/>
      <c r="DR73" s="986"/>
      <c r="DS73" s="986"/>
      <c r="DT73" s="986"/>
      <c r="DU73" s="987"/>
      <c r="DV73" s="970"/>
      <c r="DW73" s="971"/>
      <c r="DX73" s="971"/>
      <c r="DY73" s="971"/>
      <c r="DZ73" s="972"/>
      <c r="EA73" s="199"/>
    </row>
    <row r="74" spans="1:131" s="200" customFormat="1" ht="26.25" customHeight="1">
      <c r="A74" s="214">
        <v>7</v>
      </c>
      <c r="B74" s="1003"/>
      <c r="C74" s="1004"/>
      <c r="D74" s="1004"/>
      <c r="E74" s="1004"/>
      <c r="F74" s="1004"/>
      <c r="G74" s="1004"/>
      <c r="H74" s="1004"/>
      <c r="I74" s="1004"/>
      <c r="J74" s="1004"/>
      <c r="K74" s="1004"/>
      <c r="L74" s="1004"/>
      <c r="M74" s="1004"/>
      <c r="N74" s="1004"/>
      <c r="O74" s="1004"/>
      <c r="P74" s="1005"/>
      <c r="Q74" s="1006"/>
      <c r="R74" s="1000"/>
      <c r="S74" s="1000"/>
      <c r="T74" s="1000"/>
      <c r="U74" s="1000"/>
      <c r="V74" s="1000"/>
      <c r="W74" s="1000"/>
      <c r="X74" s="1000"/>
      <c r="Y74" s="1000"/>
      <c r="Z74" s="1000"/>
      <c r="AA74" s="1000"/>
      <c r="AB74" s="1000"/>
      <c r="AC74" s="1000"/>
      <c r="AD74" s="1000"/>
      <c r="AE74" s="1000"/>
      <c r="AF74" s="1000"/>
      <c r="AG74" s="1000"/>
      <c r="AH74" s="1000"/>
      <c r="AI74" s="1000"/>
      <c r="AJ74" s="1000"/>
      <c r="AK74" s="1000"/>
      <c r="AL74" s="1000"/>
      <c r="AM74" s="1000"/>
      <c r="AN74" s="1000"/>
      <c r="AO74" s="1000"/>
      <c r="AP74" s="1000"/>
      <c r="AQ74" s="1000"/>
      <c r="AR74" s="1000"/>
      <c r="AS74" s="1000"/>
      <c r="AT74" s="1000"/>
      <c r="AU74" s="1000"/>
      <c r="AV74" s="1000"/>
      <c r="AW74" s="1000"/>
      <c r="AX74" s="1000"/>
      <c r="AY74" s="1000"/>
      <c r="AZ74" s="1001"/>
      <c r="BA74" s="1001"/>
      <c r="BB74" s="1001"/>
      <c r="BC74" s="1001"/>
      <c r="BD74" s="1002"/>
      <c r="BE74" s="218"/>
      <c r="BF74" s="218"/>
      <c r="BG74" s="218"/>
      <c r="BH74" s="218"/>
      <c r="BI74" s="218"/>
      <c r="BJ74" s="218"/>
      <c r="BK74" s="218"/>
      <c r="BL74" s="218"/>
      <c r="BM74" s="218"/>
      <c r="BN74" s="218"/>
      <c r="BO74" s="218"/>
      <c r="BP74" s="218"/>
      <c r="BQ74" s="215">
        <v>68</v>
      </c>
      <c r="BR74" s="220"/>
      <c r="BS74" s="982"/>
      <c r="BT74" s="983"/>
      <c r="BU74" s="983"/>
      <c r="BV74" s="983"/>
      <c r="BW74" s="983"/>
      <c r="BX74" s="983"/>
      <c r="BY74" s="983"/>
      <c r="BZ74" s="983"/>
      <c r="CA74" s="983"/>
      <c r="CB74" s="983"/>
      <c r="CC74" s="983"/>
      <c r="CD74" s="983"/>
      <c r="CE74" s="983"/>
      <c r="CF74" s="983"/>
      <c r="CG74" s="984"/>
      <c r="CH74" s="985"/>
      <c r="CI74" s="986"/>
      <c r="CJ74" s="986"/>
      <c r="CK74" s="986"/>
      <c r="CL74" s="987"/>
      <c r="CM74" s="985"/>
      <c r="CN74" s="986"/>
      <c r="CO74" s="986"/>
      <c r="CP74" s="986"/>
      <c r="CQ74" s="987"/>
      <c r="CR74" s="985"/>
      <c r="CS74" s="986"/>
      <c r="CT74" s="986"/>
      <c r="CU74" s="986"/>
      <c r="CV74" s="987"/>
      <c r="CW74" s="985"/>
      <c r="CX74" s="986"/>
      <c r="CY74" s="986"/>
      <c r="CZ74" s="986"/>
      <c r="DA74" s="987"/>
      <c r="DB74" s="985"/>
      <c r="DC74" s="986"/>
      <c r="DD74" s="986"/>
      <c r="DE74" s="986"/>
      <c r="DF74" s="987"/>
      <c r="DG74" s="985"/>
      <c r="DH74" s="986"/>
      <c r="DI74" s="986"/>
      <c r="DJ74" s="986"/>
      <c r="DK74" s="987"/>
      <c r="DL74" s="985"/>
      <c r="DM74" s="986"/>
      <c r="DN74" s="986"/>
      <c r="DO74" s="986"/>
      <c r="DP74" s="987"/>
      <c r="DQ74" s="985"/>
      <c r="DR74" s="986"/>
      <c r="DS74" s="986"/>
      <c r="DT74" s="986"/>
      <c r="DU74" s="987"/>
      <c r="DV74" s="970"/>
      <c r="DW74" s="971"/>
      <c r="DX74" s="971"/>
      <c r="DY74" s="971"/>
      <c r="DZ74" s="972"/>
      <c r="EA74" s="199"/>
    </row>
    <row r="75" spans="1:131" s="200" customFormat="1" ht="26.25" customHeight="1">
      <c r="A75" s="214">
        <v>8</v>
      </c>
      <c r="B75" s="1003"/>
      <c r="C75" s="1004"/>
      <c r="D75" s="1004"/>
      <c r="E75" s="1004"/>
      <c r="F75" s="1004"/>
      <c r="G75" s="1004"/>
      <c r="H75" s="1004"/>
      <c r="I75" s="1004"/>
      <c r="J75" s="1004"/>
      <c r="K75" s="1004"/>
      <c r="L75" s="1004"/>
      <c r="M75" s="1004"/>
      <c r="N75" s="1004"/>
      <c r="O75" s="1004"/>
      <c r="P75" s="1005"/>
      <c r="Q75" s="1007"/>
      <c r="R75" s="1008"/>
      <c r="S75" s="1008"/>
      <c r="T75" s="1008"/>
      <c r="U75" s="1009"/>
      <c r="V75" s="1010"/>
      <c r="W75" s="1008"/>
      <c r="X75" s="1008"/>
      <c r="Y75" s="1008"/>
      <c r="Z75" s="1009"/>
      <c r="AA75" s="1010"/>
      <c r="AB75" s="1008"/>
      <c r="AC75" s="1008"/>
      <c r="AD75" s="1008"/>
      <c r="AE75" s="1009"/>
      <c r="AF75" s="1010"/>
      <c r="AG75" s="1008"/>
      <c r="AH75" s="1008"/>
      <c r="AI75" s="1008"/>
      <c r="AJ75" s="1009"/>
      <c r="AK75" s="1010"/>
      <c r="AL75" s="1008"/>
      <c r="AM75" s="1008"/>
      <c r="AN75" s="1008"/>
      <c r="AO75" s="1009"/>
      <c r="AP75" s="1010"/>
      <c r="AQ75" s="1008"/>
      <c r="AR75" s="1008"/>
      <c r="AS75" s="1008"/>
      <c r="AT75" s="1009"/>
      <c r="AU75" s="1010"/>
      <c r="AV75" s="1008"/>
      <c r="AW75" s="1008"/>
      <c r="AX75" s="1008"/>
      <c r="AY75" s="1009"/>
      <c r="AZ75" s="1001"/>
      <c r="BA75" s="1001"/>
      <c r="BB75" s="1001"/>
      <c r="BC75" s="1001"/>
      <c r="BD75" s="1002"/>
      <c r="BE75" s="218"/>
      <c r="BF75" s="218"/>
      <c r="BG75" s="218"/>
      <c r="BH75" s="218"/>
      <c r="BI75" s="218"/>
      <c r="BJ75" s="218"/>
      <c r="BK75" s="218"/>
      <c r="BL75" s="218"/>
      <c r="BM75" s="218"/>
      <c r="BN75" s="218"/>
      <c r="BO75" s="218"/>
      <c r="BP75" s="218"/>
      <c r="BQ75" s="215">
        <v>69</v>
      </c>
      <c r="BR75" s="220"/>
      <c r="BS75" s="982"/>
      <c r="BT75" s="983"/>
      <c r="BU75" s="983"/>
      <c r="BV75" s="983"/>
      <c r="BW75" s="983"/>
      <c r="BX75" s="983"/>
      <c r="BY75" s="983"/>
      <c r="BZ75" s="983"/>
      <c r="CA75" s="983"/>
      <c r="CB75" s="983"/>
      <c r="CC75" s="983"/>
      <c r="CD75" s="983"/>
      <c r="CE75" s="983"/>
      <c r="CF75" s="983"/>
      <c r="CG75" s="984"/>
      <c r="CH75" s="985"/>
      <c r="CI75" s="986"/>
      <c r="CJ75" s="986"/>
      <c r="CK75" s="986"/>
      <c r="CL75" s="987"/>
      <c r="CM75" s="985"/>
      <c r="CN75" s="986"/>
      <c r="CO75" s="986"/>
      <c r="CP75" s="986"/>
      <c r="CQ75" s="987"/>
      <c r="CR75" s="985"/>
      <c r="CS75" s="986"/>
      <c r="CT75" s="986"/>
      <c r="CU75" s="986"/>
      <c r="CV75" s="987"/>
      <c r="CW75" s="985"/>
      <c r="CX75" s="986"/>
      <c r="CY75" s="986"/>
      <c r="CZ75" s="986"/>
      <c r="DA75" s="987"/>
      <c r="DB75" s="985"/>
      <c r="DC75" s="986"/>
      <c r="DD75" s="986"/>
      <c r="DE75" s="986"/>
      <c r="DF75" s="987"/>
      <c r="DG75" s="985"/>
      <c r="DH75" s="986"/>
      <c r="DI75" s="986"/>
      <c r="DJ75" s="986"/>
      <c r="DK75" s="987"/>
      <c r="DL75" s="985"/>
      <c r="DM75" s="986"/>
      <c r="DN75" s="986"/>
      <c r="DO75" s="986"/>
      <c r="DP75" s="987"/>
      <c r="DQ75" s="985"/>
      <c r="DR75" s="986"/>
      <c r="DS75" s="986"/>
      <c r="DT75" s="986"/>
      <c r="DU75" s="987"/>
      <c r="DV75" s="970"/>
      <c r="DW75" s="971"/>
      <c r="DX75" s="971"/>
      <c r="DY75" s="971"/>
      <c r="DZ75" s="972"/>
      <c r="EA75" s="199"/>
    </row>
    <row r="76" spans="1:131" s="200" customFormat="1" ht="26.25" customHeight="1">
      <c r="A76" s="214">
        <v>9</v>
      </c>
      <c r="B76" s="1003"/>
      <c r="C76" s="1004"/>
      <c r="D76" s="1004"/>
      <c r="E76" s="1004"/>
      <c r="F76" s="1004"/>
      <c r="G76" s="1004"/>
      <c r="H76" s="1004"/>
      <c r="I76" s="1004"/>
      <c r="J76" s="1004"/>
      <c r="K76" s="1004"/>
      <c r="L76" s="1004"/>
      <c r="M76" s="1004"/>
      <c r="N76" s="1004"/>
      <c r="O76" s="1004"/>
      <c r="P76" s="1005"/>
      <c r="Q76" s="1007"/>
      <c r="R76" s="1008"/>
      <c r="S76" s="1008"/>
      <c r="T76" s="1008"/>
      <c r="U76" s="1009"/>
      <c r="V76" s="1010"/>
      <c r="W76" s="1008"/>
      <c r="X76" s="1008"/>
      <c r="Y76" s="1008"/>
      <c r="Z76" s="1009"/>
      <c r="AA76" s="1010"/>
      <c r="AB76" s="1008"/>
      <c r="AC76" s="1008"/>
      <c r="AD76" s="1008"/>
      <c r="AE76" s="1009"/>
      <c r="AF76" s="1010"/>
      <c r="AG76" s="1008"/>
      <c r="AH76" s="1008"/>
      <c r="AI76" s="1008"/>
      <c r="AJ76" s="1009"/>
      <c r="AK76" s="1010"/>
      <c r="AL76" s="1008"/>
      <c r="AM76" s="1008"/>
      <c r="AN76" s="1008"/>
      <c r="AO76" s="1009"/>
      <c r="AP76" s="1010"/>
      <c r="AQ76" s="1008"/>
      <c r="AR76" s="1008"/>
      <c r="AS76" s="1008"/>
      <c r="AT76" s="1009"/>
      <c r="AU76" s="1010"/>
      <c r="AV76" s="1008"/>
      <c r="AW76" s="1008"/>
      <c r="AX76" s="1008"/>
      <c r="AY76" s="1009"/>
      <c r="AZ76" s="1001"/>
      <c r="BA76" s="1001"/>
      <c r="BB76" s="1001"/>
      <c r="BC76" s="1001"/>
      <c r="BD76" s="1002"/>
      <c r="BE76" s="218"/>
      <c r="BF76" s="218"/>
      <c r="BG76" s="218"/>
      <c r="BH76" s="218"/>
      <c r="BI76" s="218"/>
      <c r="BJ76" s="218"/>
      <c r="BK76" s="218"/>
      <c r="BL76" s="218"/>
      <c r="BM76" s="218"/>
      <c r="BN76" s="218"/>
      <c r="BO76" s="218"/>
      <c r="BP76" s="218"/>
      <c r="BQ76" s="215">
        <v>70</v>
      </c>
      <c r="BR76" s="220"/>
      <c r="BS76" s="982"/>
      <c r="BT76" s="983"/>
      <c r="BU76" s="983"/>
      <c r="BV76" s="983"/>
      <c r="BW76" s="983"/>
      <c r="BX76" s="983"/>
      <c r="BY76" s="983"/>
      <c r="BZ76" s="983"/>
      <c r="CA76" s="983"/>
      <c r="CB76" s="983"/>
      <c r="CC76" s="983"/>
      <c r="CD76" s="983"/>
      <c r="CE76" s="983"/>
      <c r="CF76" s="983"/>
      <c r="CG76" s="984"/>
      <c r="CH76" s="985"/>
      <c r="CI76" s="986"/>
      <c r="CJ76" s="986"/>
      <c r="CK76" s="986"/>
      <c r="CL76" s="987"/>
      <c r="CM76" s="985"/>
      <c r="CN76" s="986"/>
      <c r="CO76" s="986"/>
      <c r="CP76" s="986"/>
      <c r="CQ76" s="987"/>
      <c r="CR76" s="985"/>
      <c r="CS76" s="986"/>
      <c r="CT76" s="986"/>
      <c r="CU76" s="986"/>
      <c r="CV76" s="987"/>
      <c r="CW76" s="985"/>
      <c r="CX76" s="986"/>
      <c r="CY76" s="986"/>
      <c r="CZ76" s="986"/>
      <c r="DA76" s="987"/>
      <c r="DB76" s="985"/>
      <c r="DC76" s="986"/>
      <c r="DD76" s="986"/>
      <c r="DE76" s="986"/>
      <c r="DF76" s="987"/>
      <c r="DG76" s="985"/>
      <c r="DH76" s="986"/>
      <c r="DI76" s="986"/>
      <c r="DJ76" s="986"/>
      <c r="DK76" s="987"/>
      <c r="DL76" s="985"/>
      <c r="DM76" s="986"/>
      <c r="DN76" s="986"/>
      <c r="DO76" s="986"/>
      <c r="DP76" s="987"/>
      <c r="DQ76" s="985"/>
      <c r="DR76" s="986"/>
      <c r="DS76" s="986"/>
      <c r="DT76" s="986"/>
      <c r="DU76" s="987"/>
      <c r="DV76" s="970"/>
      <c r="DW76" s="971"/>
      <c r="DX76" s="971"/>
      <c r="DY76" s="971"/>
      <c r="DZ76" s="972"/>
      <c r="EA76" s="199"/>
    </row>
    <row r="77" spans="1:131" s="200" customFormat="1" ht="26.25" customHeight="1">
      <c r="A77" s="214">
        <v>10</v>
      </c>
      <c r="B77" s="1003"/>
      <c r="C77" s="1004"/>
      <c r="D77" s="1004"/>
      <c r="E77" s="1004"/>
      <c r="F77" s="1004"/>
      <c r="G77" s="1004"/>
      <c r="H77" s="1004"/>
      <c r="I77" s="1004"/>
      <c r="J77" s="1004"/>
      <c r="K77" s="1004"/>
      <c r="L77" s="1004"/>
      <c r="M77" s="1004"/>
      <c r="N77" s="1004"/>
      <c r="O77" s="1004"/>
      <c r="P77" s="1005"/>
      <c r="Q77" s="1007"/>
      <c r="R77" s="1008"/>
      <c r="S77" s="1008"/>
      <c r="T77" s="1008"/>
      <c r="U77" s="1009"/>
      <c r="V77" s="1010"/>
      <c r="W77" s="1008"/>
      <c r="X77" s="1008"/>
      <c r="Y77" s="1008"/>
      <c r="Z77" s="1009"/>
      <c r="AA77" s="1010"/>
      <c r="AB77" s="1008"/>
      <c r="AC77" s="1008"/>
      <c r="AD77" s="1008"/>
      <c r="AE77" s="1009"/>
      <c r="AF77" s="1010"/>
      <c r="AG77" s="1008"/>
      <c r="AH77" s="1008"/>
      <c r="AI77" s="1008"/>
      <c r="AJ77" s="1009"/>
      <c r="AK77" s="1010"/>
      <c r="AL77" s="1008"/>
      <c r="AM77" s="1008"/>
      <c r="AN77" s="1008"/>
      <c r="AO77" s="1009"/>
      <c r="AP77" s="1010"/>
      <c r="AQ77" s="1008"/>
      <c r="AR77" s="1008"/>
      <c r="AS77" s="1008"/>
      <c r="AT77" s="1009"/>
      <c r="AU77" s="1010"/>
      <c r="AV77" s="1008"/>
      <c r="AW77" s="1008"/>
      <c r="AX77" s="1008"/>
      <c r="AY77" s="1009"/>
      <c r="AZ77" s="1001"/>
      <c r="BA77" s="1001"/>
      <c r="BB77" s="1001"/>
      <c r="BC77" s="1001"/>
      <c r="BD77" s="1002"/>
      <c r="BE77" s="218"/>
      <c r="BF77" s="218"/>
      <c r="BG77" s="218"/>
      <c r="BH77" s="218"/>
      <c r="BI77" s="218"/>
      <c r="BJ77" s="218"/>
      <c r="BK77" s="218"/>
      <c r="BL77" s="218"/>
      <c r="BM77" s="218"/>
      <c r="BN77" s="218"/>
      <c r="BO77" s="218"/>
      <c r="BP77" s="218"/>
      <c r="BQ77" s="215">
        <v>71</v>
      </c>
      <c r="BR77" s="220"/>
      <c r="BS77" s="982"/>
      <c r="BT77" s="983"/>
      <c r="BU77" s="983"/>
      <c r="BV77" s="983"/>
      <c r="BW77" s="983"/>
      <c r="BX77" s="983"/>
      <c r="BY77" s="983"/>
      <c r="BZ77" s="983"/>
      <c r="CA77" s="983"/>
      <c r="CB77" s="983"/>
      <c r="CC77" s="983"/>
      <c r="CD77" s="983"/>
      <c r="CE77" s="983"/>
      <c r="CF77" s="983"/>
      <c r="CG77" s="984"/>
      <c r="CH77" s="985"/>
      <c r="CI77" s="986"/>
      <c r="CJ77" s="986"/>
      <c r="CK77" s="986"/>
      <c r="CL77" s="987"/>
      <c r="CM77" s="985"/>
      <c r="CN77" s="986"/>
      <c r="CO77" s="986"/>
      <c r="CP77" s="986"/>
      <c r="CQ77" s="987"/>
      <c r="CR77" s="985"/>
      <c r="CS77" s="986"/>
      <c r="CT77" s="986"/>
      <c r="CU77" s="986"/>
      <c r="CV77" s="987"/>
      <c r="CW77" s="985"/>
      <c r="CX77" s="986"/>
      <c r="CY77" s="986"/>
      <c r="CZ77" s="986"/>
      <c r="DA77" s="987"/>
      <c r="DB77" s="985"/>
      <c r="DC77" s="986"/>
      <c r="DD77" s="986"/>
      <c r="DE77" s="986"/>
      <c r="DF77" s="987"/>
      <c r="DG77" s="985"/>
      <c r="DH77" s="986"/>
      <c r="DI77" s="986"/>
      <c r="DJ77" s="986"/>
      <c r="DK77" s="987"/>
      <c r="DL77" s="985"/>
      <c r="DM77" s="986"/>
      <c r="DN77" s="986"/>
      <c r="DO77" s="986"/>
      <c r="DP77" s="987"/>
      <c r="DQ77" s="985"/>
      <c r="DR77" s="986"/>
      <c r="DS77" s="986"/>
      <c r="DT77" s="986"/>
      <c r="DU77" s="987"/>
      <c r="DV77" s="970"/>
      <c r="DW77" s="971"/>
      <c r="DX77" s="971"/>
      <c r="DY77" s="971"/>
      <c r="DZ77" s="972"/>
      <c r="EA77" s="199"/>
    </row>
    <row r="78" spans="1:131" s="200" customFormat="1" ht="26.25" customHeight="1">
      <c r="A78" s="214">
        <v>11</v>
      </c>
      <c r="B78" s="1003"/>
      <c r="C78" s="1004"/>
      <c r="D78" s="1004"/>
      <c r="E78" s="1004"/>
      <c r="F78" s="1004"/>
      <c r="G78" s="1004"/>
      <c r="H78" s="1004"/>
      <c r="I78" s="1004"/>
      <c r="J78" s="1004"/>
      <c r="K78" s="1004"/>
      <c r="L78" s="1004"/>
      <c r="M78" s="1004"/>
      <c r="N78" s="1004"/>
      <c r="O78" s="1004"/>
      <c r="P78" s="1005"/>
      <c r="Q78" s="1006"/>
      <c r="R78" s="1000"/>
      <c r="S78" s="1000"/>
      <c r="T78" s="1000"/>
      <c r="U78" s="1000"/>
      <c r="V78" s="1000"/>
      <c r="W78" s="1000"/>
      <c r="X78" s="1000"/>
      <c r="Y78" s="1000"/>
      <c r="Z78" s="1000"/>
      <c r="AA78" s="1000"/>
      <c r="AB78" s="1000"/>
      <c r="AC78" s="1000"/>
      <c r="AD78" s="1000"/>
      <c r="AE78" s="1000"/>
      <c r="AF78" s="1000"/>
      <c r="AG78" s="1000"/>
      <c r="AH78" s="1000"/>
      <c r="AI78" s="1000"/>
      <c r="AJ78" s="1000"/>
      <c r="AK78" s="1000"/>
      <c r="AL78" s="1000"/>
      <c r="AM78" s="1000"/>
      <c r="AN78" s="1000"/>
      <c r="AO78" s="1000"/>
      <c r="AP78" s="1000"/>
      <c r="AQ78" s="1000"/>
      <c r="AR78" s="1000"/>
      <c r="AS78" s="1000"/>
      <c r="AT78" s="1000"/>
      <c r="AU78" s="1000"/>
      <c r="AV78" s="1000"/>
      <c r="AW78" s="1000"/>
      <c r="AX78" s="1000"/>
      <c r="AY78" s="1000"/>
      <c r="AZ78" s="1001"/>
      <c r="BA78" s="1001"/>
      <c r="BB78" s="1001"/>
      <c r="BC78" s="1001"/>
      <c r="BD78" s="1002"/>
      <c r="BE78" s="218"/>
      <c r="BF78" s="218"/>
      <c r="BG78" s="218"/>
      <c r="BH78" s="218"/>
      <c r="BI78" s="218"/>
      <c r="BJ78" s="221"/>
      <c r="BK78" s="221"/>
      <c r="BL78" s="221"/>
      <c r="BM78" s="221"/>
      <c r="BN78" s="221"/>
      <c r="BO78" s="218"/>
      <c r="BP78" s="218"/>
      <c r="BQ78" s="215">
        <v>72</v>
      </c>
      <c r="BR78" s="220"/>
      <c r="BS78" s="982"/>
      <c r="BT78" s="983"/>
      <c r="BU78" s="983"/>
      <c r="BV78" s="983"/>
      <c r="BW78" s="983"/>
      <c r="BX78" s="983"/>
      <c r="BY78" s="983"/>
      <c r="BZ78" s="983"/>
      <c r="CA78" s="983"/>
      <c r="CB78" s="983"/>
      <c r="CC78" s="983"/>
      <c r="CD78" s="983"/>
      <c r="CE78" s="983"/>
      <c r="CF78" s="983"/>
      <c r="CG78" s="984"/>
      <c r="CH78" s="985"/>
      <c r="CI78" s="986"/>
      <c r="CJ78" s="986"/>
      <c r="CK78" s="986"/>
      <c r="CL78" s="987"/>
      <c r="CM78" s="985"/>
      <c r="CN78" s="986"/>
      <c r="CO78" s="986"/>
      <c r="CP78" s="986"/>
      <c r="CQ78" s="987"/>
      <c r="CR78" s="985"/>
      <c r="CS78" s="986"/>
      <c r="CT78" s="986"/>
      <c r="CU78" s="986"/>
      <c r="CV78" s="987"/>
      <c r="CW78" s="985"/>
      <c r="CX78" s="986"/>
      <c r="CY78" s="986"/>
      <c r="CZ78" s="986"/>
      <c r="DA78" s="987"/>
      <c r="DB78" s="985"/>
      <c r="DC78" s="986"/>
      <c r="DD78" s="986"/>
      <c r="DE78" s="986"/>
      <c r="DF78" s="987"/>
      <c r="DG78" s="985"/>
      <c r="DH78" s="986"/>
      <c r="DI78" s="986"/>
      <c r="DJ78" s="986"/>
      <c r="DK78" s="987"/>
      <c r="DL78" s="985"/>
      <c r="DM78" s="986"/>
      <c r="DN78" s="986"/>
      <c r="DO78" s="986"/>
      <c r="DP78" s="987"/>
      <c r="DQ78" s="985"/>
      <c r="DR78" s="986"/>
      <c r="DS78" s="986"/>
      <c r="DT78" s="986"/>
      <c r="DU78" s="987"/>
      <c r="DV78" s="970"/>
      <c r="DW78" s="971"/>
      <c r="DX78" s="971"/>
      <c r="DY78" s="971"/>
      <c r="DZ78" s="972"/>
      <c r="EA78" s="199"/>
    </row>
    <row r="79" spans="1:131" s="200" customFormat="1" ht="26.25" customHeight="1">
      <c r="A79" s="214">
        <v>12</v>
      </c>
      <c r="B79" s="1003"/>
      <c r="C79" s="1004"/>
      <c r="D79" s="1004"/>
      <c r="E79" s="1004"/>
      <c r="F79" s="1004"/>
      <c r="G79" s="1004"/>
      <c r="H79" s="1004"/>
      <c r="I79" s="1004"/>
      <c r="J79" s="1004"/>
      <c r="K79" s="1004"/>
      <c r="L79" s="1004"/>
      <c r="M79" s="1004"/>
      <c r="N79" s="1004"/>
      <c r="O79" s="1004"/>
      <c r="P79" s="1005"/>
      <c r="Q79" s="1006"/>
      <c r="R79" s="1000"/>
      <c r="S79" s="1000"/>
      <c r="T79" s="1000"/>
      <c r="U79" s="1000"/>
      <c r="V79" s="1000"/>
      <c r="W79" s="1000"/>
      <c r="X79" s="1000"/>
      <c r="Y79" s="1000"/>
      <c r="Z79" s="1000"/>
      <c r="AA79" s="1000"/>
      <c r="AB79" s="1000"/>
      <c r="AC79" s="1000"/>
      <c r="AD79" s="1000"/>
      <c r="AE79" s="1000"/>
      <c r="AF79" s="1000"/>
      <c r="AG79" s="1000"/>
      <c r="AH79" s="1000"/>
      <c r="AI79" s="1000"/>
      <c r="AJ79" s="1000"/>
      <c r="AK79" s="1000"/>
      <c r="AL79" s="1000"/>
      <c r="AM79" s="1000"/>
      <c r="AN79" s="1000"/>
      <c r="AO79" s="1000"/>
      <c r="AP79" s="1000"/>
      <c r="AQ79" s="1000"/>
      <c r="AR79" s="1000"/>
      <c r="AS79" s="1000"/>
      <c r="AT79" s="1000"/>
      <c r="AU79" s="1000"/>
      <c r="AV79" s="1000"/>
      <c r="AW79" s="1000"/>
      <c r="AX79" s="1000"/>
      <c r="AY79" s="1000"/>
      <c r="AZ79" s="1001"/>
      <c r="BA79" s="1001"/>
      <c r="BB79" s="1001"/>
      <c r="BC79" s="1001"/>
      <c r="BD79" s="1002"/>
      <c r="BE79" s="218"/>
      <c r="BF79" s="218"/>
      <c r="BG79" s="218"/>
      <c r="BH79" s="218"/>
      <c r="BI79" s="218"/>
      <c r="BJ79" s="221"/>
      <c r="BK79" s="221"/>
      <c r="BL79" s="221"/>
      <c r="BM79" s="221"/>
      <c r="BN79" s="221"/>
      <c r="BO79" s="218"/>
      <c r="BP79" s="218"/>
      <c r="BQ79" s="215">
        <v>73</v>
      </c>
      <c r="BR79" s="220"/>
      <c r="BS79" s="982"/>
      <c r="BT79" s="983"/>
      <c r="BU79" s="983"/>
      <c r="BV79" s="983"/>
      <c r="BW79" s="983"/>
      <c r="BX79" s="983"/>
      <c r="BY79" s="983"/>
      <c r="BZ79" s="983"/>
      <c r="CA79" s="983"/>
      <c r="CB79" s="983"/>
      <c r="CC79" s="983"/>
      <c r="CD79" s="983"/>
      <c r="CE79" s="983"/>
      <c r="CF79" s="983"/>
      <c r="CG79" s="984"/>
      <c r="CH79" s="985"/>
      <c r="CI79" s="986"/>
      <c r="CJ79" s="986"/>
      <c r="CK79" s="986"/>
      <c r="CL79" s="987"/>
      <c r="CM79" s="985"/>
      <c r="CN79" s="986"/>
      <c r="CO79" s="986"/>
      <c r="CP79" s="986"/>
      <c r="CQ79" s="987"/>
      <c r="CR79" s="985"/>
      <c r="CS79" s="986"/>
      <c r="CT79" s="986"/>
      <c r="CU79" s="986"/>
      <c r="CV79" s="987"/>
      <c r="CW79" s="985"/>
      <c r="CX79" s="986"/>
      <c r="CY79" s="986"/>
      <c r="CZ79" s="986"/>
      <c r="DA79" s="987"/>
      <c r="DB79" s="985"/>
      <c r="DC79" s="986"/>
      <c r="DD79" s="986"/>
      <c r="DE79" s="986"/>
      <c r="DF79" s="987"/>
      <c r="DG79" s="985"/>
      <c r="DH79" s="986"/>
      <c r="DI79" s="986"/>
      <c r="DJ79" s="986"/>
      <c r="DK79" s="987"/>
      <c r="DL79" s="985"/>
      <c r="DM79" s="986"/>
      <c r="DN79" s="986"/>
      <c r="DO79" s="986"/>
      <c r="DP79" s="987"/>
      <c r="DQ79" s="985"/>
      <c r="DR79" s="986"/>
      <c r="DS79" s="986"/>
      <c r="DT79" s="986"/>
      <c r="DU79" s="987"/>
      <c r="DV79" s="970"/>
      <c r="DW79" s="971"/>
      <c r="DX79" s="971"/>
      <c r="DY79" s="971"/>
      <c r="DZ79" s="972"/>
      <c r="EA79" s="199"/>
    </row>
    <row r="80" spans="1:131" s="200" customFormat="1" ht="26.25" customHeight="1">
      <c r="A80" s="214">
        <v>13</v>
      </c>
      <c r="B80" s="1003"/>
      <c r="C80" s="1004"/>
      <c r="D80" s="1004"/>
      <c r="E80" s="1004"/>
      <c r="F80" s="1004"/>
      <c r="G80" s="1004"/>
      <c r="H80" s="1004"/>
      <c r="I80" s="1004"/>
      <c r="J80" s="1004"/>
      <c r="K80" s="1004"/>
      <c r="L80" s="1004"/>
      <c r="M80" s="1004"/>
      <c r="N80" s="1004"/>
      <c r="O80" s="1004"/>
      <c r="P80" s="1005"/>
      <c r="Q80" s="1006"/>
      <c r="R80" s="1000"/>
      <c r="S80" s="1000"/>
      <c r="T80" s="1000"/>
      <c r="U80" s="1000"/>
      <c r="V80" s="1000"/>
      <c r="W80" s="1000"/>
      <c r="X80" s="1000"/>
      <c r="Y80" s="1000"/>
      <c r="Z80" s="1000"/>
      <c r="AA80" s="1000"/>
      <c r="AB80" s="1000"/>
      <c r="AC80" s="1000"/>
      <c r="AD80" s="1000"/>
      <c r="AE80" s="1000"/>
      <c r="AF80" s="1000"/>
      <c r="AG80" s="1000"/>
      <c r="AH80" s="1000"/>
      <c r="AI80" s="1000"/>
      <c r="AJ80" s="1000"/>
      <c r="AK80" s="1000"/>
      <c r="AL80" s="1000"/>
      <c r="AM80" s="1000"/>
      <c r="AN80" s="1000"/>
      <c r="AO80" s="1000"/>
      <c r="AP80" s="1000"/>
      <c r="AQ80" s="1000"/>
      <c r="AR80" s="1000"/>
      <c r="AS80" s="1000"/>
      <c r="AT80" s="1000"/>
      <c r="AU80" s="1000"/>
      <c r="AV80" s="1000"/>
      <c r="AW80" s="1000"/>
      <c r="AX80" s="1000"/>
      <c r="AY80" s="1000"/>
      <c r="AZ80" s="1001"/>
      <c r="BA80" s="1001"/>
      <c r="BB80" s="1001"/>
      <c r="BC80" s="1001"/>
      <c r="BD80" s="1002"/>
      <c r="BE80" s="218"/>
      <c r="BF80" s="218"/>
      <c r="BG80" s="218"/>
      <c r="BH80" s="218"/>
      <c r="BI80" s="218"/>
      <c r="BJ80" s="218"/>
      <c r="BK80" s="218"/>
      <c r="BL80" s="218"/>
      <c r="BM80" s="218"/>
      <c r="BN80" s="218"/>
      <c r="BO80" s="218"/>
      <c r="BP80" s="218"/>
      <c r="BQ80" s="215">
        <v>74</v>
      </c>
      <c r="BR80" s="220"/>
      <c r="BS80" s="982"/>
      <c r="BT80" s="983"/>
      <c r="BU80" s="983"/>
      <c r="BV80" s="983"/>
      <c r="BW80" s="983"/>
      <c r="BX80" s="983"/>
      <c r="BY80" s="983"/>
      <c r="BZ80" s="983"/>
      <c r="CA80" s="983"/>
      <c r="CB80" s="983"/>
      <c r="CC80" s="983"/>
      <c r="CD80" s="983"/>
      <c r="CE80" s="983"/>
      <c r="CF80" s="983"/>
      <c r="CG80" s="984"/>
      <c r="CH80" s="985"/>
      <c r="CI80" s="986"/>
      <c r="CJ80" s="986"/>
      <c r="CK80" s="986"/>
      <c r="CL80" s="987"/>
      <c r="CM80" s="985"/>
      <c r="CN80" s="986"/>
      <c r="CO80" s="986"/>
      <c r="CP80" s="986"/>
      <c r="CQ80" s="987"/>
      <c r="CR80" s="985"/>
      <c r="CS80" s="986"/>
      <c r="CT80" s="986"/>
      <c r="CU80" s="986"/>
      <c r="CV80" s="987"/>
      <c r="CW80" s="985"/>
      <c r="CX80" s="986"/>
      <c r="CY80" s="986"/>
      <c r="CZ80" s="986"/>
      <c r="DA80" s="987"/>
      <c r="DB80" s="985"/>
      <c r="DC80" s="986"/>
      <c r="DD80" s="986"/>
      <c r="DE80" s="986"/>
      <c r="DF80" s="987"/>
      <c r="DG80" s="985"/>
      <c r="DH80" s="986"/>
      <c r="DI80" s="986"/>
      <c r="DJ80" s="986"/>
      <c r="DK80" s="987"/>
      <c r="DL80" s="985"/>
      <c r="DM80" s="986"/>
      <c r="DN80" s="986"/>
      <c r="DO80" s="986"/>
      <c r="DP80" s="987"/>
      <c r="DQ80" s="985"/>
      <c r="DR80" s="986"/>
      <c r="DS80" s="986"/>
      <c r="DT80" s="986"/>
      <c r="DU80" s="987"/>
      <c r="DV80" s="970"/>
      <c r="DW80" s="971"/>
      <c r="DX80" s="971"/>
      <c r="DY80" s="971"/>
      <c r="DZ80" s="972"/>
      <c r="EA80" s="199"/>
    </row>
    <row r="81" spans="1:131" s="200" customFormat="1" ht="26.25" customHeight="1">
      <c r="A81" s="214">
        <v>14</v>
      </c>
      <c r="B81" s="1003"/>
      <c r="C81" s="1004"/>
      <c r="D81" s="1004"/>
      <c r="E81" s="1004"/>
      <c r="F81" s="1004"/>
      <c r="G81" s="1004"/>
      <c r="H81" s="1004"/>
      <c r="I81" s="1004"/>
      <c r="J81" s="1004"/>
      <c r="K81" s="1004"/>
      <c r="L81" s="1004"/>
      <c r="M81" s="1004"/>
      <c r="N81" s="1004"/>
      <c r="O81" s="1004"/>
      <c r="P81" s="1005"/>
      <c r="Q81" s="1006"/>
      <c r="R81" s="1000"/>
      <c r="S81" s="1000"/>
      <c r="T81" s="1000"/>
      <c r="U81" s="1000"/>
      <c r="V81" s="1000"/>
      <c r="W81" s="1000"/>
      <c r="X81" s="1000"/>
      <c r="Y81" s="1000"/>
      <c r="Z81" s="1000"/>
      <c r="AA81" s="1000"/>
      <c r="AB81" s="1000"/>
      <c r="AC81" s="1000"/>
      <c r="AD81" s="1000"/>
      <c r="AE81" s="1000"/>
      <c r="AF81" s="1000"/>
      <c r="AG81" s="1000"/>
      <c r="AH81" s="1000"/>
      <c r="AI81" s="1000"/>
      <c r="AJ81" s="1000"/>
      <c r="AK81" s="1000"/>
      <c r="AL81" s="1000"/>
      <c r="AM81" s="1000"/>
      <c r="AN81" s="1000"/>
      <c r="AO81" s="1000"/>
      <c r="AP81" s="1000"/>
      <c r="AQ81" s="1000"/>
      <c r="AR81" s="1000"/>
      <c r="AS81" s="1000"/>
      <c r="AT81" s="1000"/>
      <c r="AU81" s="1000"/>
      <c r="AV81" s="1000"/>
      <c r="AW81" s="1000"/>
      <c r="AX81" s="1000"/>
      <c r="AY81" s="1000"/>
      <c r="AZ81" s="1001"/>
      <c r="BA81" s="1001"/>
      <c r="BB81" s="1001"/>
      <c r="BC81" s="1001"/>
      <c r="BD81" s="1002"/>
      <c r="BE81" s="218"/>
      <c r="BF81" s="218"/>
      <c r="BG81" s="218"/>
      <c r="BH81" s="218"/>
      <c r="BI81" s="218"/>
      <c r="BJ81" s="218"/>
      <c r="BK81" s="218"/>
      <c r="BL81" s="218"/>
      <c r="BM81" s="218"/>
      <c r="BN81" s="218"/>
      <c r="BO81" s="218"/>
      <c r="BP81" s="218"/>
      <c r="BQ81" s="215">
        <v>75</v>
      </c>
      <c r="BR81" s="220"/>
      <c r="BS81" s="982"/>
      <c r="BT81" s="983"/>
      <c r="BU81" s="983"/>
      <c r="BV81" s="983"/>
      <c r="BW81" s="983"/>
      <c r="BX81" s="983"/>
      <c r="BY81" s="983"/>
      <c r="BZ81" s="983"/>
      <c r="CA81" s="983"/>
      <c r="CB81" s="983"/>
      <c r="CC81" s="983"/>
      <c r="CD81" s="983"/>
      <c r="CE81" s="983"/>
      <c r="CF81" s="983"/>
      <c r="CG81" s="984"/>
      <c r="CH81" s="985"/>
      <c r="CI81" s="986"/>
      <c r="CJ81" s="986"/>
      <c r="CK81" s="986"/>
      <c r="CL81" s="987"/>
      <c r="CM81" s="985"/>
      <c r="CN81" s="986"/>
      <c r="CO81" s="986"/>
      <c r="CP81" s="986"/>
      <c r="CQ81" s="987"/>
      <c r="CR81" s="985"/>
      <c r="CS81" s="986"/>
      <c r="CT81" s="986"/>
      <c r="CU81" s="986"/>
      <c r="CV81" s="987"/>
      <c r="CW81" s="985"/>
      <c r="CX81" s="986"/>
      <c r="CY81" s="986"/>
      <c r="CZ81" s="986"/>
      <c r="DA81" s="987"/>
      <c r="DB81" s="985"/>
      <c r="DC81" s="986"/>
      <c r="DD81" s="986"/>
      <c r="DE81" s="986"/>
      <c r="DF81" s="987"/>
      <c r="DG81" s="985"/>
      <c r="DH81" s="986"/>
      <c r="DI81" s="986"/>
      <c r="DJ81" s="986"/>
      <c r="DK81" s="987"/>
      <c r="DL81" s="985"/>
      <c r="DM81" s="986"/>
      <c r="DN81" s="986"/>
      <c r="DO81" s="986"/>
      <c r="DP81" s="987"/>
      <c r="DQ81" s="985"/>
      <c r="DR81" s="986"/>
      <c r="DS81" s="986"/>
      <c r="DT81" s="986"/>
      <c r="DU81" s="987"/>
      <c r="DV81" s="970"/>
      <c r="DW81" s="971"/>
      <c r="DX81" s="971"/>
      <c r="DY81" s="971"/>
      <c r="DZ81" s="972"/>
      <c r="EA81" s="199"/>
    </row>
    <row r="82" spans="1:131" s="200" customFormat="1" ht="26.25" customHeight="1">
      <c r="A82" s="214">
        <v>15</v>
      </c>
      <c r="B82" s="1003"/>
      <c r="C82" s="1004"/>
      <c r="D82" s="1004"/>
      <c r="E82" s="1004"/>
      <c r="F82" s="1004"/>
      <c r="G82" s="1004"/>
      <c r="H82" s="1004"/>
      <c r="I82" s="1004"/>
      <c r="J82" s="1004"/>
      <c r="K82" s="1004"/>
      <c r="L82" s="1004"/>
      <c r="M82" s="1004"/>
      <c r="N82" s="1004"/>
      <c r="O82" s="1004"/>
      <c r="P82" s="1005"/>
      <c r="Q82" s="1006"/>
      <c r="R82" s="1000"/>
      <c r="S82" s="1000"/>
      <c r="T82" s="1000"/>
      <c r="U82" s="1000"/>
      <c r="V82" s="1000"/>
      <c r="W82" s="1000"/>
      <c r="X82" s="1000"/>
      <c r="Y82" s="1000"/>
      <c r="Z82" s="1000"/>
      <c r="AA82" s="1000"/>
      <c r="AB82" s="1000"/>
      <c r="AC82" s="1000"/>
      <c r="AD82" s="1000"/>
      <c r="AE82" s="1000"/>
      <c r="AF82" s="1000"/>
      <c r="AG82" s="1000"/>
      <c r="AH82" s="1000"/>
      <c r="AI82" s="1000"/>
      <c r="AJ82" s="1000"/>
      <c r="AK82" s="1000"/>
      <c r="AL82" s="1000"/>
      <c r="AM82" s="1000"/>
      <c r="AN82" s="1000"/>
      <c r="AO82" s="1000"/>
      <c r="AP82" s="1000"/>
      <c r="AQ82" s="1000"/>
      <c r="AR82" s="1000"/>
      <c r="AS82" s="1000"/>
      <c r="AT82" s="1000"/>
      <c r="AU82" s="1000"/>
      <c r="AV82" s="1000"/>
      <c r="AW82" s="1000"/>
      <c r="AX82" s="1000"/>
      <c r="AY82" s="1000"/>
      <c r="AZ82" s="1001"/>
      <c r="BA82" s="1001"/>
      <c r="BB82" s="1001"/>
      <c r="BC82" s="1001"/>
      <c r="BD82" s="1002"/>
      <c r="BE82" s="218"/>
      <c r="BF82" s="218"/>
      <c r="BG82" s="218"/>
      <c r="BH82" s="218"/>
      <c r="BI82" s="218"/>
      <c r="BJ82" s="218"/>
      <c r="BK82" s="218"/>
      <c r="BL82" s="218"/>
      <c r="BM82" s="218"/>
      <c r="BN82" s="218"/>
      <c r="BO82" s="218"/>
      <c r="BP82" s="218"/>
      <c r="BQ82" s="215">
        <v>76</v>
      </c>
      <c r="BR82" s="220"/>
      <c r="BS82" s="982"/>
      <c r="BT82" s="983"/>
      <c r="BU82" s="983"/>
      <c r="BV82" s="983"/>
      <c r="BW82" s="983"/>
      <c r="BX82" s="983"/>
      <c r="BY82" s="983"/>
      <c r="BZ82" s="983"/>
      <c r="CA82" s="983"/>
      <c r="CB82" s="983"/>
      <c r="CC82" s="983"/>
      <c r="CD82" s="983"/>
      <c r="CE82" s="983"/>
      <c r="CF82" s="983"/>
      <c r="CG82" s="984"/>
      <c r="CH82" s="985"/>
      <c r="CI82" s="986"/>
      <c r="CJ82" s="986"/>
      <c r="CK82" s="986"/>
      <c r="CL82" s="987"/>
      <c r="CM82" s="985"/>
      <c r="CN82" s="986"/>
      <c r="CO82" s="986"/>
      <c r="CP82" s="986"/>
      <c r="CQ82" s="987"/>
      <c r="CR82" s="985"/>
      <c r="CS82" s="986"/>
      <c r="CT82" s="986"/>
      <c r="CU82" s="986"/>
      <c r="CV82" s="987"/>
      <c r="CW82" s="985"/>
      <c r="CX82" s="986"/>
      <c r="CY82" s="986"/>
      <c r="CZ82" s="986"/>
      <c r="DA82" s="987"/>
      <c r="DB82" s="985"/>
      <c r="DC82" s="986"/>
      <c r="DD82" s="986"/>
      <c r="DE82" s="986"/>
      <c r="DF82" s="987"/>
      <c r="DG82" s="985"/>
      <c r="DH82" s="986"/>
      <c r="DI82" s="986"/>
      <c r="DJ82" s="986"/>
      <c r="DK82" s="987"/>
      <c r="DL82" s="985"/>
      <c r="DM82" s="986"/>
      <c r="DN82" s="986"/>
      <c r="DO82" s="986"/>
      <c r="DP82" s="987"/>
      <c r="DQ82" s="985"/>
      <c r="DR82" s="986"/>
      <c r="DS82" s="986"/>
      <c r="DT82" s="986"/>
      <c r="DU82" s="987"/>
      <c r="DV82" s="970"/>
      <c r="DW82" s="971"/>
      <c r="DX82" s="971"/>
      <c r="DY82" s="971"/>
      <c r="DZ82" s="972"/>
      <c r="EA82" s="199"/>
    </row>
    <row r="83" spans="1:131" s="200" customFormat="1" ht="26.25" customHeight="1">
      <c r="A83" s="214">
        <v>16</v>
      </c>
      <c r="B83" s="1003"/>
      <c r="C83" s="1004"/>
      <c r="D83" s="1004"/>
      <c r="E83" s="1004"/>
      <c r="F83" s="1004"/>
      <c r="G83" s="1004"/>
      <c r="H83" s="1004"/>
      <c r="I83" s="1004"/>
      <c r="J83" s="1004"/>
      <c r="K83" s="1004"/>
      <c r="L83" s="1004"/>
      <c r="M83" s="1004"/>
      <c r="N83" s="1004"/>
      <c r="O83" s="1004"/>
      <c r="P83" s="1005"/>
      <c r="Q83" s="1006"/>
      <c r="R83" s="1000"/>
      <c r="S83" s="1000"/>
      <c r="T83" s="1000"/>
      <c r="U83" s="1000"/>
      <c r="V83" s="1000"/>
      <c r="W83" s="1000"/>
      <c r="X83" s="1000"/>
      <c r="Y83" s="1000"/>
      <c r="Z83" s="1000"/>
      <c r="AA83" s="1000"/>
      <c r="AB83" s="1000"/>
      <c r="AC83" s="1000"/>
      <c r="AD83" s="1000"/>
      <c r="AE83" s="1000"/>
      <c r="AF83" s="1000"/>
      <c r="AG83" s="1000"/>
      <c r="AH83" s="1000"/>
      <c r="AI83" s="1000"/>
      <c r="AJ83" s="1000"/>
      <c r="AK83" s="1000"/>
      <c r="AL83" s="1000"/>
      <c r="AM83" s="1000"/>
      <c r="AN83" s="1000"/>
      <c r="AO83" s="1000"/>
      <c r="AP83" s="1000"/>
      <c r="AQ83" s="1000"/>
      <c r="AR83" s="1000"/>
      <c r="AS83" s="1000"/>
      <c r="AT83" s="1000"/>
      <c r="AU83" s="1000"/>
      <c r="AV83" s="1000"/>
      <c r="AW83" s="1000"/>
      <c r="AX83" s="1000"/>
      <c r="AY83" s="1000"/>
      <c r="AZ83" s="1001"/>
      <c r="BA83" s="1001"/>
      <c r="BB83" s="1001"/>
      <c r="BC83" s="1001"/>
      <c r="BD83" s="1002"/>
      <c r="BE83" s="218"/>
      <c r="BF83" s="218"/>
      <c r="BG83" s="218"/>
      <c r="BH83" s="218"/>
      <c r="BI83" s="218"/>
      <c r="BJ83" s="218"/>
      <c r="BK83" s="218"/>
      <c r="BL83" s="218"/>
      <c r="BM83" s="218"/>
      <c r="BN83" s="218"/>
      <c r="BO83" s="218"/>
      <c r="BP83" s="218"/>
      <c r="BQ83" s="215">
        <v>77</v>
      </c>
      <c r="BR83" s="220"/>
      <c r="BS83" s="982"/>
      <c r="BT83" s="983"/>
      <c r="BU83" s="983"/>
      <c r="BV83" s="983"/>
      <c r="BW83" s="983"/>
      <c r="BX83" s="983"/>
      <c r="BY83" s="983"/>
      <c r="BZ83" s="983"/>
      <c r="CA83" s="983"/>
      <c r="CB83" s="983"/>
      <c r="CC83" s="983"/>
      <c r="CD83" s="983"/>
      <c r="CE83" s="983"/>
      <c r="CF83" s="983"/>
      <c r="CG83" s="984"/>
      <c r="CH83" s="985"/>
      <c r="CI83" s="986"/>
      <c r="CJ83" s="986"/>
      <c r="CK83" s="986"/>
      <c r="CL83" s="987"/>
      <c r="CM83" s="985"/>
      <c r="CN83" s="986"/>
      <c r="CO83" s="986"/>
      <c r="CP83" s="986"/>
      <c r="CQ83" s="987"/>
      <c r="CR83" s="985"/>
      <c r="CS83" s="986"/>
      <c r="CT83" s="986"/>
      <c r="CU83" s="986"/>
      <c r="CV83" s="987"/>
      <c r="CW83" s="985"/>
      <c r="CX83" s="986"/>
      <c r="CY83" s="986"/>
      <c r="CZ83" s="986"/>
      <c r="DA83" s="987"/>
      <c r="DB83" s="985"/>
      <c r="DC83" s="986"/>
      <c r="DD83" s="986"/>
      <c r="DE83" s="986"/>
      <c r="DF83" s="987"/>
      <c r="DG83" s="985"/>
      <c r="DH83" s="986"/>
      <c r="DI83" s="986"/>
      <c r="DJ83" s="986"/>
      <c r="DK83" s="987"/>
      <c r="DL83" s="985"/>
      <c r="DM83" s="986"/>
      <c r="DN83" s="986"/>
      <c r="DO83" s="986"/>
      <c r="DP83" s="987"/>
      <c r="DQ83" s="985"/>
      <c r="DR83" s="986"/>
      <c r="DS83" s="986"/>
      <c r="DT83" s="986"/>
      <c r="DU83" s="987"/>
      <c r="DV83" s="970"/>
      <c r="DW83" s="971"/>
      <c r="DX83" s="971"/>
      <c r="DY83" s="971"/>
      <c r="DZ83" s="972"/>
      <c r="EA83" s="199"/>
    </row>
    <row r="84" spans="1:131" s="200" customFormat="1" ht="26.25" customHeight="1">
      <c r="A84" s="214">
        <v>17</v>
      </c>
      <c r="B84" s="1003"/>
      <c r="C84" s="1004"/>
      <c r="D84" s="1004"/>
      <c r="E84" s="1004"/>
      <c r="F84" s="1004"/>
      <c r="G84" s="1004"/>
      <c r="H84" s="1004"/>
      <c r="I84" s="1004"/>
      <c r="J84" s="1004"/>
      <c r="K84" s="1004"/>
      <c r="L84" s="1004"/>
      <c r="M84" s="1004"/>
      <c r="N84" s="1004"/>
      <c r="O84" s="1004"/>
      <c r="P84" s="1005"/>
      <c r="Q84" s="1006"/>
      <c r="R84" s="1000"/>
      <c r="S84" s="1000"/>
      <c r="T84" s="1000"/>
      <c r="U84" s="1000"/>
      <c r="V84" s="1000"/>
      <c r="W84" s="1000"/>
      <c r="X84" s="1000"/>
      <c r="Y84" s="1000"/>
      <c r="Z84" s="1000"/>
      <c r="AA84" s="1000"/>
      <c r="AB84" s="1000"/>
      <c r="AC84" s="1000"/>
      <c r="AD84" s="1000"/>
      <c r="AE84" s="1000"/>
      <c r="AF84" s="1000"/>
      <c r="AG84" s="1000"/>
      <c r="AH84" s="1000"/>
      <c r="AI84" s="1000"/>
      <c r="AJ84" s="1000"/>
      <c r="AK84" s="1000"/>
      <c r="AL84" s="1000"/>
      <c r="AM84" s="1000"/>
      <c r="AN84" s="1000"/>
      <c r="AO84" s="1000"/>
      <c r="AP84" s="1000"/>
      <c r="AQ84" s="1000"/>
      <c r="AR84" s="1000"/>
      <c r="AS84" s="1000"/>
      <c r="AT84" s="1000"/>
      <c r="AU84" s="1000"/>
      <c r="AV84" s="1000"/>
      <c r="AW84" s="1000"/>
      <c r="AX84" s="1000"/>
      <c r="AY84" s="1000"/>
      <c r="AZ84" s="1001"/>
      <c r="BA84" s="1001"/>
      <c r="BB84" s="1001"/>
      <c r="BC84" s="1001"/>
      <c r="BD84" s="1002"/>
      <c r="BE84" s="218"/>
      <c r="BF84" s="218"/>
      <c r="BG84" s="218"/>
      <c r="BH84" s="218"/>
      <c r="BI84" s="218"/>
      <c r="BJ84" s="218"/>
      <c r="BK84" s="218"/>
      <c r="BL84" s="218"/>
      <c r="BM84" s="218"/>
      <c r="BN84" s="218"/>
      <c r="BO84" s="218"/>
      <c r="BP84" s="218"/>
      <c r="BQ84" s="215">
        <v>78</v>
      </c>
      <c r="BR84" s="220"/>
      <c r="BS84" s="982"/>
      <c r="BT84" s="983"/>
      <c r="BU84" s="983"/>
      <c r="BV84" s="983"/>
      <c r="BW84" s="983"/>
      <c r="BX84" s="983"/>
      <c r="BY84" s="983"/>
      <c r="BZ84" s="983"/>
      <c r="CA84" s="983"/>
      <c r="CB84" s="983"/>
      <c r="CC84" s="983"/>
      <c r="CD84" s="983"/>
      <c r="CE84" s="983"/>
      <c r="CF84" s="983"/>
      <c r="CG84" s="984"/>
      <c r="CH84" s="985"/>
      <c r="CI84" s="986"/>
      <c r="CJ84" s="986"/>
      <c r="CK84" s="986"/>
      <c r="CL84" s="987"/>
      <c r="CM84" s="985"/>
      <c r="CN84" s="986"/>
      <c r="CO84" s="986"/>
      <c r="CP84" s="986"/>
      <c r="CQ84" s="987"/>
      <c r="CR84" s="985"/>
      <c r="CS84" s="986"/>
      <c r="CT84" s="986"/>
      <c r="CU84" s="986"/>
      <c r="CV84" s="987"/>
      <c r="CW84" s="985"/>
      <c r="CX84" s="986"/>
      <c r="CY84" s="986"/>
      <c r="CZ84" s="986"/>
      <c r="DA84" s="987"/>
      <c r="DB84" s="985"/>
      <c r="DC84" s="986"/>
      <c r="DD84" s="986"/>
      <c r="DE84" s="986"/>
      <c r="DF84" s="987"/>
      <c r="DG84" s="985"/>
      <c r="DH84" s="986"/>
      <c r="DI84" s="986"/>
      <c r="DJ84" s="986"/>
      <c r="DK84" s="987"/>
      <c r="DL84" s="985"/>
      <c r="DM84" s="986"/>
      <c r="DN84" s="986"/>
      <c r="DO84" s="986"/>
      <c r="DP84" s="987"/>
      <c r="DQ84" s="985"/>
      <c r="DR84" s="986"/>
      <c r="DS84" s="986"/>
      <c r="DT84" s="986"/>
      <c r="DU84" s="987"/>
      <c r="DV84" s="970"/>
      <c r="DW84" s="971"/>
      <c r="DX84" s="971"/>
      <c r="DY84" s="971"/>
      <c r="DZ84" s="972"/>
      <c r="EA84" s="199"/>
    </row>
    <row r="85" spans="1:131" s="200" customFormat="1" ht="26.25" customHeight="1">
      <c r="A85" s="214">
        <v>18</v>
      </c>
      <c r="B85" s="1003"/>
      <c r="C85" s="1004"/>
      <c r="D85" s="1004"/>
      <c r="E85" s="1004"/>
      <c r="F85" s="1004"/>
      <c r="G85" s="1004"/>
      <c r="H85" s="1004"/>
      <c r="I85" s="1004"/>
      <c r="J85" s="1004"/>
      <c r="K85" s="1004"/>
      <c r="L85" s="1004"/>
      <c r="M85" s="1004"/>
      <c r="N85" s="1004"/>
      <c r="O85" s="1004"/>
      <c r="P85" s="1005"/>
      <c r="Q85" s="1006"/>
      <c r="R85" s="1000"/>
      <c r="S85" s="1000"/>
      <c r="T85" s="1000"/>
      <c r="U85" s="1000"/>
      <c r="V85" s="1000"/>
      <c r="W85" s="1000"/>
      <c r="X85" s="1000"/>
      <c r="Y85" s="1000"/>
      <c r="Z85" s="1000"/>
      <c r="AA85" s="1000"/>
      <c r="AB85" s="1000"/>
      <c r="AC85" s="1000"/>
      <c r="AD85" s="1000"/>
      <c r="AE85" s="1000"/>
      <c r="AF85" s="1000"/>
      <c r="AG85" s="1000"/>
      <c r="AH85" s="1000"/>
      <c r="AI85" s="1000"/>
      <c r="AJ85" s="1000"/>
      <c r="AK85" s="1000"/>
      <c r="AL85" s="1000"/>
      <c r="AM85" s="1000"/>
      <c r="AN85" s="1000"/>
      <c r="AO85" s="1000"/>
      <c r="AP85" s="1000"/>
      <c r="AQ85" s="1000"/>
      <c r="AR85" s="1000"/>
      <c r="AS85" s="1000"/>
      <c r="AT85" s="1000"/>
      <c r="AU85" s="1000"/>
      <c r="AV85" s="1000"/>
      <c r="AW85" s="1000"/>
      <c r="AX85" s="1000"/>
      <c r="AY85" s="1000"/>
      <c r="AZ85" s="1001"/>
      <c r="BA85" s="1001"/>
      <c r="BB85" s="1001"/>
      <c r="BC85" s="1001"/>
      <c r="BD85" s="1002"/>
      <c r="BE85" s="218"/>
      <c r="BF85" s="218"/>
      <c r="BG85" s="218"/>
      <c r="BH85" s="218"/>
      <c r="BI85" s="218"/>
      <c r="BJ85" s="218"/>
      <c r="BK85" s="218"/>
      <c r="BL85" s="218"/>
      <c r="BM85" s="218"/>
      <c r="BN85" s="218"/>
      <c r="BO85" s="218"/>
      <c r="BP85" s="218"/>
      <c r="BQ85" s="215">
        <v>79</v>
      </c>
      <c r="BR85" s="220"/>
      <c r="BS85" s="982"/>
      <c r="BT85" s="983"/>
      <c r="BU85" s="983"/>
      <c r="BV85" s="983"/>
      <c r="BW85" s="983"/>
      <c r="BX85" s="983"/>
      <c r="BY85" s="983"/>
      <c r="BZ85" s="983"/>
      <c r="CA85" s="983"/>
      <c r="CB85" s="983"/>
      <c r="CC85" s="983"/>
      <c r="CD85" s="983"/>
      <c r="CE85" s="983"/>
      <c r="CF85" s="983"/>
      <c r="CG85" s="984"/>
      <c r="CH85" s="985"/>
      <c r="CI85" s="986"/>
      <c r="CJ85" s="986"/>
      <c r="CK85" s="986"/>
      <c r="CL85" s="987"/>
      <c r="CM85" s="985"/>
      <c r="CN85" s="986"/>
      <c r="CO85" s="986"/>
      <c r="CP85" s="986"/>
      <c r="CQ85" s="987"/>
      <c r="CR85" s="985"/>
      <c r="CS85" s="986"/>
      <c r="CT85" s="986"/>
      <c r="CU85" s="986"/>
      <c r="CV85" s="987"/>
      <c r="CW85" s="985"/>
      <c r="CX85" s="986"/>
      <c r="CY85" s="986"/>
      <c r="CZ85" s="986"/>
      <c r="DA85" s="987"/>
      <c r="DB85" s="985"/>
      <c r="DC85" s="986"/>
      <c r="DD85" s="986"/>
      <c r="DE85" s="986"/>
      <c r="DF85" s="987"/>
      <c r="DG85" s="985"/>
      <c r="DH85" s="986"/>
      <c r="DI85" s="986"/>
      <c r="DJ85" s="986"/>
      <c r="DK85" s="987"/>
      <c r="DL85" s="985"/>
      <c r="DM85" s="986"/>
      <c r="DN85" s="986"/>
      <c r="DO85" s="986"/>
      <c r="DP85" s="987"/>
      <c r="DQ85" s="985"/>
      <c r="DR85" s="986"/>
      <c r="DS85" s="986"/>
      <c r="DT85" s="986"/>
      <c r="DU85" s="987"/>
      <c r="DV85" s="970"/>
      <c r="DW85" s="971"/>
      <c r="DX85" s="971"/>
      <c r="DY85" s="971"/>
      <c r="DZ85" s="972"/>
      <c r="EA85" s="199"/>
    </row>
    <row r="86" spans="1:131" s="200" customFormat="1" ht="26.25" customHeight="1">
      <c r="A86" s="214">
        <v>19</v>
      </c>
      <c r="B86" s="1003"/>
      <c r="C86" s="1004"/>
      <c r="D86" s="1004"/>
      <c r="E86" s="1004"/>
      <c r="F86" s="1004"/>
      <c r="G86" s="1004"/>
      <c r="H86" s="1004"/>
      <c r="I86" s="1004"/>
      <c r="J86" s="1004"/>
      <c r="K86" s="1004"/>
      <c r="L86" s="1004"/>
      <c r="M86" s="1004"/>
      <c r="N86" s="1004"/>
      <c r="O86" s="1004"/>
      <c r="P86" s="1005"/>
      <c r="Q86" s="1006"/>
      <c r="R86" s="1000"/>
      <c r="S86" s="1000"/>
      <c r="T86" s="1000"/>
      <c r="U86" s="1000"/>
      <c r="V86" s="1000"/>
      <c r="W86" s="1000"/>
      <c r="X86" s="1000"/>
      <c r="Y86" s="1000"/>
      <c r="Z86" s="1000"/>
      <c r="AA86" s="1000"/>
      <c r="AB86" s="1000"/>
      <c r="AC86" s="1000"/>
      <c r="AD86" s="1000"/>
      <c r="AE86" s="1000"/>
      <c r="AF86" s="1000"/>
      <c r="AG86" s="1000"/>
      <c r="AH86" s="1000"/>
      <c r="AI86" s="1000"/>
      <c r="AJ86" s="1000"/>
      <c r="AK86" s="1000"/>
      <c r="AL86" s="1000"/>
      <c r="AM86" s="1000"/>
      <c r="AN86" s="1000"/>
      <c r="AO86" s="1000"/>
      <c r="AP86" s="1000"/>
      <c r="AQ86" s="1000"/>
      <c r="AR86" s="1000"/>
      <c r="AS86" s="1000"/>
      <c r="AT86" s="1000"/>
      <c r="AU86" s="1000"/>
      <c r="AV86" s="1000"/>
      <c r="AW86" s="1000"/>
      <c r="AX86" s="1000"/>
      <c r="AY86" s="1000"/>
      <c r="AZ86" s="1001"/>
      <c r="BA86" s="1001"/>
      <c r="BB86" s="1001"/>
      <c r="BC86" s="1001"/>
      <c r="BD86" s="1002"/>
      <c r="BE86" s="218"/>
      <c r="BF86" s="218"/>
      <c r="BG86" s="218"/>
      <c r="BH86" s="218"/>
      <c r="BI86" s="218"/>
      <c r="BJ86" s="218"/>
      <c r="BK86" s="218"/>
      <c r="BL86" s="218"/>
      <c r="BM86" s="218"/>
      <c r="BN86" s="218"/>
      <c r="BO86" s="218"/>
      <c r="BP86" s="218"/>
      <c r="BQ86" s="215">
        <v>80</v>
      </c>
      <c r="BR86" s="220"/>
      <c r="BS86" s="982"/>
      <c r="BT86" s="983"/>
      <c r="BU86" s="983"/>
      <c r="BV86" s="983"/>
      <c r="BW86" s="983"/>
      <c r="BX86" s="983"/>
      <c r="BY86" s="983"/>
      <c r="BZ86" s="983"/>
      <c r="CA86" s="983"/>
      <c r="CB86" s="983"/>
      <c r="CC86" s="983"/>
      <c r="CD86" s="983"/>
      <c r="CE86" s="983"/>
      <c r="CF86" s="983"/>
      <c r="CG86" s="984"/>
      <c r="CH86" s="985"/>
      <c r="CI86" s="986"/>
      <c r="CJ86" s="986"/>
      <c r="CK86" s="986"/>
      <c r="CL86" s="987"/>
      <c r="CM86" s="985"/>
      <c r="CN86" s="986"/>
      <c r="CO86" s="986"/>
      <c r="CP86" s="986"/>
      <c r="CQ86" s="987"/>
      <c r="CR86" s="985"/>
      <c r="CS86" s="986"/>
      <c r="CT86" s="986"/>
      <c r="CU86" s="986"/>
      <c r="CV86" s="987"/>
      <c r="CW86" s="985"/>
      <c r="CX86" s="986"/>
      <c r="CY86" s="986"/>
      <c r="CZ86" s="986"/>
      <c r="DA86" s="987"/>
      <c r="DB86" s="985"/>
      <c r="DC86" s="986"/>
      <c r="DD86" s="986"/>
      <c r="DE86" s="986"/>
      <c r="DF86" s="987"/>
      <c r="DG86" s="985"/>
      <c r="DH86" s="986"/>
      <c r="DI86" s="986"/>
      <c r="DJ86" s="986"/>
      <c r="DK86" s="987"/>
      <c r="DL86" s="985"/>
      <c r="DM86" s="986"/>
      <c r="DN86" s="986"/>
      <c r="DO86" s="986"/>
      <c r="DP86" s="987"/>
      <c r="DQ86" s="985"/>
      <c r="DR86" s="986"/>
      <c r="DS86" s="986"/>
      <c r="DT86" s="986"/>
      <c r="DU86" s="987"/>
      <c r="DV86" s="970"/>
      <c r="DW86" s="971"/>
      <c r="DX86" s="971"/>
      <c r="DY86" s="971"/>
      <c r="DZ86" s="972"/>
      <c r="EA86" s="199"/>
    </row>
    <row r="87" spans="1:131" s="200" customFormat="1" ht="26.25" customHeight="1">
      <c r="A87" s="222">
        <v>20</v>
      </c>
      <c r="B87" s="993"/>
      <c r="C87" s="994"/>
      <c r="D87" s="994"/>
      <c r="E87" s="994"/>
      <c r="F87" s="994"/>
      <c r="G87" s="994"/>
      <c r="H87" s="994"/>
      <c r="I87" s="994"/>
      <c r="J87" s="994"/>
      <c r="K87" s="994"/>
      <c r="L87" s="994"/>
      <c r="M87" s="994"/>
      <c r="N87" s="994"/>
      <c r="O87" s="994"/>
      <c r="P87" s="995"/>
      <c r="Q87" s="996"/>
      <c r="R87" s="997"/>
      <c r="S87" s="997"/>
      <c r="T87" s="997"/>
      <c r="U87" s="997"/>
      <c r="V87" s="997"/>
      <c r="W87" s="997"/>
      <c r="X87" s="997"/>
      <c r="Y87" s="997"/>
      <c r="Z87" s="997"/>
      <c r="AA87" s="997"/>
      <c r="AB87" s="997"/>
      <c r="AC87" s="997"/>
      <c r="AD87" s="997"/>
      <c r="AE87" s="997"/>
      <c r="AF87" s="997"/>
      <c r="AG87" s="997"/>
      <c r="AH87" s="997"/>
      <c r="AI87" s="997"/>
      <c r="AJ87" s="997"/>
      <c r="AK87" s="997"/>
      <c r="AL87" s="997"/>
      <c r="AM87" s="997"/>
      <c r="AN87" s="997"/>
      <c r="AO87" s="997"/>
      <c r="AP87" s="997"/>
      <c r="AQ87" s="997"/>
      <c r="AR87" s="997"/>
      <c r="AS87" s="997"/>
      <c r="AT87" s="997"/>
      <c r="AU87" s="997"/>
      <c r="AV87" s="997"/>
      <c r="AW87" s="997"/>
      <c r="AX87" s="997"/>
      <c r="AY87" s="997"/>
      <c r="AZ87" s="998"/>
      <c r="BA87" s="998"/>
      <c r="BB87" s="998"/>
      <c r="BC87" s="998"/>
      <c r="BD87" s="999"/>
      <c r="BE87" s="218"/>
      <c r="BF87" s="218"/>
      <c r="BG87" s="218"/>
      <c r="BH87" s="218"/>
      <c r="BI87" s="218"/>
      <c r="BJ87" s="218"/>
      <c r="BK87" s="218"/>
      <c r="BL87" s="218"/>
      <c r="BM87" s="218"/>
      <c r="BN87" s="218"/>
      <c r="BO87" s="218"/>
      <c r="BP87" s="218"/>
      <c r="BQ87" s="215">
        <v>81</v>
      </c>
      <c r="BR87" s="220"/>
      <c r="BS87" s="982"/>
      <c r="BT87" s="983"/>
      <c r="BU87" s="983"/>
      <c r="BV87" s="983"/>
      <c r="BW87" s="983"/>
      <c r="BX87" s="983"/>
      <c r="BY87" s="983"/>
      <c r="BZ87" s="983"/>
      <c r="CA87" s="983"/>
      <c r="CB87" s="983"/>
      <c r="CC87" s="983"/>
      <c r="CD87" s="983"/>
      <c r="CE87" s="983"/>
      <c r="CF87" s="983"/>
      <c r="CG87" s="984"/>
      <c r="CH87" s="985"/>
      <c r="CI87" s="986"/>
      <c r="CJ87" s="986"/>
      <c r="CK87" s="986"/>
      <c r="CL87" s="987"/>
      <c r="CM87" s="985"/>
      <c r="CN87" s="986"/>
      <c r="CO87" s="986"/>
      <c r="CP87" s="986"/>
      <c r="CQ87" s="987"/>
      <c r="CR87" s="985"/>
      <c r="CS87" s="986"/>
      <c r="CT87" s="986"/>
      <c r="CU87" s="986"/>
      <c r="CV87" s="987"/>
      <c r="CW87" s="985"/>
      <c r="CX87" s="986"/>
      <c r="CY87" s="986"/>
      <c r="CZ87" s="986"/>
      <c r="DA87" s="987"/>
      <c r="DB87" s="985"/>
      <c r="DC87" s="986"/>
      <c r="DD87" s="986"/>
      <c r="DE87" s="986"/>
      <c r="DF87" s="987"/>
      <c r="DG87" s="985"/>
      <c r="DH87" s="986"/>
      <c r="DI87" s="986"/>
      <c r="DJ87" s="986"/>
      <c r="DK87" s="987"/>
      <c r="DL87" s="985"/>
      <c r="DM87" s="986"/>
      <c r="DN87" s="986"/>
      <c r="DO87" s="986"/>
      <c r="DP87" s="987"/>
      <c r="DQ87" s="985"/>
      <c r="DR87" s="986"/>
      <c r="DS87" s="986"/>
      <c r="DT87" s="986"/>
      <c r="DU87" s="987"/>
      <c r="DV87" s="970"/>
      <c r="DW87" s="971"/>
      <c r="DX87" s="971"/>
      <c r="DY87" s="971"/>
      <c r="DZ87" s="972"/>
      <c r="EA87" s="199"/>
    </row>
    <row r="88" spans="1:131" s="200" customFormat="1" ht="26.25" customHeight="1" thickBot="1">
      <c r="A88" s="217" t="s">
        <v>369</v>
      </c>
      <c r="B88" s="973" t="s">
        <v>402</v>
      </c>
      <c r="C88" s="974"/>
      <c r="D88" s="974"/>
      <c r="E88" s="974"/>
      <c r="F88" s="974"/>
      <c r="G88" s="974"/>
      <c r="H88" s="974"/>
      <c r="I88" s="974"/>
      <c r="J88" s="974"/>
      <c r="K88" s="974"/>
      <c r="L88" s="974"/>
      <c r="M88" s="974"/>
      <c r="N88" s="974"/>
      <c r="O88" s="974"/>
      <c r="P88" s="975"/>
      <c r="Q88" s="991"/>
      <c r="R88" s="992"/>
      <c r="S88" s="992"/>
      <c r="T88" s="992"/>
      <c r="U88" s="992"/>
      <c r="V88" s="992"/>
      <c r="W88" s="992"/>
      <c r="X88" s="992"/>
      <c r="Y88" s="992"/>
      <c r="Z88" s="992"/>
      <c r="AA88" s="992"/>
      <c r="AB88" s="992"/>
      <c r="AC88" s="992"/>
      <c r="AD88" s="992"/>
      <c r="AE88" s="992"/>
      <c r="AF88" s="988">
        <v>6875</v>
      </c>
      <c r="AG88" s="988"/>
      <c r="AH88" s="988"/>
      <c r="AI88" s="988"/>
      <c r="AJ88" s="988"/>
      <c r="AK88" s="992"/>
      <c r="AL88" s="992"/>
      <c r="AM88" s="992"/>
      <c r="AN88" s="992"/>
      <c r="AO88" s="992"/>
      <c r="AP88" s="988">
        <v>5572</v>
      </c>
      <c r="AQ88" s="988"/>
      <c r="AR88" s="988"/>
      <c r="AS88" s="988"/>
      <c r="AT88" s="988"/>
      <c r="AU88" s="988">
        <v>546</v>
      </c>
      <c r="AV88" s="988"/>
      <c r="AW88" s="988"/>
      <c r="AX88" s="988"/>
      <c r="AY88" s="988"/>
      <c r="AZ88" s="989"/>
      <c r="BA88" s="989"/>
      <c r="BB88" s="989"/>
      <c r="BC88" s="989"/>
      <c r="BD88" s="990"/>
      <c r="BE88" s="218"/>
      <c r="BF88" s="218"/>
      <c r="BG88" s="218"/>
      <c r="BH88" s="218"/>
      <c r="BI88" s="218"/>
      <c r="BJ88" s="218"/>
      <c r="BK88" s="218"/>
      <c r="BL88" s="218"/>
      <c r="BM88" s="218"/>
      <c r="BN88" s="218"/>
      <c r="BO88" s="218"/>
      <c r="BP88" s="218"/>
      <c r="BQ88" s="215">
        <v>82</v>
      </c>
      <c r="BR88" s="220"/>
      <c r="BS88" s="982"/>
      <c r="BT88" s="983"/>
      <c r="BU88" s="983"/>
      <c r="BV88" s="983"/>
      <c r="BW88" s="983"/>
      <c r="BX88" s="983"/>
      <c r="BY88" s="983"/>
      <c r="BZ88" s="983"/>
      <c r="CA88" s="983"/>
      <c r="CB88" s="983"/>
      <c r="CC88" s="983"/>
      <c r="CD88" s="983"/>
      <c r="CE88" s="983"/>
      <c r="CF88" s="983"/>
      <c r="CG88" s="984"/>
      <c r="CH88" s="985"/>
      <c r="CI88" s="986"/>
      <c r="CJ88" s="986"/>
      <c r="CK88" s="986"/>
      <c r="CL88" s="987"/>
      <c r="CM88" s="985"/>
      <c r="CN88" s="986"/>
      <c r="CO88" s="986"/>
      <c r="CP88" s="986"/>
      <c r="CQ88" s="987"/>
      <c r="CR88" s="985"/>
      <c r="CS88" s="986"/>
      <c r="CT88" s="986"/>
      <c r="CU88" s="986"/>
      <c r="CV88" s="987"/>
      <c r="CW88" s="985"/>
      <c r="CX88" s="986"/>
      <c r="CY88" s="986"/>
      <c r="CZ88" s="986"/>
      <c r="DA88" s="987"/>
      <c r="DB88" s="985"/>
      <c r="DC88" s="986"/>
      <c r="DD88" s="986"/>
      <c r="DE88" s="986"/>
      <c r="DF88" s="987"/>
      <c r="DG88" s="985"/>
      <c r="DH88" s="986"/>
      <c r="DI88" s="986"/>
      <c r="DJ88" s="986"/>
      <c r="DK88" s="987"/>
      <c r="DL88" s="985"/>
      <c r="DM88" s="986"/>
      <c r="DN88" s="986"/>
      <c r="DO88" s="986"/>
      <c r="DP88" s="987"/>
      <c r="DQ88" s="985"/>
      <c r="DR88" s="986"/>
      <c r="DS88" s="986"/>
      <c r="DT88" s="986"/>
      <c r="DU88" s="987"/>
      <c r="DV88" s="970"/>
      <c r="DW88" s="971"/>
      <c r="DX88" s="971"/>
      <c r="DY88" s="971"/>
      <c r="DZ88" s="972"/>
      <c r="EA88" s="199"/>
    </row>
    <row r="89" spans="1:131" s="200" customFormat="1" ht="26.25" hidden="1" customHeight="1">
      <c r="A89" s="223"/>
      <c r="B89" s="224"/>
      <c r="C89" s="224"/>
      <c r="D89" s="224"/>
      <c r="E89" s="224"/>
      <c r="F89" s="224"/>
      <c r="G89" s="224"/>
      <c r="H89" s="224"/>
      <c r="I89" s="224"/>
      <c r="J89" s="224"/>
      <c r="K89" s="224"/>
      <c r="L89" s="224"/>
      <c r="M89" s="224"/>
      <c r="N89" s="224"/>
      <c r="O89" s="224"/>
      <c r="P89" s="224"/>
      <c r="Q89" s="225"/>
      <c r="R89" s="225"/>
      <c r="S89" s="225"/>
      <c r="T89" s="225"/>
      <c r="U89" s="225"/>
      <c r="V89" s="225"/>
      <c r="W89" s="225"/>
      <c r="X89" s="225"/>
      <c r="Y89" s="225"/>
      <c r="Z89" s="225"/>
      <c r="AA89" s="225"/>
      <c r="AB89" s="225"/>
      <c r="AC89" s="225"/>
      <c r="AD89" s="225"/>
      <c r="AE89" s="225"/>
      <c r="AF89" s="225"/>
      <c r="AG89" s="225"/>
      <c r="AH89" s="225"/>
      <c r="AI89" s="225"/>
      <c r="AJ89" s="225"/>
      <c r="AK89" s="225"/>
      <c r="AL89" s="225"/>
      <c r="AM89" s="225"/>
      <c r="AN89" s="225"/>
      <c r="AO89" s="225"/>
      <c r="AP89" s="225"/>
      <c r="AQ89" s="225"/>
      <c r="AR89" s="225"/>
      <c r="AS89" s="225"/>
      <c r="AT89" s="225"/>
      <c r="AU89" s="225"/>
      <c r="AV89" s="225"/>
      <c r="AW89" s="225"/>
      <c r="AX89" s="225"/>
      <c r="AY89" s="225"/>
      <c r="AZ89" s="226"/>
      <c r="BA89" s="226"/>
      <c r="BB89" s="226"/>
      <c r="BC89" s="226"/>
      <c r="BD89" s="226"/>
      <c r="BE89" s="218"/>
      <c r="BF89" s="218"/>
      <c r="BG89" s="218"/>
      <c r="BH89" s="218"/>
      <c r="BI89" s="218"/>
      <c r="BJ89" s="218"/>
      <c r="BK89" s="218"/>
      <c r="BL89" s="218"/>
      <c r="BM89" s="218"/>
      <c r="BN89" s="218"/>
      <c r="BO89" s="218"/>
      <c r="BP89" s="218"/>
      <c r="BQ89" s="215">
        <v>83</v>
      </c>
      <c r="BR89" s="220"/>
      <c r="BS89" s="982"/>
      <c r="BT89" s="983"/>
      <c r="BU89" s="983"/>
      <c r="BV89" s="983"/>
      <c r="BW89" s="983"/>
      <c r="BX89" s="983"/>
      <c r="BY89" s="983"/>
      <c r="BZ89" s="983"/>
      <c r="CA89" s="983"/>
      <c r="CB89" s="983"/>
      <c r="CC89" s="983"/>
      <c r="CD89" s="983"/>
      <c r="CE89" s="983"/>
      <c r="CF89" s="983"/>
      <c r="CG89" s="984"/>
      <c r="CH89" s="985"/>
      <c r="CI89" s="986"/>
      <c r="CJ89" s="986"/>
      <c r="CK89" s="986"/>
      <c r="CL89" s="987"/>
      <c r="CM89" s="985"/>
      <c r="CN89" s="986"/>
      <c r="CO89" s="986"/>
      <c r="CP89" s="986"/>
      <c r="CQ89" s="987"/>
      <c r="CR89" s="985"/>
      <c r="CS89" s="986"/>
      <c r="CT89" s="986"/>
      <c r="CU89" s="986"/>
      <c r="CV89" s="987"/>
      <c r="CW89" s="985"/>
      <c r="CX89" s="986"/>
      <c r="CY89" s="986"/>
      <c r="CZ89" s="986"/>
      <c r="DA89" s="987"/>
      <c r="DB89" s="985"/>
      <c r="DC89" s="986"/>
      <c r="DD89" s="986"/>
      <c r="DE89" s="986"/>
      <c r="DF89" s="987"/>
      <c r="DG89" s="985"/>
      <c r="DH89" s="986"/>
      <c r="DI89" s="986"/>
      <c r="DJ89" s="986"/>
      <c r="DK89" s="987"/>
      <c r="DL89" s="985"/>
      <c r="DM89" s="986"/>
      <c r="DN89" s="986"/>
      <c r="DO89" s="986"/>
      <c r="DP89" s="987"/>
      <c r="DQ89" s="985"/>
      <c r="DR89" s="986"/>
      <c r="DS89" s="986"/>
      <c r="DT89" s="986"/>
      <c r="DU89" s="987"/>
      <c r="DV89" s="970"/>
      <c r="DW89" s="971"/>
      <c r="DX89" s="971"/>
      <c r="DY89" s="971"/>
      <c r="DZ89" s="972"/>
      <c r="EA89" s="199"/>
    </row>
    <row r="90" spans="1:131" s="200" customFormat="1" ht="26.25" hidden="1" customHeight="1">
      <c r="A90" s="223"/>
      <c r="B90" s="224"/>
      <c r="C90" s="224"/>
      <c r="D90" s="224"/>
      <c r="E90" s="224"/>
      <c r="F90" s="224"/>
      <c r="G90" s="224"/>
      <c r="H90" s="224"/>
      <c r="I90" s="224"/>
      <c r="J90" s="224"/>
      <c r="K90" s="224"/>
      <c r="L90" s="224"/>
      <c r="M90" s="224"/>
      <c r="N90" s="224"/>
      <c r="O90" s="224"/>
      <c r="P90" s="224"/>
      <c r="Q90" s="225"/>
      <c r="R90" s="225"/>
      <c r="S90" s="225"/>
      <c r="T90" s="225"/>
      <c r="U90" s="225"/>
      <c r="V90" s="225"/>
      <c r="W90" s="225"/>
      <c r="X90" s="225"/>
      <c r="Y90" s="225"/>
      <c r="Z90" s="225"/>
      <c r="AA90" s="225"/>
      <c r="AB90" s="225"/>
      <c r="AC90" s="225"/>
      <c r="AD90" s="225"/>
      <c r="AE90" s="225"/>
      <c r="AF90" s="225"/>
      <c r="AG90" s="225"/>
      <c r="AH90" s="225"/>
      <c r="AI90" s="225"/>
      <c r="AJ90" s="225"/>
      <c r="AK90" s="225"/>
      <c r="AL90" s="225"/>
      <c r="AM90" s="225"/>
      <c r="AN90" s="225"/>
      <c r="AO90" s="225"/>
      <c r="AP90" s="225"/>
      <c r="AQ90" s="225"/>
      <c r="AR90" s="225"/>
      <c r="AS90" s="225"/>
      <c r="AT90" s="225"/>
      <c r="AU90" s="225"/>
      <c r="AV90" s="225"/>
      <c r="AW90" s="225"/>
      <c r="AX90" s="225"/>
      <c r="AY90" s="225"/>
      <c r="AZ90" s="226"/>
      <c r="BA90" s="226"/>
      <c r="BB90" s="226"/>
      <c r="BC90" s="226"/>
      <c r="BD90" s="226"/>
      <c r="BE90" s="218"/>
      <c r="BF90" s="218"/>
      <c r="BG90" s="218"/>
      <c r="BH90" s="218"/>
      <c r="BI90" s="218"/>
      <c r="BJ90" s="218"/>
      <c r="BK90" s="218"/>
      <c r="BL90" s="218"/>
      <c r="BM90" s="218"/>
      <c r="BN90" s="218"/>
      <c r="BO90" s="218"/>
      <c r="BP90" s="218"/>
      <c r="BQ90" s="215">
        <v>84</v>
      </c>
      <c r="BR90" s="220"/>
      <c r="BS90" s="982"/>
      <c r="BT90" s="983"/>
      <c r="BU90" s="983"/>
      <c r="BV90" s="983"/>
      <c r="BW90" s="983"/>
      <c r="BX90" s="983"/>
      <c r="BY90" s="983"/>
      <c r="BZ90" s="983"/>
      <c r="CA90" s="983"/>
      <c r="CB90" s="983"/>
      <c r="CC90" s="983"/>
      <c r="CD90" s="983"/>
      <c r="CE90" s="983"/>
      <c r="CF90" s="983"/>
      <c r="CG90" s="984"/>
      <c r="CH90" s="985"/>
      <c r="CI90" s="986"/>
      <c r="CJ90" s="986"/>
      <c r="CK90" s="986"/>
      <c r="CL90" s="987"/>
      <c r="CM90" s="985"/>
      <c r="CN90" s="986"/>
      <c r="CO90" s="986"/>
      <c r="CP90" s="986"/>
      <c r="CQ90" s="987"/>
      <c r="CR90" s="985"/>
      <c r="CS90" s="986"/>
      <c r="CT90" s="986"/>
      <c r="CU90" s="986"/>
      <c r="CV90" s="987"/>
      <c r="CW90" s="985"/>
      <c r="CX90" s="986"/>
      <c r="CY90" s="986"/>
      <c r="CZ90" s="986"/>
      <c r="DA90" s="987"/>
      <c r="DB90" s="985"/>
      <c r="DC90" s="986"/>
      <c r="DD90" s="986"/>
      <c r="DE90" s="986"/>
      <c r="DF90" s="987"/>
      <c r="DG90" s="985"/>
      <c r="DH90" s="986"/>
      <c r="DI90" s="986"/>
      <c r="DJ90" s="986"/>
      <c r="DK90" s="987"/>
      <c r="DL90" s="985"/>
      <c r="DM90" s="986"/>
      <c r="DN90" s="986"/>
      <c r="DO90" s="986"/>
      <c r="DP90" s="987"/>
      <c r="DQ90" s="985"/>
      <c r="DR90" s="986"/>
      <c r="DS90" s="986"/>
      <c r="DT90" s="986"/>
      <c r="DU90" s="987"/>
      <c r="DV90" s="970"/>
      <c r="DW90" s="971"/>
      <c r="DX90" s="971"/>
      <c r="DY90" s="971"/>
      <c r="DZ90" s="972"/>
      <c r="EA90" s="199"/>
    </row>
    <row r="91" spans="1:131" s="200" customFormat="1" ht="26.25" hidden="1" customHeight="1">
      <c r="A91" s="223"/>
      <c r="B91" s="224"/>
      <c r="C91" s="224"/>
      <c r="D91" s="224"/>
      <c r="E91" s="224"/>
      <c r="F91" s="224"/>
      <c r="G91" s="224"/>
      <c r="H91" s="224"/>
      <c r="I91" s="224"/>
      <c r="J91" s="224"/>
      <c r="K91" s="224"/>
      <c r="L91" s="224"/>
      <c r="M91" s="224"/>
      <c r="N91" s="224"/>
      <c r="O91" s="224"/>
      <c r="P91" s="224"/>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6"/>
      <c r="BA91" s="226"/>
      <c r="BB91" s="226"/>
      <c r="BC91" s="226"/>
      <c r="BD91" s="226"/>
      <c r="BE91" s="218"/>
      <c r="BF91" s="218"/>
      <c r="BG91" s="218"/>
      <c r="BH91" s="218"/>
      <c r="BI91" s="218"/>
      <c r="BJ91" s="218"/>
      <c r="BK91" s="218"/>
      <c r="BL91" s="218"/>
      <c r="BM91" s="218"/>
      <c r="BN91" s="218"/>
      <c r="BO91" s="218"/>
      <c r="BP91" s="218"/>
      <c r="BQ91" s="215">
        <v>85</v>
      </c>
      <c r="BR91" s="220"/>
      <c r="BS91" s="982"/>
      <c r="BT91" s="983"/>
      <c r="BU91" s="983"/>
      <c r="BV91" s="983"/>
      <c r="BW91" s="983"/>
      <c r="BX91" s="983"/>
      <c r="BY91" s="983"/>
      <c r="BZ91" s="983"/>
      <c r="CA91" s="983"/>
      <c r="CB91" s="983"/>
      <c r="CC91" s="983"/>
      <c r="CD91" s="983"/>
      <c r="CE91" s="983"/>
      <c r="CF91" s="983"/>
      <c r="CG91" s="984"/>
      <c r="CH91" s="985"/>
      <c r="CI91" s="986"/>
      <c r="CJ91" s="986"/>
      <c r="CK91" s="986"/>
      <c r="CL91" s="987"/>
      <c r="CM91" s="985"/>
      <c r="CN91" s="986"/>
      <c r="CO91" s="986"/>
      <c r="CP91" s="986"/>
      <c r="CQ91" s="987"/>
      <c r="CR91" s="985"/>
      <c r="CS91" s="986"/>
      <c r="CT91" s="986"/>
      <c r="CU91" s="986"/>
      <c r="CV91" s="987"/>
      <c r="CW91" s="985"/>
      <c r="CX91" s="986"/>
      <c r="CY91" s="986"/>
      <c r="CZ91" s="986"/>
      <c r="DA91" s="987"/>
      <c r="DB91" s="985"/>
      <c r="DC91" s="986"/>
      <c r="DD91" s="986"/>
      <c r="DE91" s="986"/>
      <c r="DF91" s="987"/>
      <c r="DG91" s="985"/>
      <c r="DH91" s="986"/>
      <c r="DI91" s="986"/>
      <c r="DJ91" s="986"/>
      <c r="DK91" s="987"/>
      <c r="DL91" s="985"/>
      <c r="DM91" s="986"/>
      <c r="DN91" s="986"/>
      <c r="DO91" s="986"/>
      <c r="DP91" s="987"/>
      <c r="DQ91" s="985"/>
      <c r="DR91" s="986"/>
      <c r="DS91" s="986"/>
      <c r="DT91" s="986"/>
      <c r="DU91" s="987"/>
      <c r="DV91" s="970"/>
      <c r="DW91" s="971"/>
      <c r="DX91" s="971"/>
      <c r="DY91" s="971"/>
      <c r="DZ91" s="972"/>
      <c r="EA91" s="199"/>
    </row>
    <row r="92" spans="1:131" s="200" customFormat="1" ht="26.25" hidden="1" customHeight="1">
      <c r="A92" s="223"/>
      <c r="B92" s="224"/>
      <c r="C92" s="224"/>
      <c r="D92" s="224"/>
      <c r="E92" s="224"/>
      <c r="F92" s="224"/>
      <c r="G92" s="224"/>
      <c r="H92" s="224"/>
      <c r="I92" s="224"/>
      <c r="J92" s="224"/>
      <c r="K92" s="224"/>
      <c r="L92" s="224"/>
      <c r="M92" s="224"/>
      <c r="N92" s="224"/>
      <c r="O92" s="224"/>
      <c r="P92" s="224"/>
      <c r="Q92" s="225"/>
      <c r="R92" s="225"/>
      <c r="S92" s="225"/>
      <c r="T92" s="225"/>
      <c r="U92" s="225"/>
      <c r="V92" s="225"/>
      <c r="W92" s="225"/>
      <c r="X92" s="225"/>
      <c r="Y92" s="225"/>
      <c r="Z92" s="225"/>
      <c r="AA92" s="225"/>
      <c r="AB92" s="225"/>
      <c r="AC92" s="225"/>
      <c r="AD92" s="225"/>
      <c r="AE92" s="225"/>
      <c r="AF92" s="225"/>
      <c r="AG92" s="225"/>
      <c r="AH92" s="225"/>
      <c r="AI92" s="225"/>
      <c r="AJ92" s="225"/>
      <c r="AK92" s="225"/>
      <c r="AL92" s="225"/>
      <c r="AM92" s="225"/>
      <c r="AN92" s="225"/>
      <c r="AO92" s="225"/>
      <c r="AP92" s="225"/>
      <c r="AQ92" s="225"/>
      <c r="AR92" s="225"/>
      <c r="AS92" s="225"/>
      <c r="AT92" s="225"/>
      <c r="AU92" s="225"/>
      <c r="AV92" s="225"/>
      <c r="AW92" s="225"/>
      <c r="AX92" s="225"/>
      <c r="AY92" s="225"/>
      <c r="AZ92" s="226"/>
      <c r="BA92" s="226"/>
      <c r="BB92" s="226"/>
      <c r="BC92" s="226"/>
      <c r="BD92" s="226"/>
      <c r="BE92" s="218"/>
      <c r="BF92" s="218"/>
      <c r="BG92" s="218"/>
      <c r="BH92" s="218"/>
      <c r="BI92" s="218"/>
      <c r="BJ92" s="218"/>
      <c r="BK92" s="218"/>
      <c r="BL92" s="218"/>
      <c r="BM92" s="218"/>
      <c r="BN92" s="218"/>
      <c r="BO92" s="218"/>
      <c r="BP92" s="218"/>
      <c r="BQ92" s="215">
        <v>86</v>
      </c>
      <c r="BR92" s="220"/>
      <c r="BS92" s="982"/>
      <c r="BT92" s="983"/>
      <c r="BU92" s="983"/>
      <c r="BV92" s="983"/>
      <c r="BW92" s="983"/>
      <c r="BX92" s="983"/>
      <c r="BY92" s="983"/>
      <c r="BZ92" s="983"/>
      <c r="CA92" s="983"/>
      <c r="CB92" s="983"/>
      <c r="CC92" s="983"/>
      <c r="CD92" s="983"/>
      <c r="CE92" s="983"/>
      <c r="CF92" s="983"/>
      <c r="CG92" s="984"/>
      <c r="CH92" s="985"/>
      <c r="CI92" s="986"/>
      <c r="CJ92" s="986"/>
      <c r="CK92" s="986"/>
      <c r="CL92" s="987"/>
      <c r="CM92" s="985"/>
      <c r="CN92" s="986"/>
      <c r="CO92" s="986"/>
      <c r="CP92" s="986"/>
      <c r="CQ92" s="987"/>
      <c r="CR92" s="985"/>
      <c r="CS92" s="986"/>
      <c r="CT92" s="986"/>
      <c r="CU92" s="986"/>
      <c r="CV92" s="987"/>
      <c r="CW92" s="985"/>
      <c r="CX92" s="986"/>
      <c r="CY92" s="986"/>
      <c r="CZ92" s="986"/>
      <c r="DA92" s="987"/>
      <c r="DB92" s="985"/>
      <c r="DC92" s="986"/>
      <c r="DD92" s="986"/>
      <c r="DE92" s="986"/>
      <c r="DF92" s="987"/>
      <c r="DG92" s="985"/>
      <c r="DH92" s="986"/>
      <c r="DI92" s="986"/>
      <c r="DJ92" s="986"/>
      <c r="DK92" s="987"/>
      <c r="DL92" s="985"/>
      <c r="DM92" s="986"/>
      <c r="DN92" s="986"/>
      <c r="DO92" s="986"/>
      <c r="DP92" s="987"/>
      <c r="DQ92" s="985"/>
      <c r="DR92" s="986"/>
      <c r="DS92" s="986"/>
      <c r="DT92" s="986"/>
      <c r="DU92" s="987"/>
      <c r="DV92" s="970"/>
      <c r="DW92" s="971"/>
      <c r="DX92" s="971"/>
      <c r="DY92" s="971"/>
      <c r="DZ92" s="972"/>
      <c r="EA92" s="199"/>
    </row>
    <row r="93" spans="1:131" s="200" customFormat="1" ht="26.25" hidden="1" customHeight="1">
      <c r="A93" s="223"/>
      <c r="B93" s="224"/>
      <c r="C93" s="224"/>
      <c r="D93" s="224"/>
      <c r="E93" s="224"/>
      <c r="F93" s="224"/>
      <c r="G93" s="224"/>
      <c r="H93" s="224"/>
      <c r="I93" s="224"/>
      <c r="J93" s="224"/>
      <c r="K93" s="224"/>
      <c r="L93" s="224"/>
      <c r="M93" s="224"/>
      <c r="N93" s="224"/>
      <c r="O93" s="224"/>
      <c r="P93" s="224"/>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c r="AP93" s="225"/>
      <c r="AQ93" s="225"/>
      <c r="AR93" s="225"/>
      <c r="AS93" s="225"/>
      <c r="AT93" s="225"/>
      <c r="AU93" s="225"/>
      <c r="AV93" s="225"/>
      <c r="AW93" s="225"/>
      <c r="AX93" s="225"/>
      <c r="AY93" s="225"/>
      <c r="AZ93" s="226"/>
      <c r="BA93" s="226"/>
      <c r="BB93" s="226"/>
      <c r="BC93" s="226"/>
      <c r="BD93" s="226"/>
      <c r="BE93" s="218"/>
      <c r="BF93" s="218"/>
      <c r="BG93" s="218"/>
      <c r="BH93" s="218"/>
      <c r="BI93" s="218"/>
      <c r="BJ93" s="218"/>
      <c r="BK93" s="218"/>
      <c r="BL93" s="218"/>
      <c r="BM93" s="218"/>
      <c r="BN93" s="218"/>
      <c r="BO93" s="218"/>
      <c r="BP93" s="218"/>
      <c r="BQ93" s="215">
        <v>87</v>
      </c>
      <c r="BR93" s="220"/>
      <c r="BS93" s="982"/>
      <c r="BT93" s="983"/>
      <c r="BU93" s="983"/>
      <c r="BV93" s="983"/>
      <c r="BW93" s="983"/>
      <c r="BX93" s="983"/>
      <c r="BY93" s="983"/>
      <c r="BZ93" s="983"/>
      <c r="CA93" s="983"/>
      <c r="CB93" s="983"/>
      <c r="CC93" s="983"/>
      <c r="CD93" s="983"/>
      <c r="CE93" s="983"/>
      <c r="CF93" s="983"/>
      <c r="CG93" s="984"/>
      <c r="CH93" s="985"/>
      <c r="CI93" s="986"/>
      <c r="CJ93" s="986"/>
      <c r="CK93" s="986"/>
      <c r="CL93" s="987"/>
      <c r="CM93" s="985"/>
      <c r="CN93" s="986"/>
      <c r="CO93" s="986"/>
      <c r="CP93" s="986"/>
      <c r="CQ93" s="987"/>
      <c r="CR93" s="985"/>
      <c r="CS93" s="986"/>
      <c r="CT93" s="986"/>
      <c r="CU93" s="986"/>
      <c r="CV93" s="987"/>
      <c r="CW93" s="985"/>
      <c r="CX93" s="986"/>
      <c r="CY93" s="986"/>
      <c r="CZ93" s="986"/>
      <c r="DA93" s="987"/>
      <c r="DB93" s="985"/>
      <c r="DC93" s="986"/>
      <c r="DD93" s="986"/>
      <c r="DE93" s="986"/>
      <c r="DF93" s="987"/>
      <c r="DG93" s="985"/>
      <c r="DH93" s="986"/>
      <c r="DI93" s="986"/>
      <c r="DJ93" s="986"/>
      <c r="DK93" s="987"/>
      <c r="DL93" s="985"/>
      <c r="DM93" s="986"/>
      <c r="DN93" s="986"/>
      <c r="DO93" s="986"/>
      <c r="DP93" s="987"/>
      <c r="DQ93" s="985"/>
      <c r="DR93" s="986"/>
      <c r="DS93" s="986"/>
      <c r="DT93" s="986"/>
      <c r="DU93" s="987"/>
      <c r="DV93" s="970"/>
      <c r="DW93" s="971"/>
      <c r="DX93" s="971"/>
      <c r="DY93" s="971"/>
      <c r="DZ93" s="972"/>
      <c r="EA93" s="199"/>
    </row>
    <row r="94" spans="1:131" s="200" customFormat="1" ht="26.25" hidden="1" customHeight="1">
      <c r="A94" s="223"/>
      <c r="B94" s="224"/>
      <c r="C94" s="224"/>
      <c r="D94" s="224"/>
      <c r="E94" s="224"/>
      <c r="F94" s="224"/>
      <c r="G94" s="224"/>
      <c r="H94" s="224"/>
      <c r="I94" s="224"/>
      <c r="J94" s="224"/>
      <c r="K94" s="224"/>
      <c r="L94" s="224"/>
      <c r="M94" s="224"/>
      <c r="N94" s="224"/>
      <c r="O94" s="224"/>
      <c r="P94" s="224"/>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c r="AP94" s="225"/>
      <c r="AQ94" s="225"/>
      <c r="AR94" s="225"/>
      <c r="AS94" s="225"/>
      <c r="AT94" s="225"/>
      <c r="AU94" s="225"/>
      <c r="AV94" s="225"/>
      <c r="AW94" s="225"/>
      <c r="AX94" s="225"/>
      <c r="AY94" s="225"/>
      <c r="AZ94" s="226"/>
      <c r="BA94" s="226"/>
      <c r="BB94" s="226"/>
      <c r="BC94" s="226"/>
      <c r="BD94" s="226"/>
      <c r="BE94" s="218"/>
      <c r="BF94" s="218"/>
      <c r="BG94" s="218"/>
      <c r="BH94" s="218"/>
      <c r="BI94" s="218"/>
      <c r="BJ94" s="218"/>
      <c r="BK94" s="218"/>
      <c r="BL94" s="218"/>
      <c r="BM94" s="218"/>
      <c r="BN94" s="218"/>
      <c r="BO94" s="218"/>
      <c r="BP94" s="218"/>
      <c r="BQ94" s="215">
        <v>88</v>
      </c>
      <c r="BR94" s="220"/>
      <c r="BS94" s="982"/>
      <c r="BT94" s="983"/>
      <c r="BU94" s="983"/>
      <c r="BV94" s="983"/>
      <c r="BW94" s="983"/>
      <c r="BX94" s="983"/>
      <c r="BY94" s="983"/>
      <c r="BZ94" s="983"/>
      <c r="CA94" s="983"/>
      <c r="CB94" s="983"/>
      <c r="CC94" s="983"/>
      <c r="CD94" s="983"/>
      <c r="CE94" s="983"/>
      <c r="CF94" s="983"/>
      <c r="CG94" s="984"/>
      <c r="CH94" s="985"/>
      <c r="CI94" s="986"/>
      <c r="CJ94" s="986"/>
      <c r="CK94" s="986"/>
      <c r="CL94" s="987"/>
      <c r="CM94" s="985"/>
      <c r="CN94" s="986"/>
      <c r="CO94" s="986"/>
      <c r="CP94" s="986"/>
      <c r="CQ94" s="987"/>
      <c r="CR94" s="985"/>
      <c r="CS94" s="986"/>
      <c r="CT94" s="986"/>
      <c r="CU94" s="986"/>
      <c r="CV94" s="987"/>
      <c r="CW94" s="985"/>
      <c r="CX94" s="986"/>
      <c r="CY94" s="986"/>
      <c r="CZ94" s="986"/>
      <c r="DA94" s="987"/>
      <c r="DB94" s="985"/>
      <c r="DC94" s="986"/>
      <c r="DD94" s="986"/>
      <c r="DE94" s="986"/>
      <c r="DF94" s="987"/>
      <c r="DG94" s="985"/>
      <c r="DH94" s="986"/>
      <c r="DI94" s="986"/>
      <c r="DJ94" s="986"/>
      <c r="DK94" s="987"/>
      <c r="DL94" s="985"/>
      <c r="DM94" s="986"/>
      <c r="DN94" s="986"/>
      <c r="DO94" s="986"/>
      <c r="DP94" s="987"/>
      <c r="DQ94" s="985"/>
      <c r="DR94" s="986"/>
      <c r="DS94" s="986"/>
      <c r="DT94" s="986"/>
      <c r="DU94" s="987"/>
      <c r="DV94" s="970"/>
      <c r="DW94" s="971"/>
      <c r="DX94" s="971"/>
      <c r="DY94" s="971"/>
      <c r="DZ94" s="972"/>
      <c r="EA94" s="199"/>
    </row>
    <row r="95" spans="1:131" s="200" customFormat="1" ht="26.25" hidden="1" customHeight="1">
      <c r="A95" s="223"/>
      <c r="B95" s="224"/>
      <c r="C95" s="224"/>
      <c r="D95" s="224"/>
      <c r="E95" s="224"/>
      <c r="F95" s="224"/>
      <c r="G95" s="224"/>
      <c r="H95" s="224"/>
      <c r="I95" s="224"/>
      <c r="J95" s="224"/>
      <c r="K95" s="224"/>
      <c r="L95" s="224"/>
      <c r="M95" s="224"/>
      <c r="N95" s="224"/>
      <c r="O95" s="224"/>
      <c r="P95" s="224"/>
      <c r="Q95" s="225"/>
      <c r="R95" s="225"/>
      <c r="S95" s="225"/>
      <c r="T95" s="225"/>
      <c r="U95" s="225"/>
      <c r="V95" s="225"/>
      <c r="W95" s="225"/>
      <c r="X95" s="225"/>
      <c r="Y95" s="225"/>
      <c r="Z95" s="225"/>
      <c r="AA95" s="225"/>
      <c r="AB95" s="225"/>
      <c r="AC95" s="225"/>
      <c r="AD95" s="225"/>
      <c r="AE95" s="225"/>
      <c r="AF95" s="225"/>
      <c r="AG95" s="225"/>
      <c r="AH95" s="225"/>
      <c r="AI95" s="225"/>
      <c r="AJ95" s="225"/>
      <c r="AK95" s="225"/>
      <c r="AL95" s="225"/>
      <c r="AM95" s="225"/>
      <c r="AN95" s="225"/>
      <c r="AO95" s="225"/>
      <c r="AP95" s="225"/>
      <c r="AQ95" s="225"/>
      <c r="AR95" s="225"/>
      <c r="AS95" s="225"/>
      <c r="AT95" s="225"/>
      <c r="AU95" s="225"/>
      <c r="AV95" s="225"/>
      <c r="AW95" s="225"/>
      <c r="AX95" s="225"/>
      <c r="AY95" s="225"/>
      <c r="AZ95" s="226"/>
      <c r="BA95" s="226"/>
      <c r="BB95" s="226"/>
      <c r="BC95" s="226"/>
      <c r="BD95" s="226"/>
      <c r="BE95" s="218"/>
      <c r="BF95" s="218"/>
      <c r="BG95" s="218"/>
      <c r="BH95" s="218"/>
      <c r="BI95" s="218"/>
      <c r="BJ95" s="218"/>
      <c r="BK95" s="218"/>
      <c r="BL95" s="218"/>
      <c r="BM95" s="218"/>
      <c r="BN95" s="218"/>
      <c r="BO95" s="218"/>
      <c r="BP95" s="218"/>
      <c r="BQ95" s="215">
        <v>89</v>
      </c>
      <c r="BR95" s="220"/>
      <c r="BS95" s="982"/>
      <c r="BT95" s="983"/>
      <c r="BU95" s="983"/>
      <c r="BV95" s="983"/>
      <c r="BW95" s="983"/>
      <c r="BX95" s="983"/>
      <c r="BY95" s="983"/>
      <c r="BZ95" s="983"/>
      <c r="CA95" s="983"/>
      <c r="CB95" s="983"/>
      <c r="CC95" s="983"/>
      <c r="CD95" s="983"/>
      <c r="CE95" s="983"/>
      <c r="CF95" s="983"/>
      <c r="CG95" s="984"/>
      <c r="CH95" s="985"/>
      <c r="CI95" s="986"/>
      <c r="CJ95" s="986"/>
      <c r="CK95" s="986"/>
      <c r="CL95" s="987"/>
      <c r="CM95" s="985"/>
      <c r="CN95" s="986"/>
      <c r="CO95" s="986"/>
      <c r="CP95" s="986"/>
      <c r="CQ95" s="987"/>
      <c r="CR95" s="985"/>
      <c r="CS95" s="986"/>
      <c r="CT95" s="986"/>
      <c r="CU95" s="986"/>
      <c r="CV95" s="987"/>
      <c r="CW95" s="985"/>
      <c r="CX95" s="986"/>
      <c r="CY95" s="986"/>
      <c r="CZ95" s="986"/>
      <c r="DA95" s="987"/>
      <c r="DB95" s="985"/>
      <c r="DC95" s="986"/>
      <c r="DD95" s="986"/>
      <c r="DE95" s="986"/>
      <c r="DF95" s="987"/>
      <c r="DG95" s="985"/>
      <c r="DH95" s="986"/>
      <c r="DI95" s="986"/>
      <c r="DJ95" s="986"/>
      <c r="DK95" s="987"/>
      <c r="DL95" s="985"/>
      <c r="DM95" s="986"/>
      <c r="DN95" s="986"/>
      <c r="DO95" s="986"/>
      <c r="DP95" s="987"/>
      <c r="DQ95" s="985"/>
      <c r="DR95" s="986"/>
      <c r="DS95" s="986"/>
      <c r="DT95" s="986"/>
      <c r="DU95" s="987"/>
      <c r="DV95" s="970"/>
      <c r="DW95" s="971"/>
      <c r="DX95" s="971"/>
      <c r="DY95" s="971"/>
      <c r="DZ95" s="972"/>
      <c r="EA95" s="199"/>
    </row>
    <row r="96" spans="1:131" s="200" customFormat="1" ht="26.25" hidden="1" customHeight="1">
      <c r="A96" s="223"/>
      <c r="B96" s="224"/>
      <c r="C96" s="224"/>
      <c r="D96" s="224"/>
      <c r="E96" s="224"/>
      <c r="F96" s="224"/>
      <c r="G96" s="224"/>
      <c r="H96" s="224"/>
      <c r="I96" s="224"/>
      <c r="J96" s="224"/>
      <c r="K96" s="224"/>
      <c r="L96" s="224"/>
      <c r="M96" s="224"/>
      <c r="N96" s="224"/>
      <c r="O96" s="224"/>
      <c r="P96" s="224"/>
      <c r="Q96" s="225"/>
      <c r="R96" s="225"/>
      <c r="S96" s="225"/>
      <c r="T96" s="225"/>
      <c r="U96" s="225"/>
      <c r="V96" s="225"/>
      <c r="W96" s="225"/>
      <c r="X96" s="225"/>
      <c r="Y96" s="225"/>
      <c r="Z96" s="225"/>
      <c r="AA96" s="225"/>
      <c r="AB96" s="225"/>
      <c r="AC96" s="225"/>
      <c r="AD96" s="225"/>
      <c r="AE96" s="225"/>
      <c r="AF96" s="225"/>
      <c r="AG96" s="225"/>
      <c r="AH96" s="225"/>
      <c r="AI96" s="225"/>
      <c r="AJ96" s="225"/>
      <c r="AK96" s="225"/>
      <c r="AL96" s="225"/>
      <c r="AM96" s="225"/>
      <c r="AN96" s="225"/>
      <c r="AO96" s="225"/>
      <c r="AP96" s="225"/>
      <c r="AQ96" s="225"/>
      <c r="AR96" s="225"/>
      <c r="AS96" s="225"/>
      <c r="AT96" s="225"/>
      <c r="AU96" s="225"/>
      <c r="AV96" s="225"/>
      <c r="AW96" s="225"/>
      <c r="AX96" s="225"/>
      <c r="AY96" s="225"/>
      <c r="AZ96" s="226"/>
      <c r="BA96" s="226"/>
      <c r="BB96" s="226"/>
      <c r="BC96" s="226"/>
      <c r="BD96" s="226"/>
      <c r="BE96" s="218"/>
      <c r="BF96" s="218"/>
      <c r="BG96" s="218"/>
      <c r="BH96" s="218"/>
      <c r="BI96" s="218"/>
      <c r="BJ96" s="218"/>
      <c r="BK96" s="218"/>
      <c r="BL96" s="218"/>
      <c r="BM96" s="218"/>
      <c r="BN96" s="218"/>
      <c r="BO96" s="218"/>
      <c r="BP96" s="218"/>
      <c r="BQ96" s="215">
        <v>90</v>
      </c>
      <c r="BR96" s="220"/>
      <c r="BS96" s="982"/>
      <c r="BT96" s="983"/>
      <c r="BU96" s="983"/>
      <c r="BV96" s="983"/>
      <c r="BW96" s="983"/>
      <c r="BX96" s="983"/>
      <c r="BY96" s="983"/>
      <c r="BZ96" s="983"/>
      <c r="CA96" s="983"/>
      <c r="CB96" s="983"/>
      <c r="CC96" s="983"/>
      <c r="CD96" s="983"/>
      <c r="CE96" s="983"/>
      <c r="CF96" s="983"/>
      <c r="CG96" s="984"/>
      <c r="CH96" s="985"/>
      <c r="CI96" s="986"/>
      <c r="CJ96" s="986"/>
      <c r="CK96" s="986"/>
      <c r="CL96" s="987"/>
      <c r="CM96" s="985"/>
      <c r="CN96" s="986"/>
      <c r="CO96" s="986"/>
      <c r="CP96" s="986"/>
      <c r="CQ96" s="987"/>
      <c r="CR96" s="985"/>
      <c r="CS96" s="986"/>
      <c r="CT96" s="986"/>
      <c r="CU96" s="986"/>
      <c r="CV96" s="987"/>
      <c r="CW96" s="985"/>
      <c r="CX96" s="986"/>
      <c r="CY96" s="986"/>
      <c r="CZ96" s="986"/>
      <c r="DA96" s="987"/>
      <c r="DB96" s="985"/>
      <c r="DC96" s="986"/>
      <c r="DD96" s="986"/>
      <c r="DE96" s="986"/>
      <c r="DF96" s="987"/>
      <c r="DG96" s="985"/>
      <c r="DH96" s="986"/>
      <c r="DI96" s="986"/>
      <c r="DJ96" s="986"/>
      <c r="DK96" s="987"/>
      <c r="DL96" s="985"/>
      <c r="DM96" s="986"/>
      <c r="DN96" s="986"/>
      <c r="DO96" s="986"/>
      <c r="DP96" s="987"/>
      <c r="DQ96" s="985"/>
      <c r="DR96" s="986"/>
      <c r="DS96" s="986"/>
      <c r="DT96" s="986"/>
      <c r="DU96" s="987"/>
      <c r="DV96" s="970"/>
      <c r="DW96" s="971"/>
      <c r="DX96" s="971"/>
      <c r="DY96" s="971"/>
      <c r="DZ96" s="972"/>
      <c r="EA96" s="199"/>
    </row>
    <row r="97" spans="1:131" s="200" customFormat="1" ht="26.25" hidden="1" customHeight="1">
      <c r="A97" s="223"/>
      <c r="B97" s="224"/>
      <c r="C97" s="224"/>
      <c r="D97" s="224"/>
      <c r="E97" s="224"/>
      <c r="F97" s="224"/>
      <c r="G97" s="224"/>
      <c r="H97" s="224"/>
      <c r="I97" s="224"/>
      <c r="J97" s="224"/>
      <c r="K97" s="224"/>
      <c r="L97" s="224"/>
      <c r="M97" s="224"/>
      <c r="N97" s="224"/>
      <c r="O97" s="224"/>
      <c r="P97" s="224"/>
      <c r="Q97" s="225"/>
      <c r="R97" s="225"/>
      <c r="S97" s="225"/>
      <c r="T97" s="225"/>
      <c r="U97" s="225"/>
      <c r="V97" s="225"/>
      <c r="W97" s="225"/>
      <c r="X97" s="225"/>
      <c r="Y97" s="225"/>
      <c r="Z97" s="225"/>
      <c r="AA97" s="225"/>
      <c r="AB97" s="225"/>
      <c r="AC97" s="225"/>
      <c r="AD97" s="225"/>
      <c r="AE97" s="225"/>
      <c r="AF97" s="225"/>
      <c r="AG97" s="225"/>
      <c r="AH97" s="225"/>
      <c r="AI97" s="225"/>
      <c r="AJ97" s="225"/>
      <c r="AK97" s="225"/>
      <c r="AL97" s="225"/>
      <c r="AM97" s="225"/>
      <c r="AN97" s="225"/>
      <c r="AO97" s="225"/>
      <c r="AP97" s="225"/>
      <c r="AQ97" s="225"/>
      <c r="AR97" s="225"/>
      <c r="AS97" s="225"/>
      <c r="AT97" s="225"/>
      <c r="AU97" s="225"/>
      <c r="AV97" s="225"/>
      <c r="AW97" s="225"/>
      <c r="AX97" s="225"/>
      <c r="AY97" s="225"/>
      <c r="AZ97" s="226"/>
      <c r="BA97" s="226"/>
      <c r="BB97" s="226"/>
      <c r="BC97" s="226"/>
      <c r="BD97" s="226"/>
      <c r="BE97" s="218"/>
      <c r="BF97" s="218"/>
      <c r="BG97" s="218"/>
      <c r="BH97" s="218"/>
      <c r="BI97" s="218"/>
      <c r="BJ97" s="218"/>
      <c r="BK97" s="218"/>
      <c r="BL97" s="218"/>
      <c r="BM97" s="218"/>
      <c r="BN97" s="218"/>
      <c r="BO97" s="218"/>
      <c r="BP97" s="218"/>
      <c r="BQ97" s="215">
        <v>91</v>
      </c>
      <c r="BR97" s="220"/>
      <c r="BS97" s="982"/>
      <c r="BT97" s="983"/>
      <c r="BU97" s="983"/>
      <c r="BV97" s="983"/>
      <c r="BW97" s="983"/>
      <c r="BX97" s="983"/>
      <c r="BY97" s="983"/>
      <c r="BZ97" s="983"/>
      <c r="CA97" s="983"/>
      <c r="CB97" s="983"/>
      <c r="CC97" s="983"/>
      <c r="CD97" s="983"/>
      <c r="CE97" s="983"/>
      <c r="CF97" s="983"/>
      <c r="CG97" s="984"/>
      <c r="CH97" s="985"/>
      <c r="CI97" s="986"/>
      <c r="CJ97" s="986"/>
      <c r="CK97" s="986"/>
      <c r="CL97" s="987"/>
      <c r="CM97" s="985"/>
      <c r="CN97" s="986"/>
      <c r="CO97" s="986"/>
      <c r="CP97" s="986"/>
      <c r="CQ97" s="987"/>
      <c r="CR97" s="985"/>
      <c r="CS97" s="986"/>
      <c r="CT97" s="986"/>
      <c r="CU97" s="986"/>
      <c r="CV97" s="987"/>
      <c r="CW97" s="985"/>
      <c r="CX97" s="986"/>
      <c r="CY97" s="986"/>
      <c r="CZ97" s="986"/>
      <c r="DA97" s="987"/>
      <c r="DB97" s="985"/>
      <c r="DC97" s="986"/>
      <c r="DD97" s="986"/>
      <c r="DE97" s="986"/>
      <c r="DF97" s="987"/>
      <c r="DG97" s="985"/>
      <c r="DH97" s="986"/>
      <c r="DI97" s="986"/>
      <c r="DJ97" s="986"/>
      <c r="DK97" s="987"/>
      <c r="DL97" s="985"/>
      <c r="DM97" s="986"/>
      <c r="DN97" s="986"/>
      <c r="DO97" s="986"/>
      <c r="DP97" s="987"/>
      <c r="DQ97" s="985"/>
      <c r="DR97" s="986"/>
      <c r="DS97" s="986"/>
      <c r="DT97" s="986"/>
      <c r="DU97" s="987"/>
      <c r="DV97" s="970"/>
      <c r="DW97" s="971"/>
      <c r="DX97" s="971"/>
      <c r="DY97" s="971"/>
      <c r="DZ97" s="972"/>
      <c r="EA97" s="199"/>
    </row>
    <row r="98" spans="1:131" s="200" customFormat="1" ht="26.25" hidden="1" customHeight="1">
      <c r="A98" s="223"/>
      <c r="B98" s="224"/>
      <c r="C98" s="224"/>
      <c r="D98" s="224"/>
      <c r="E98" s="224"/>
      <c r="F98" s="224"/>
      <c r="G98" s="224"/>
      <c r="H98" s="224"/>
      <c r="I98" s="224"/>
      <c r="J98" s="224"/>
      <c r="K98" s="224"/>
      <c r="L98" s="224"/>
      <c r="M98" s="224"/>
      <c r="N98" s="224"/>
      <c r="O98" s="224"/>
      <c r="P98" s="224"/>
      <c r="Q98" s="225"/>
      <c r="R98" s="225"/>
      <c r="S98" s="225"/>
      <c r="T98" s="225"/>
      <c r="U98" s="225"/>
      <c r="V98" s="225"/>
      <c r="W98" s="225"/>
      <c r="X98" s="225"/>
      <c r="Y98" s="225"/>
      <c r="Z98" s="225"/>
      <c r="AA98" s="225"/>
      <c r="AB98" s="225"/>
      <c r="AC98" s="225"/>
      <c r="AD98" s="225"/>
      <c r="AE98" s="225"/>
      <c r="AF98" s="225"/>
      <c r="AG98" s="225"/>
      <c r="AH98" s="225"/>
      <c r="AI98" s="225"/>
      <c r="AJ98" s="225"/>
      <c r="AK98" s="225"/>
      <c r="AL98" s="225"/>
      <c r="AM98" s="225"/>
      <c r="AN98" s="225"/>
      <c r="AO98" s="225"/>
      <c r="AP98" s="225"/>
      <c r="AQ98" s="225"/>
      <c r="AR98" s="225"/>
      <c r="AS98" s="225"/>
      <c r="AT98" s="225"/>
      <c r="AU98" s="225"/>
      <c r="AV98" s="225"/>
      <c r="AW98" s="225"/>
      <c r="AX98" s="225"/>
      <c r="AY98" s="225"/>
      <c r="AZ98" s="226"/>
      <c r="BA98" s="226"/>
      <c r="BB98" s="226"/>
      <c r="BC98" s="226"/>
      <c r="BD98" s="226"/>
      <c r="BE98" s="218"/>
      <c r="BF98" s="218"/>
      <c r="BG98" s="218"/>
      <c r="BH98" s="218"/>
      <c r="BI98" s="218"/>
      <c r="BJ98" s="218"/>
      <c r="BK98" s="218"/>
      <c r="BL98" s="218"/>
      <c r="BM98" s="218"/>
      <c r="BN98" s="218"/>
      <c r="BO98" s="218"/>
      <c r="BP98" s="218"/>
      <c r="BQ98" s="215">
        <v>92</v>
      </c>
      <c r="BR98" s="220"/>
      <c r="BS98" s="982"/>
      <c r="BT98" s="983"/>
      <c r="BU98" s="983"/>
      <c r="BV98" s="983"/>
      <c r="BW98" s="983"/>
      <c r="BX98" s="983"/>
      <c r="BY98" s="983"/>
      <c r="BZ98" s="983"/>
      <c r="CA98" s="983"/>
      <c r="CB98" s="983"/>
      <c r="CC98" s="983"/>
      <c r="CD98" s="983"/>
      <c r="CE98" s="983"/>
      <c r="CF98" s="983"/>
      <c r="CG98" s="984"/>
      <c r="CH98" s="985"/>
      <c r="CI98" s="986"/>
      <c r="CJ98" s="986"/>
      <c r="CK98" s="986"/>
      <c r="CL98" s="987"/>
      <c r="CM98" s="985"/>
      <c r="CN98" s="986"/>
      <c r="CO98" s="986"/>
      <c r="CP98" s="986"/>
      <c r="CQ98" s="987"/>
      <c r="CR98" s="985"/>
      <c r="CS98" s="986"/>
      <c r="CT98" s="986"/>
      <c r="CU98" s="986"/>
      <c r="CV98" s="987"/>
      <c r="CW98" s="985"/>
      <c r="CX98" s="986"/>
      <c r="CY98" s="986"/>
      <c r="CZ98" s="986"/>
      <c r="DA98" s="987"/>
      <c r="DB98" s="985"/>
      <c r="DC98" s="986"/>
      <c r="DD98" s="986"/>
      <c r="DE98" s="986"/>
      <c r="DF98" s="987"/>
      <c r="DG98" s="985"/>
      <c r="DH98" s="986"/>
      <c r="DI98" s="986"/>
      <c r="DJ98" s="986"/>
      <c r="DK98" s="987"/>
      <c r="DL98" s="985"/>
      <c r="DM98" s="986"/>
      <c r="DN98" s="986"/>
      <c r="DO98" s="986"/>
      <c r="DP98" s="987"/>
      <c r="DQ98" s="985"/>
      <c r="DR98" s="986"/>
      <c r="DS98" s="986"/>
      <c r="DT98" s="986"/>
      <c r="DU98" s="987"/>
      <c r="DV98" s="970"/>
      <c r="DW98" s="971"/>
      <c r="DX98" s="971"/>
      <c r="DY98" s="971"/>
      <c r="DZ98" s="972"/>
      <c r="EA98" s="199"/>
    </row>
    <row r="99" spans="1:131" s="200" customFormat="1" ht="26.25" hidden="1" customHeight="1">
      <c r="A99" s="223"/>
      <c r="B99" s="224"/>
      <c r="C99" s="224"/>
      <c r="D99" s="224"/>
      <c r="E99" s="224"/>
      <c r="F99" s="224"/>
      <c r="G99" s="224"/>
      <c r="H99" s="224"/>
      <c r="I99" s="224"/>
      <c r="J99" s="224"/>
      <c r="K99" s="224"/>
      <c r="L99" s="224"/>
      <c r="M99" s="224"/>
      <c r="N99" s="224"/>
      <c r="O99" s="224"/>
      <c r="P99" s="224"/>
      <c r="Q99" s="225"/>
      <c r="R99" s="225"/>
      <c r="S99" s="225"/>
      <c r="T99" s="225"/>
      <c r="U99" s="225"/>
      <c r="V99" s="225"/>
      <c r="W99" s="225"/>
      <c r="X99" s="225"/>
      <c r="Y99" s="225"/>
      <c r="Z99" s="225"/>
      <c r="AA99" s="225"/>
      <c r="AB99" s="225"/>
      <c r="AC99" s="225"/>
      <c r="AD99" s="225"/>
      <c r="AE99" s="225"/>
      <c r="AF99" s="225"/>
      <c r="AG99" s="225"/>
      <c r="AH99" s="225"/>
      <c r="AI99" s="225"/>
      <c r="AJ99" s="225"/>
      <c r="AK99" s="225"/>
      <c r="AL99" s="225"/>
      <c r="AM99" s="225"/>
      <c r="AN99" s="225"/>
      <c r="AO99" s="225"/>
      <c r="AP99" s="225"/>
      <c r="AQ99" s="225"/>
      <c r="AR99" s="225"/>
      <c r="AS99" s="225"/>
      <c r="AT99" s="225"/>
      <c r="AU99" s="225"/>
      <c r="AV99" s="225"/>
      <c r="AW99" s="225"/>
      <c r="AX99" s="225"/>
      <c r="AY99" s="225"/>
      <c r="AZ99" s="226"/>
      <c r="BA99" s="226"/>
      <c r="BB99" s="226"/>
      <c r="BC99" s="226"/>
      <c r="BD99" s="226"/>
      <c r="BE99" s="218"/>
      <c r="BF99" s="218"/>
      <c r="BG99" s="218"/>
      <c r="BH99" s="218"/>
      <c r="BI99" s="218"/>
      <c r="BJ99" s="218"/>
      <c r="BK99" s="218"/>
      <c r="BL99" s="218"/>
      <c r="BM99" s="218"/>
      <c r="BN99" s="218"/>
      <c r="BO99" s="218"/>
      <c r="BP99" s="218"/>
      <c r="BQ99" s="215">
        <v>93</v>
      </c>
      <c r="BR99" s="220"/>
      <c r="BS99" s="982"/>
      <c r="BT99" s="983"/>
      <c r="BU99" s="983"/>
      <c r="BV99" s="983"/>
      <c r="BW99" s="983"/>
      <c r="BX99" s="983"/>
      <c r="BY99" s="983"/>
      <c r="BZ99" s="983"/>
      <c r="CA99" s="983"/>
      <c r="CB99" s="983"/>
      <c r="CC99" s="983"/>
      <c r="CD99" s="983"/>
      <c r="CE99" s="983"/>
      <c r="CF99" s="983"/>
      <c r="CG99" s="984"/>
      <c r="CH99" s="985"/>
      <c r="CI99" s="986"/>
      <c r="CJ99" s="986"/>
      <c r="CK99" s="986"/>
      <c r="CL99" s="987"/>
      <c r="CM99" s="985"/>
      <c r="CN99" s="986"/>
      <c r="CO99" s="986"/>
      <c r="CP99" s="986"/>
      <c r="CQ99" s="987"/>
      <c r="CR99" s="985"/>
      <c r="CS99" s="986"/>
      <c r="CT99" s="986"/>
      <c r="CU99" s="986"/>
      <c r="CV99" s="987"/>
      <c r="CW99" s="985"/>
      <c r="CX99" s="986"/>
      <c r="CY99" s="986"/>
      <c r="CZ99" s="986"/>
      <c r="DA99" s="987"/>
      <c r="DB99" s="985"/>
      <c r="DC99" s="986"/>
      <c r="DD99" s="986"/>
      <c r="DE99" s="986"/>
      <c r="DF99" s="987"/>
      <c r="DG99" s="985"/>
      <c r="DH99" s="986"/>
      <c r="DI99" s="986"/>
      <c r="DJ99" s="986"/>
      <c r="DK99" s="987"/>
      <c r="DL99" s="985"/>
      <c r="DM99" s="986"/>
      <c r="DN99" s="986"/>
      <c r="DO99" s="986"/>
      <c r="DP99" s="987"/>
      <c r="DQ99" s="985"/>
      <c r="DR99" s="986"/>
      <c r="DS99" s="986"/>
      <c r="DT99" s="986"/>
      <c r="DU99" s="987"/>
      <c r="DV99" s="970"/>
      <c r="DW99" s="971"/>
      <c r="DX99" s="971"/>
      <c r="DY99" s="971"/>
      <c r="DZ99" s="972"/>
      <c r="EA99" s="199"/>
    </row>
    <row r="100" spans="1:131" s="200" customFormat="1" ht="26.25" hidden="1" customHeight="1">
      <c r="A100" s="223"/>
      <c r="B100" s="224"/>
      <c r="C100" s="224"/>
      <c r="D100" s="224"/>
      <c r="E100" s="224"/>
      <c r="F100" s="224"/>
      <c r="G100" s="224"/>
      <c r="H100" s="224"/>
      <c r="I100" s="224"/>
      <c r="J100" s="224"/>
      <c r="K100" s="224"/>
      <c r="L100" s="224"/>
      <c r="M100" s="224"/>
      <c r="N100" s="224"/>
      <c r="O100" s="224"/>
      <c r="P100" s="224"/>
      <c r="Q100" s="225"/>
      <c r="R100" s="225"/>
      <c r="S100" s="225"/>
      <c r="T100" s="225"/>
      <c r="U100" s="225"/>
      <c r="V100" s="225"/>
      <c r="W100" s="225"/>
      <c r="X100" s="225"/>
      <c r="Y100" s="225"/>
      <c r="Z100" s="225"/>
      <c r="AA100" s="225"/>
      <c r="AB100" s="225"/>
      <c r="AC100" s="225"/>
      <c r="AD100" s="225"/>
      <c r="AE100" s="225"/>
      <c r="AF100" s="225"/>
      <c r="AG100" s="225"/>
      <c r="AH100" s="225"/>
      <c r="AI100" s="225"/>
      <c r="AJ100" s="225"/>
      <c r="AK100" s="225"/>
      <c r="AL100" s="225"/>
      <c r="AM100" s="225"/>
      <c r="AN100" s="225"/>
      <c r="AO100" s="225"/>
      <c r="AP100" s="225"/>
      <c r="AQ100" s="225"/>
      <c r="AR100" s="225"/>
      <c r="AS100" s="225"/>
      <c r="AT100" s="225"/>
      <c r="AU100" s="225"/>
      <c r="AV100" s="225"/>
      <c r="AW100" s="225"/>
      <c r="AX100" s="225"/>
      <c r="AY100" s="225"/>
      <c r="AZ100" s="226"/>
      <c r="BA100" s="226"/>
      <c r="BB100" s="226"/>
      <c r="BC100" s="226"/>
      <c r="BD100" s="226"/>
      <c r="BE100" s="218"/>
      <c r="BF100" s="218"/>
      <c r="BG100" s="218"/>
      <c r="BH100" s="218"/>
      <c r="BI100" s="218"/>
      <c r="BJ100" s="218"/>
      <c r="BK100" s="218"/>
      <c r="BL100" s="218"/>
      <c r="BM100" s="218"/>
      <c r="BN100" s="218"/>
      <c r="BO100" s="218"/>
      <c r="BP100" s="218"/>
      <c r="BQ100" s="215">
        <v>94</v>
      </c>
      <c r="BR100" s="220"/>
      <c r="BS100" s="982"/>
      <c r="BT100" s="983"/>
      <c r="BU100" s="983"/>
      <c r="BV100" s="983"/>
      <c r="BW100" s="983"/>
      <c r="BX100" s="983"/>
      <c r="BY100" s="983"/>
      <c r="BZ100" s="983"/>
      <c r="CA100" s="983"/>
      <c r="CB100" s="983"/>
      <c r="CC100" s="983"/>
      <c r="CD100" s="983"/>
      <c r="CE100" s="983"/>
      <c r="CF100" s="983"/>
      <c r="CG100" s="984"/>
      <c r="CH100" s="985"/>
      <c r="CI100" s="986"/>
      <c r="CJ100" s="986"/>
      <c r="CK100" s="986"/>
      <c r="CL100" s="987"/>
      <c r="CM100" s="985"/>
      <c r="CN100" s="986"/>
      <c r="CO100" s="986"/>
      <c r="CP100" s="986"/>
      <c r="CQ100" s="987"/>
      <c r="CR100" s="985"/>
      <c r="CS100" s="986"/>
      <c r="CT100" s="986"/>
      <c r="CU100" s="986"/>
      <c r="CV100" s="987"/>
      <c r="CW100" s="985"/>
      <c r="CX100" s="986"/>
      <c r="CY100" s="986"/>
      <c r="CZ100" s="986"/>
      <c r="DA100" s="987"/>
      <c r="DB100" s="985"/>
      <c r="DC100" s="986"/>
      <c r="DD100" s="986"/>
      <c r="DE100" s="986"/>
      <c r="DF100" s="987"/>
      <c r="DG100" s="985"/>
      <c r="DH100" s="986"/>
      <c r="DI100" s="986"/>
      <c r="DJ100" s="986"/>
      <c r="DK100" s="987"/>
      <c r="DL100" s="985"/>
      <c r="DM100" s="986"/>
      <c r="DN100" s="986"/>
      <c r="DO100" s="986"/>
      <c r="DP100" s="987"/>
      <c r="DQ100" s="985"/>
      <c r="DR100" s="986"/>
      <c r="DS100" s="986"/>
      <c r="DT100" s="986"/>
      <c r="DU100" s="987"/>
      <c r="DV100" s="970"/>
      <c r="DW100" s="971"/>
      <c r="DX100" s="971"/>
      <c r="DY100" s="971"/>
      <c r="DZ100" s="972"/>
      <c r="EA100" s="199"/>
    </row>
    <row r="101" spans="1:131" s="200" customFormat="1" ht="26.25" hidden="1" customHeight="1">
      <c r="A101" s="223"/>
      <c r="B101" s="224"/>
      <c r="C101" s="224"/>
      <c r="D101" s="224"/>
      <c r="E101" s="224"/>
      <c r="F101" s="224"/>
      <c r="G101" s="224"/>
      <c r="H101" s="224"/>
      <c r="I101" s="224"/>
      <c r="J101" s="224"/>
      <c r="K101" s="224"/>
      <c r="L101" s="224"/>
      <c r="M101" s="224"/>
      <c r="N101" s="224"/>
      <c r="O101" s="224"/>
      <c r="P101" s="224"/>
      <c r="Q101" s="225"/>
      <c r="R101" s="225"/>
      <c r="S101" s="225"/>
      <c r="T101" s="225"/>
      <c r="U101" s="225"/>
      <c r="V101" s="225"/>
      <c r="W101" s="225"/>
      <c r="X101" s="225"/>
      <c r="Y101" s="225"/>
      <c r="Z101" s="225"/>
      <c r="AA101" s="225"/>
      <c r="AB101" s="225"/>
      <c r="AC101" s="225"/>
      <c r="AD101" s="225"/>
      <c r="AE101" s="225"/>
      <c r="AF101" s="225"/>
      <c r="AG101" s="225"/>
      <c r="AH101" s="225"/>
      <c r="AI101" s="225"/>
      <c r="AJ101" s="225"/>
      <c r="AK101" s="225"/>
      <c r="AL101" s="225"/>
      <c r="AM101" s="225"/>
      <c r="AN101" s="225"/>
      <c r="AO101" s="225"/>
      <c r="AP101" s="225"/>
      <c r="AQ101" s="225"/>
      <c r="AR101" s="225"/>
      <c r="AS101" s="225"/>
      <c r="AT101" s="225"/>
      <c r="AU101" s="225"/>
      <c r="AV101" s="225"/>
      <c r="AW101" s="225"/>
      <c r="AX101" s="225"/>
      <c r="AY101" s="225"/>
      <c r="AZ101" s="226"/>
      <c r="BA101" s="226"/>
      <c r="BB101" s="226"/>
      <c r="BC101" s="226"/>
      <c r="BD101" s="226"/>
      <c r="BE101" s="218"/>
      <c r="BF101" s="218"/>
      <c r="BG101" s="218"/>
      <c r="BH101" s="218"/>
      <c r="BI101" s="218"/>
      <c r="BJ101" s="218"/>
      <c r="BK101" s="218"/>
      <c r="BL101" s="218"/>
      <c r="BM101" s="218"/>
      <c r="BN101" s="218"/>
      <c r="BO101" s="218"/>
      <c r="BP101" s="218"/>
      <c r="BQ101" s="215">
        <v>95</v>
      </c>
      <c r="BR101" s="220"/>
      <c r="BS101" s="982"/>
      <c r="BT101" s="983"/>
      <c r="BU101" s="983"/>
      <c r="BV101" s="983"/>
      <c r="BW101" s="983"/>
      <c r="BX101" s="983"/>
      <c r="BY101" s="983"/>
      <c r="BZ101" s="983"/>
      <c r="CA101" s="983"/>
      <c r="CB101" s="983"/>
      <c r="CC101" s="983"/>
      <c r="CD101" s="983"/>
      <c r="CE101" s="983"/>
      <c r="CF101" s="983"/>
      <c r="CG101" s="984"/>
      <c r="CH101" s="985"/>
      <c r="CI101" s="986"/>
      <c r="CJ101" s="986"/>
      <c r="CK101" s="986"/>
      <c r="CL101" s="987"/>
      <c r="CM101" s="985"/>
      <c r="CN101" s="986"/>
      <c r="CO101" s="986"/>
      <c r="CP101" s="986"/>
      <c r="CQ101" s="987"/>
      <c r="CR101" s="985"/>
      <c r="CS101" s="986"/>
      <c r="CT101" s="986"/>
      <c r="CU101" s="986"/>
      <c r="CV101" s="987"/>
      <c r="CW101" s="985"/>
      <c r="CX101" s="986"/>
      <c r="CY101" s="986"/>
      <c r="CZ101" s="986"/>
      <c r="DA101" s="987"/>
      <c r="DB101" s="985"/>
      <c r="DC101" s="986"/>
      <c r="DD101" s="986"/>
      <c r="DE101" s="986"/>
      <c r="DF101" s="987"/>
      <c r="DG101" s="985"/>
      <c r="DH101" s="986"/>
      <c r="DI101" s="986"/>
      <c r="DJ101" s="986"/>
      <c r="DK101" s="987"/>
      <c r="DL101" s="985"/>
      <c r="DM101" s="986"/>
      <c r="DN101" s="986"/>
      <c r="DO101" s="986"/>
      <c r="DP101" s="987"/>
      <c r="DQ101" s="985"/>
      <c r="DR101" s="986"/>
      <c r="DS101" s="986"/>
      <c r="DT101" s="986"/>
      <c r="DU101" s="987"/>
      <c r="DV101" s="970"/>
      <c r="DW101" s="971"/>
      <c r="DX101" s="971"/>
      <c r="DY101" s="971"/>
      <c r="DZ101" s="972"/>
      <c r="EA101" s="199"/>
    </row>
    <row r="102" spans="1:131" s="200" customFormat="1" ht="26.25" customHeight="1" thickBot="1">
      <c r="A102" s="223"/>
      <c r="B102" s="224"/>
      <c r="C102" s="224"/>
      <c r="D102" s="224"/>
      <c r="E102" s="224"/>
      <c r="F102" s="224"/>
      <c r="G102" s="224"/>
      <c r="H102" s="224"/>
      <c r="I102" s="224"/>
      <c r="J102" s="224"/>
      <c r="K102" s="224"/>
      <c r="L102" s="224"/>
      <c r="M102" s="224"/>
      <c r="N102" s="224"/>
      <c r="O102" s="224"/>
      <c r="P102" s="224"/>
      <c r="Q102" s="225"/>
      <c r="R102" s="225"/>
      <c r="S102" s="225"/>
      <c r="T102" s="225"/>
      <c r="U102" s="225"/>
      <c r="V102" s="225"/>
      <c r="W102" s="225"/>
      <c r="X102" s="225"/>
      <c r="Y102" s="225"/>
      <c r="Z102" s="225"/>
      <c r="AA102" s="225"/>
      <c r="AB102" s="225"/>
      <c r="AC102" s="225"/>
      <c r="AD102" s="225"/>
      <c r="AE102" s="225"/>
      <c r="AF102" s="225"/>
      <c r="AG102" s="225"/>
      <c r="AH102" s="225"/>
      <c r="AI102" s="225"/>
      <c r="AJ102" s="225"/>
      <c r="AK102" s="225"/>
      <c r="AL102" s="225"/>
      <c r="AM102" s="225"/>
      <c r="AN102" s="225"/>
      <c r="AO102" s="225"/>
      <c r="AP102" s="225"/>
      <c r="AQ102" s="225"/>
      <c r="AR102" s="225"/>
      <c r="AS102" s="225"/>
      <c r="AT102" s="225"/>
      <c r="AU102" s="225"/>
      <c r="AV102" s="225"/>
      <c r="AW102" s="225"/>
      <c r="AX102" s="225"/>
      <c r="AY102" s="225"/>
      <c r="AZ102" s="226"/>
      <c r="BA102" s="226"/>
      <c r="BB102" s="226"/>
      <c r="BC102" s="226"/>
      <c r="BD102" s="226"/>
      <c r="BE102" s="218"/>
      <c r="BF102" s="218"/>
      <c r="BG102" s="218"/>
      <c r="BH102" s="218"/>
      <c r="BI102" s="218"/>
      <c r="BJ102" s="218"/>
      <c r="BK102" s="218"/>
      <c r="BL102" s="218"/>
      <c r="BM102" s="218"/>
      <c r="BN102" s="218"/>
      <c r="BO102" s="218"/>
      <c r="BP102" s="218"/>
      <c r="BQ102" s="217" t="s">
        <v>369</v>
      </c>
      <c r="BR102" s="973" t="s">
        <v>403</v>
      </c>
      <c r="BS102" s="974"/>
      <c r="BT102" s="974"/>
      <c r="BU102" s="974"/>
      <c r="BV102" s="974"/>
      <c r="BW102" s="974"/>
      <c r="BX102" s="974"/>
      <c r="BY102" s="974"/>
      <c r="BZ102" s="974"/>
      <c r="CA102" s="974"/>
      <c r="CB102" s="974"/>
      <c r="CC102" s="974"/>
      <c r="CD102" s="974"/>
      <c r="CE102" s="974"/>
      <c r="CF102" s="974"/>
      <c r="CG102" s="975"/>
      <c r="CH102" s="976"/>
      <c r="CI102" s="977"/>
      <c r="CJ102" s="977"/>
      <c r="CK102" s="977"/>
      <c r="CL102" s="978"/>
      <c r="CM102" s="976"/>
      <c r="CN102" s="977"/>
      <c r="CO102" s="977"/>
      <c r="CP102" s="977"/>
      <c r="CQ102" s="978"/>
      <c r="CR102" s="979">
        <v>545</v>
      </c>
      <c r="CS102" s="980"/>
      <c r="CT102" s="980"/>
      <c r="CU102" s="980"/>
      <c r="CV102" s="981"/>
      <c r="CW102" s="979">
        <v>1</v>
      </c>
      <c r="CX102" s="980"/>
      <c r="CY102" s="980"/>
      <c r="CZ102" s="980"/>
      <c r="DA102" s="981"/>
      <c r="DB102" s="979" t="s">
        <v>562</v>
      </c>
      <c r="DC102" s="980"/>
      <c r="DD102" s="980"/>
      <c r="DE102" s="980"/>
      <c r="DF102" s="981"/>
      <c r="DG102" s="979" t="s">
        <v>562</v>
      </c>
      <c r="DH102" s="980"/>
      <c r="DI102" s="980"/>
      <c r="DJ102" s="980"/>
      <c r="DK102" s="981"/>
      <c r="DL102" s="979">
        <v>207</v>
      </c>
      <c r="DM102" s="980"/>
      <c r="DN102" s="980"/>
      <c r="DO102" s="980"/>
      <c r="DP102" s="981"/>
      <c r="DQ102" s="979" t="s">
        <v>562</v>
      </c>
      <c r="DR102" s="980"/>
      <c r="DS102" s="980"/>
      <c r="DT102" s="980"/>
      <c r="DU102" s="981"/>
      <c r="DV102" s="962"/>
      <c r="DW102" s="963"/>
      <c r="DX102" s="963"/>
      <c r="DY102" s="963"/>
      <c r="DZ102" s="964"/>
      <c r="EA102" s="199"/>
    </row>
    <row r="103" spans="1:131" s="200" customFormat="1" ht="26.25" customHeight="1">
      <c r="A103" s="223"/>
      <c r="B103" s="224"/>
      <c r="C103" s="224"/>
      <c r="D103" s="224"/>
      <c r="E103" s="224"/>
      <c r="F103" s="224"/>
      <c r="G103" s="224"/>
      <c r="H103" s="224"/>
      <c r="I103" s="224"/>
      <c r="J103" s="224"/>
      <c r="K103" s="224"/>
      <c r="L103" s="224"/>
      <c r="M103" s="224"/>
      <c r="N103" s="224"/>
      <c r="O103" s="224"/>
      <c r="P103" s="224"/>
      <c r="Q103" s="225"/>
      <c r="R103" s="225"/>
      <c r="S103" s="225"/>
      <c r="T103" s="225"/>
      <c r="U103" s="225"/>
      <c r="V103" s="225"/>
      <c r="W103" s="225"/>
      <c r="X103" s="225"/>
      <c r="Y103" s="225"/>
      <c r="Z103" s="225"/>
      <c r="AA103" s="225"/>
      <c r="AB103" s="225"/>
      <c r="AC103" s="225"/>
      <c r="AD103" s="225"/>
      <c r="AE103" s="225"/>
      <c r="AF103" s="225"/>
      <c r="AG103" s="225"/>
      <c r="AH103" s="225"/>
      <c r="AI103" s="225"/>
      <c r="AJ103" s="225"/>
      <c r="AK103" s="225"/>
      <c r="AL103" s="225"/>
      <c r="AM103" s="225"/>
      <c r="AN103" s="225"/>
      <c r="AO103" s="225"/>
      <c r="AP103" s="225"/>
      <c r="AQ103" s="225"/>
      <c r="AR103" s="225"/>
      <c r="AS103" s="225"/>
      <c r="AT103" s="225"/>
      <c r="AU103" s="225"/>
      <c r="AV103" s="225"/>
      <c r="AW103" s="225"/>
      <c r="AX103" s="225"/>
      <c r="AY103" s="225"/>
      <c r="AZ103" s="226"/>
      <c r="BA103" s="226"/>
      <c r="BB103" s="226"/>
      <c r="BC103" s="226"/>
      <c r="BD103" s="226"/>
      <c r="BE103" s="218"/>
      <c r="BF103" s="218"/>
      <c r="BG103" s="218"/>
      <c r="BH103" s="218"/>
      <c r="BI103" s="218"/>
      <c r="BJ103" s="218"/>
      <c r="BK103" s="218"/>
      <c r="BL103" s="218"/>
      <c r="BM103" s="218"/>
      <c r="BN103" s="218"/>
      <c r="BO103" s="218"/>
      <c r="BP103" s="218"/>
      <c r="BQ103" s="965" t="s">
        <v>404</v>
      </c>
      <c r="BR103" s="965"/>
      <c r="BS103" s="965"/>
      <c r="BT103" s="965"/>
      <c r="BU103" s="965"/>
      <c r="BV103" s="965"/>
      <c r="BW103" s="965"/>
      <c r="BX103" s="965"/>
      <c r="BY103" s="965"/>
      <c r="BZ103" s="965"/>
      <c r="CA103" s="965"/>
      <c r="CB103" s="965"/>
      <c r="CC103" s="965"/>
      <c r="CD103" s="965"/>
      <c r="CE103" s="965"/>
      <c r="CF103" s="965"/>
      <c r="CG103" s="965"/>
      <c r="CH103" s="965"/>
      <c r="CI103" s="965"/>
      <c r="CJ103" s="965"/>
      <c r="CK103" s="965"/>
      <c r="CL103" s="965"/>
      <c r="CM103" s="965"/>
      <c r="CN103" s="965"/>
      <c r="CO103" s="965"/>
      <c r="CP103" s="965"/>
      <c r="CQ103" s="965"/>
      <c r="CR103" s="965"/>
      <c r="CS103" s="965"/>
      <c r="CT103" s="965"/>
      <c r="CU103" s="965"/>
      <c r="CV103" s="965"/>
      <c r="CW103" s="965"/>
      <c r="CX103" s="965"/>
      <c r="CY103" s="965"/>
      <c r="CZ103" s="965"/>
      <c r="DA103" s="965"/>
      <c r="DB103" s="965"/>
      <c r="DC103" s="965"/>
      <c r="DD103" s="965"/>
      <c r="DE103" s="965"/>
      <c r="DF103" s="965"/>
      <c r="DG103" s="965"/>
      <c r="DH103" s="965"/>
      <c r="DI103" s="965"/>
      <c r="DJ103" s="965"/>
      <c r="DK103" s="965"/>
      <c r="DL103" s="965"/>
      <c r="DM103" s="965"/>
      <c r="DN103" s="965"/>
      <c r="DO103" s="965"/>
      <c r="DP103" s="965"/>
      <c r="DQ103" s="965"/>
      <c r="DR103" s="965"/>
      <c r="DS103" s="965"/>
      <c r="DT103" s="965"/>
      <c r="DU103" s="965"/>
      <c r="DV103" s="965"/>
      <c r="DW103" s="965"/>
      <c r="DX103" s="965"/>
      <c r="DY103" s="965"/>
      <c r="DZ103" s="965"/>
      <c r="EA103" s="199"/>
    </row>
    <row r="104" spans="1:131" s="200" customFormat="1" ht="26.25" customHeight="1">
      <c r="A104" s="223"/>
      <c r="B104" s="224"/>
      <c r="C104" s="224"/>
      <c r="D104" s="224"/>
      <c r="E104" s="224"/>
      <c r="F104" s="224"/>
      <c r="G104" s="224"/>
      <c r="H104" s="224"/>
      <c r="I104" s="224"/>
      <c r="J104" s="224"/>
      <c r="K104" s="224"/>
      <c r="L104" s="224"/>
      <c r="M104" s="224"/>
      <c r="N104" s="224"/>
      <c r="O104" s="224"/>
      <c r="P104" s="224"/>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225"/>
      <c r="AP104" s="225"/>
      <c r="AQ104" s="225"/>
      <c r="AR104" s="225"/>
      <c r="AS104" s="225"/>
      <c r="AT104" s="225"/>
      <c r="AU104" s="225"/>
      <c r="AV104" s="225"/>
      <c r="AW104" s="225"/>
      <c r="AX104" s="225"/>
      <c r="AY104" s="225"/>
      <c r="AZ104" s="226"/>
      <c r="BA104" s="226"/>
      <c r="BB104" s="226"/>
      <c r="BC104" s="226"/>
      <c r="BD104" s="226"/>
      <c r="BE104" s="218"/>
      <c r="BF104" s="218"/>
      <c r="BG104" s="218"/>
      <c r="BH104" s="218"/>
      <c r="BI104" s="218"/>
      <c r="BJ104" s="218"/>
      <c r="BK104" s="218"/>
      <c r="BL104" s="218"/>
      <c r="BM104" s="218"/>
      <c r="BN104" s="218"/>
      <c r="BO104" s="218"/>
      <c r="BP104" s="218"/>
      <c r="BQ104" s="966" t="s">
        <v>405</v>
      </c>
      <c r="BR104" s="966"/>
      <c r="BS104" s="966"/>
      <c r="BT104" s="966"/>
      <c r="BU104" s="966"/>
      <c r="BV104" s="966"/>
      <c r="BW104" s="966"/>
      <c r="BX104" s="966"/>
      <c r="BY104" s="966"/>
      <c r="BZ104" s="966"/>
      <c r="CA104" s="966"/>
      <c r="CB104" s="966"/>
      <c r="CC104" s="966"/>
      <c r="CD104" s="966"/>
      <c r="CE104" s="966"/>
      <c r="CF104" s="966"/>
      <c r="CG104" s="966"/>
      <c r="CH104" s="966"/>
      <c r="CI104" s="966"/>
      <c r="CJ104" s="966"/>
      <c r="CK104" s="966"/>
      <c r="CL104" s="966"/>
      <c r="CM104" s="966"/>
      <c r="CN104" s="966"/>
      <c r="CO104" s="966"/>
      <c r="CP104" s="966"/>
      <c r="CQ104" s="966"/>
      <c r="CR104" s="966"/>
      <c r="CS104" s="966"/>
      <c r="CT104" s="966"/>
      <c r="CU104" s="966"/>
      <c r="CV104" s="966"/>
      <c r="CW104" s="966"/>
      <c r="CX104" s="966"/>
      <c r="CY104" s="966"/>
      <c r="CZ104" s="966"/>
      <c r="DA104" s="966"/>
      <c r="DB104" s="966"/>
      <c r="DC104" s="966"/>
      <c r="DD104" s="966"/>
      <c r="DE104" s="966"/>
      <c r="DF104" s="966"/>
      <c r="DG104" s="966"/>
      <c r="DH104" s="966"/>
      <c r="DI104" s="966"/>
      <c r="DJ104" s="966"/>
      <c r="DK104" s="966"/>
      <c r="DL104" s="966"/>
      <c r="DM104" s="966"/>
      <c r="DN104" s="966"/>
      <c r="DO104" s="966"/>
      <c r="DP104" s="966"/>
      <c r="DQ104" s="966"/>
      <c r="DR104" s="966"/>
      <c r="DS104" s="966"/>
      <c r="DT104" s="966"/>
      <c r="DU104" s="966"/>
      <c r="DV104" s="966"/>
      <c r="DW104" s="966"/>
      <c r="DX104" s="966"/>
      <c r="DY104" s="966"/>
      <c r="DZ104" s="966"/>
      <c r="EA104" s="199"/>
    </row>
    <row r="105" spans="1:131" s="200" customFormat="1" ht="11.25" customHeight="1">
      <c r="A105" s="218"/>
      <c r="B105" s="218"/>
      <c r="C105" s="218"/>
      <c r="D105" s="218"/>
      <c r="E105" s="218"/>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8"/>
      <c r="AG105" s="218"/>
      <c r="AH105" s="218"/>
      <c r="AI105" s="218"/>
      <c r="AJ105" s="218"/>
      <c r="AK105" s="218"/>
      <c r="AL105" s="218"/>
      <c r="AM105" s="218"/>
      <c r="AN105" s="218"/>
      <c r="AO105" s="218"/>
      <c r="AP105" s="218"/>
      <c r="AQ105" s="218"/>
      <c r="AR105" s="218"/>
      <c r="AS105" s="218"/>
      <c r="AT105" s="218"/>
      <c r="AU105" s="218"/>
      <c r="AV105" s="218"/>
      <c r="AW105" s="218"/>
      <c r="AX105" s="218"/>
      <c r="AY105" s="218"/>
      <c r="AZ105" s="218"/>
      <c r="BA105" s="218"/>
      <c r="BB105" s="218"/>
      <c r="BC105" s="218"/>
      <c r="BD105" s="218"/>
      <c r="BE105" s="218"/>
      <c r="BF105" s="218"/>
      <c r="BG105" s="218"/>
      <c r="BH105" s="218"/>
      <c r="BI105" s="218"/>
      <c r="BJ105" s="218"/>
      <c r="BK105" s="218"/>
      <c r="BL105" s="218"/>
      <c r="BM105" s="218"/>
      <c r="BN105" s="218"/>
      <c r="BO105" s="218"/>
      <c r="BP105" s="218"/>
      <c r="BQ105" s="221"/>
      <c r="BR105" s="221"/>
      <c r="BS105" s="221"/>
      <c r="BT105" s="221"/>
      <c r="BU105" s="221"/>
      <c r="BV105" s="221"/>
      <c r="BW105" s="221"/>
      <c r="BX105" s="221"/>
      <c r="BY105" s="221"/>
      <c r="BZ105" s="221"/>
      <c r="CA105" s="221"/>
      <c r="CB105" s="221"/>
      <c r="CC105" s="221"/>
      <c r="CD105" s="221"/>
      <c r="CE105" s="221"/>
      <c r="CF105" s="221"/>
      <c r="CG105" s="221"/>
      <c r="CH105" s="221"/>
      <c r="CI105" s="221"/>
      <c r="CJ105" s="221"/>
      <c r="CK105" s="221"/>
      <c r="CL105" s="221"/>
      <c r="CM105" s="221"/>
      <c r="CN105" s="221"/>
      <c r="CO105" s="221"/>
      <c r="CP105" s="221"/>
      <c r="CQ105" s="221"/>
      <c r="CR105" s="221"/>
      <c r="CS105" s="221"/>
      <c r="CT105" s="221"/>
      <c r="CU105" s="221"/>
      <c r="CV105" s="221"/>
      <c r="CW105" s="221"/>
      <c r="CX105" s="221"/>
      <c r="CY105" s="221"/>
      <c r="CZ105" s="221"/>
      <c r="DA105" s="221"/>
      <c r="DB105" s="221"/>
      <c r="DC105" s="221"/>
      <c r="DD105" s="221"/>
      <c r="DE105" s="221"/>
      <c r="DF105" s="221"/>
      <c r="DG105" s="221"/>
      <c r="DH105" s="221"/>
      <c r="DI105" s="221"/>
      <c r="DJ105" s="221"/>
      <c r="DK105" s="221"/>
      <c r="DL105" s="221"/>
      <c r="DM105" s="221"/>
      <c r="DN105" s="221"/>
      <c r="DO105" s="221"/>
      <c r="DP105" s="221"/>
      <c r="DQ105" s="221"/>
      <c r="DR105" s="221"/>
      <c r="DS105" s="221"/>
      <c r="DT105" s="221"/>
      <c r="DU105" s="221"/>
      <c r="DV105" s="221"/>
      <c r="DW105" s="221"/>
      <c r="DX105" s="221"/>
      <c r="DY105" s="221"/>
      <c r="DZ105" s="221"/>
      <c r="EA105" s="199"/>
    </row>
    <row r="106" spans="1:131" s="200" customFormat="1" ht="11.25" customHeight="1">
      <c r="A106" s="227"/>
      <c r="B106" s="227"/>
      <c r="C106" s="227"/>
      <c r="D106" s="227"/>
      <c r="E106" s="227"/>
      <c r="F106" s="227"/>
      <c r="G106" s="227"/>
      <c r="H106" s="227"/>
      <c r="I106" s="227"/>
      <c r="J106" s="227"/>
      <c r="K106" s="227"/>
      <c r="L106" s="227"/>
      <c r="M106" s="227"/>
      <c r="N106" s="227"/>
      <c r="O106" s="227"/>
      <c r="P106" s="227"/>
      <c r="Q106" s="227"/>
      <c r="R106" s="227"/>
      <c r="S106" s="227"/>
      <c r="T106" s="227"/>
      <c r="U106" s="227"/>
      <c r="V106" s="227"/>
      <c r="W106" s="227"/>
      <c r="X106" s="227"/>
      <c r="Y106" s="227"/>
      <c r="Z106" s="227"/>
      <c r="AA106" s="227"/>
      <c r="AB106" s="227"/>
      <c r="AC106" s="227"/>
      <c r="AD106" s="227"/>
      <c r="AE106" s="227"/>
      <c r="AF106" s="227"/>
      <c r="AG106" s="227"/>
      <c r="AH106" s="227"/>
      <c r="AI106" s="227"/>
      <c r="AJ106" s="227"/>
      <c r="AK106" s="227"/>
      <c r="AL106" s="227"/>
      <c r="AM106" s="227"/>
      <c r="AN106" s="227"/>
      <c r="AO106" s="227"/>
      <c r="AP106" s="227"/>
      <c r="AQ106" s="227"/>
      <c r="AR106" s="227"/>
      <c r="AS106" s="227"/>
      <c r="AT106" s="227"/>
      <c r="AU106" s="227"/>
      <c r="AV106" s="227"/>
      <c r="AW106" s="227"/>
      <c r="AX106" s="227"/>
      <c r="AY106" s="227"/>
      <c r="AZ106" s="227"/>
      <c r="BA106" s="227"/>
      <c r="BB106" s="227"/>
      <c r="BC106" s="227"/>
      <c r="BD106" s="227"/>
      <c r="BE106" s="227"/>
      <c r="BF106" s="227"/>
      <c r="BG106" s="227"/>
      <c r="BH106" s="227"/>
      <c r="BI106" s="227"/>
      <c r="BJ106" s="227"/>
      <c r="BK106" s="227"/>
      <c r="BL106" s="227"/>
      <c r="BM106" s="227"/>
      <c r="BN106" s="227"/>
      <c r="BO106" s="227"/>
      <c r="BP106" s="227"/>
      <c r="BQ106" s="221"/>
      <c r="BR106" s="221"/>
      <c r="BS106" s="221"/>
      <c r="BT106" s="221"/>
      <c r="BU106" s="221"/>
      <c r="BV106" s="221"/>
      <c r="BW106" s="221"/>
      <c r="BX106" s="221"/>
      <c r="BY106" s="221"/>
      <c r="BZ106" s="221"/>
      <c r="CA106" s="221"/>
      <c r="CB106" s="221"/>
      <c r="CC106" s="221"/>
      <c r="CD106" s="221"/>
      <c r="CE106" s="221"/>
      <c r="CF106" s="221"/>
      <c r="CG106" s="221"/>
      <c r="CH106" s="221"/>
      <c r="CI106" s="221"/>
      <c r="CJ106" s="221"/>
      <c r="CK106" s="221"/>
      <c r="CL106" s="221"/>
      <c r="CM106" s="221"/>
      <c r="CN106" s="221"/>
      <c r="CO106" s="221"/>
      <c r="CP106" s="221"/>
      <c r="CQ106" s="221"/>
      <c r="CR106" s="221"/>
      <c r="CS106" s="221"/>
      <c r="CT106" s="221"/>
      <c r="CU106" s="221"/>
      <c r="CV106" s="221"/>
      <c r="CW106" s="221"/>
      <c r="CX106" s="221"/>
      <c r="CY106" s="221"/>
      <c r="CZ106" s="221"/>
      <c r="DA106" s="221"/>
      <c r="DB106" s="221"/>
      <c r="DC106" s="221"/>
      <c r="DD106" s="221"/>
      <c r="DE106" s="221"/>
      <c r="DF106" s="221"/>
      <c r="DG106" s="221"/>
      <c r="DH106" s="221"/>
      <c r="DI106" s="221"/>
      <c r="DJ106" s="221"/>
      <c r="DK106" s="221"/>
      <c r="DL106" s="221"/>
      <c r="DM106" s="221"/>
      <c r="DN106" s="221"/>
      <c r="DO106" s="221"/>
      <c r="DP106" s="221"/>
      <c r="DQ106" s="221"/>
      <c r="DR106" s="221"/>
      <c r="DS106" s="221"/>
      <c r="DT106" s="221"/>
      <c r="DU106" s="221"/>
      <c r="DV106" s="221"/>
      <c r="DW106" s="221"/>
      <c r="DX106" s="221"/>
      <c r="DY106" s="221"/>
      <c r="DZ106" s="221"/>
      <c r="EA106" s="199"/>
    </row>
    <row r="107" spans="1:131" s="199" customFormat="1" ht="26.25" customHeight="1" thickBot="1">
      <c r="A107" s="228" t="s">
        <v>406</v>
      </c>
      <c r="B107" s="229"/>
      <c r="C107" s="229"/>
      <c r="D107" s="229"/>
      <c r="E107" s="229"/>
      <c r="F107" s="229"/>
      <c r="G107" s="229"/>
      <c r="H107" s="229"/>
      <c r="I107" s="229"/>
      <c r="J107" s="229"/>
      <c r="K107" s="229"/>
      <c r="L107" s="229"/>
      <c r="M107" s="229"/>
      <c r="N107" s="229"/>
      <c r="O107" s="229"/>
      <c r="P107" s="229"/>
      <c r="Q107" s="229"/>
      <c r="R107" s="229"/>
      <c r="S107" s="229"/>
      <c r="T107" s="229"/>
      <c r="U107" s="229"/>
      <c r="V107" s="229"/>
      <c r="W107" s="229"/>
      <c r="X107" s="229"/>
      <c r="Y107" s="229"/>
      <c r="Z107" s="229"/>
      <c r="AA107" s="229"/>
      <c r="AB107" s="229"/>
      <c r="AC107" s="229"/>
      <c r="AD107" s="229"/>
      <c r="AE107" s="229"/>
      <c r="AF107" s="229"/>
      <c r="AG107" s="229"/>
      <c r="AH107" s="229"/>
      <c r="AI107" s="229"/>
      <c r="AJ107" s="229"/>
      <c r="AK107" s="229"/>
      <c r="AL107" s="229"/>
      <c r="AM107" s="229"/>
      <c r="AN107" s="229"/>
      <c r="AO107" s="229"/>
      <c r="AP107" s="229"/>
      <c r="AQ107" s="229"/>
      <c r="AR107" s="229"/>
      <c r="AS107" s="229"/>
      <c r="AT107" s="229"/>
      <c r="AU107" s="228" t="s">
        <v>407</v>
      </c>
      <c r="AV107" s="229"/>
      <c r="AW107" s="229"/>
      <c r="AX107" s="229"/>
      <c r="AY107" s="229"/>
      <c r="AZ107" s="229"/>
      <c r="BA107" s="229"/>
      <c r="BB107" s="229"/>
      <c r="BC107" s="229"/>
      <c r="BD107" s="229"/>
      <c r="BE107" s="229"/>
      <c r="BF107" s="229"/>
      <c r="BG107" s="229"/>
      <c r="BH107" s="229"/>
      <c r="BI107" s="229"/>
      <c r="BJ107" s="229"/>
      <c r="BK107" s="229"/>
      <c r="BL107" s="229"/>
      <c r="BM107" s="229"/>
      <c r="BN107" s="229"/>
      <c r="BO107" s="229"/>
      <c r="BP107" s="229"/>
      <c r="BQ107" s="229"/>
      <c r="BR107" s="229"/>
      <c r="BS107" s="229"/>
      <c r="BT107" s="229"/>
      <c r="BU107" s="229"/>
      <c r="BV107" s="229"/>
      <c r="BW107" s="229"/>
      <c r="BX107" s="229"/>
      <c r="BY107" s="229"/>
      <c r="BZ107" s="229"/>
      <c r="CA107" s="229"/>
      <c r="CB107" s="229"/>
      <c r="CC107" s="229"/>
      <c r="CD107" s="229"/>
      <c r="CE107" s="229"/>
      <c r="CF107" s="229"/>
      <c r="CG107" s="229"/>
      <c r="CH107" s="229"/>
      <c r="CI107" s="229"/>
      <c r="CJ107" s="229"/>
      <c r="CK107" s="229"/>
      <c r="CL107" s="229"/>
      <c r="CM107" s="229"/>
      <c r="CN107" s="229"/>
      <c r="CO107" s="229"/>
      <c r="CP107" s="229"/>
      <c r="CQ107" s="229"/>
      <c r="CR107" s="229"/>
      <c r="CS107" s="229"/>
      <c r="CT107" s="229"/>
      <c r="CU107" s="229"/>
      <c r="CV107" s="229"/>
      <c r="CW107" s="229"/>
      <c r="CX107" s="229"/>
      <c r="CY107" s="229"/>
      <c r="CZ107" s="229"/>
      <c r="DA107" s="229"/>
      <c r="DB107" s="229"/>
      <c r="DC107" s="229"/>
      <c r="DD107" s="229"/>
      <c r="DE107" s="229"/>
      <c r="DF107" s="229"/>
      <c r="DG107" s="229"/>
      <c r="DH107" s="229"/>
      <c r="DI107" s="229"/>
      <c r="DJ107" s="229"/>
      <c r="DK107" s="229"/>
      <c r="DL107" s="229"/>
      <c r="DM107" s="229"/>
      <c r="DN107" s="229"/>
      <c r="DO107" s="229"/>
      <c r="DP107" s="229"/>
      <c r="DQ107" s="229"/>
      <c r="DR107" s="229"/>
      <c r="DS107" s="229"/>
      <c r="DT107" s="229"/>
      <c r="DU107" s="229"/>
      <c r="DV107" s="229"/>
      <c r="DW107" s="229"/>
      <c r="DX107" s="229"/>
      <c r="DY107" s="229"/>
      <c r="DZ107" s="229"/>
    </row>
    <row r="108" spans="1:131" s="199" customFormat="1" ht="26.25" customHeight="1">
      <c r="A108" s="967" t="s">
        <v>408</v>
      </c>
      <c r="B108" s="968"/>
      <c r="C108" s="968"/>
      <c r="D108" s="968"/>
      <c r="E108" s="968"/>
      <c r="F108" s="968"/>
      <c r="G108" s="968"/>
      <c r="H108" s="968"/>
      <c r="I108" s="968"/>
      <c r="J108" s="968"/>
      <c r="K108" s="968"/>
      <c r="L108" s="968"/>
      <c r="M108" s="968"/>
      <c r="N108" s="968"/>
      <c r="O108" s="968"/>
      <c r="P108" s="968"/>
      <c r="Q108" s="968"/>
      <c r="R108" s="968"/>
      <c r="S108" s="968"/>
      <c r="T108" s="968"/>
      <c r="U108" s="968"/>
      <c r="V108" s="968"/>
      <c r="W108" s="968"/>
      <c r="X108" s="968"/>
      <c r="Y108" s="968"/>
      <c r="Z108" s="968"/>
      <c r="AA108" s="968"/>
      <c r="AB108" s="968"/>
      <c r="AC108" s="968"/>
      <c r="AD108" s="968"/>
      <c r="AE108" s="968"/>
      <c r="AF108" s="968"/>
      <c r="AG108" s="968"/>
      <c r="AH108" s="968"/>
      <c r="AI108" s="968"/>
      <c r="AJ108" s="968"/>
      <c r="AK108" s="968"/>
      <c r="AL108" s="968"/>
      <c r="AM108" s="968"/>
      <c r="AN108" s="968"/>
      <c r="AO108" s="968"/>
      <c r="AP108" s="968"/>
      <c r="AQ108" s="968"/>
      <c r="AR108" s="968"/>
      <c r="AS108" s="968"/>
      <c r="AT108" s="969"/>
      <c r="AU108" s="967" t="s">
        <v>409</v>
      </c>
      <c r="AV108" s="968"/>
      <c r="AW108" s="968"/>
      <c r="AX108" s="968"/>
      <c r="AY108" s="968"/>
      <c r="AZ108" s="968"/>
      <c r="BA108" s="968"/>
      <c r="BB108" s="968"/>
      <c r="BC108" s="968"/>
      <c r="BD108" s="968"/>
      <c r="BE108" s="968"/>
      <c r="BF108" s="968"/>
      <c r="BG108" s="968"/>
      <c r="BH108" s="968"/>
      <c r="BI108" s="968"/>
      <c r="BJ108" s="968"/>
      <c r="BK108" s="968"/>
      <c r="BL108" s="968"/>
      <c r="BM108" s="968"/>
      <c r="BN108" s="968"/>
      <c r="BO108" s="968"/>
      <c r="BP108" s="968"/>
      <c r="BQ108" s="968"/>
      <c r="BR108" s="968"/>
      <c r="BS108" s="968"/>
      <c r="BT108" s="968"/>
      <c r="BU108" s="968"/>
      <c r="BV108" s="968"/>
      <c r="BW108" s="968"/>
      <c r="BX108" s="968"/>
      <c r="BY108" s="968"/>
      <c r="BZ108" s="968"/>
      <c r="CA108" s="968"/>
      <c r="CB108" s="968"/>
      <c r="CC108" s="968"/>
      <c r="CD108" s="968"/>
      <c r="CE108" s="968"/>
      <c r="CF108" s="968"/>
      <c r="CG108" s="968"/>
      <c r="CH108" s="968"/>
      <c r="CI108" s="968"/>
      <c r="CJ108" s="968"/>
      <c r="CK108" s="968"/>
      <c r="CL108" s="968"/>
      <c r="CM108" s="968"/>
      <c r="CN108" s="968"/>
      <c r="CO108" s="968"/>
      <c r="CP108" s="968"/>
      <c r="CQ108" s="968"/>
      <c r="CR108" s="968"/>
      <c r="CS108" s="968"/>
      <c r="CT108" s="968"/>
      <c r="CU108" s="968"/>
      <c r="CV108" s="968"/>
      <c r="CW108" s="968"/>
      <c r="CX108" s="968"/>
      <c r="CY108" s="968"/>
      <c r="CZ108" s="968"/>
      <c r="DA108" s="968"/>
      <c r="DB108" s="968"/>
      <c r="DC108" s="968"/>
      <c r="DD108" s="968"/>
      <c r="DE108" s="968"/>
      <c r="DF108" s="968"/>
      <c r="DG108" s="968"/>
      <c r="DH108" s="968"/>
      <c r="DI108" s="968"/>
      <c r="DJ108" s="968"/>
      <c r="DK108" s="968"/>
      <c r="DL108" s="968"/>
      <c r="DM108" s="968"/>
      <c r="DN108" s="968"/>
      <c r="DO108" s="968"/>
      <c r="DP108" s="968"/>
      <c r="DQ108" s="968"/>
      <c r="DR108" s="968"/>
      <c r="DS108" s="968"/>
      <c r="DT108" s="968"/>
      <c r="DU108" s="968"/>
      <c r="DV108" s="968"/>
      <c r="DW108" s="968"/>
      <c r="DX108" s="968"/>
      <c r="DY108" s="968"/>
      <c r="DZ108" s="969"/>
    </row>
    <row r="109" spans="1:131" s="199" customFormat="1" ht="26.25" customHeight="1">
      <c r="A109" s="922" t="s">
        <v>410</v>
      </c>
      <c r="B109" s="923"/>
      <c r="C109" s="923"/>
      <c r="D109" s="923"/>
      <c r="E109" s="923"/>
      <c r="F109" s="923"/>
      <c r="G109" s="923"/>
      <c r="H109" s="923"/>
      <c r="I109" s="923"/>
      <c r="J109" s="923"/>
      <c r="K109" s="923"/>
      <c r="L109" s="923"/>
      <c r="M109" s="923"/>
      <c r="N109" s="923"/>
      <c r="O109" s="923"/>
      <c r="P109" s="923"/>
      <c r="Q109" s="923"/>
      <c r="R109" s="923"/>
      <c r="S109" s="923"/>
      <c r="T109" s="923"/>
      <c r="U109" s="923"/>
      <c r="V109" s="923"/>
      <c r="W109" s="923"/>
      <c r="X109" s="923"/>
      <c r="Y109" s="923"/>
      <c r="Z109" s="924"/>
      <c r="AA109" s="925" t="s">
        <v>411</v>
      </c>
      <c r="AB109" s="923"/>
      <c r="AC109" s="923"/>
      <c r="AD109" s="923"/>
      <c r="AE109" s="924"/>
      <c r="AF109" s="925" t="s">
        <v>287</v>
      </c>
      <c r="AG109" s="923"/>
      <c r="AH109" s="923"/>
      <c r="AI109" s="923"/>
      <c r="AJ109" s="924"/>
      <c r="AK109" s="925" t="s">
        <v>286</v>
      </c>
      <c r="AL109" s="923"/>
      <c r="AM109" s="923"/>
      <c r="AN109" s="923"/>
      <c r="AO109" s="924"/>
      <c r="AP109" s="925" t="s">
        <v>412</v>
      </c>
      <c r="AQ109" s="923"/>
      <c r="AR109" s="923"/>
      <c r="AS109" s="923"/>
      <c r="AT109" s="954"/>
      <c r="AU109" s="922" t="s">
        <v>410</v>
      </c>
      <c r="AV109" s="923"/>
      <c r="AW109" s="923"/>
      <c r="AX109" s="923"/>
      <c r="AY109" s="923"/>
      <c r="AZ109" s="923"/>
      <c r="BA109" s="923"/>
      <c r="BB109" s="923"/>
      <c r="BC109" s="923"/>
      <c r="BD109" s="923"/>
      <c r="BE109" s="923"/>
      <c r="BF109" s="923"/>
      <c r="BG109" s="923"/>
      <c r="BH109" s="923"/>
      <c r="BI109" s="923"/>
      <c r="BJ109" s="923"/>
      <c r="BK109" s="923"/>
      <c r="BL109" s="923"/>
      <c r="BM109" s="923"/>
      <c r="BN109" s="923"/>
      <c r="BO109" s="923"/>
      <c r="BP109" s="924"/>
      <c r="BQ109" s="925" t="s">
        <v>411</v>
      </c>
      <c r="BR109" s="923"/>
      <c r="BS109" s="923"/>
      <c r="BT109" s="923"/>
      <c r="BU109" s="924"/>
      <c r="BV109" s="925" t="s">
        <v>287</v>
      </c>
      <c r="BW109" s="923"/>
      <c r="BX109" s="923"/>
      <c r="BY109" s="923"/>
      <c r="BZ109" s="924"/>
      <c r="CA109" s="925" t="s">
        <v>286</v>
      </c>
      <c r="CB109" s="923"/>
      <c r="CC109" s="923"/>
      <c r="CD109" s="923"/>
      <c r="CE109" s="924"/>
      <c r="CF109" s="961" t="s">
        <v>412</v>
      </c>
      <c r="CG109" s="961"/>
      <c r="CH109" s="961"/>
      <c r="CI109" s="961"/>
      <c r="CJ109" s="961"/>
      <c r="CK109" s="925" t="s">
        <v>413</v>
      </c>
      <c r="CL109" s="923"/>
      <c r="CM109" s="923"/>
      <c r="CN109" s="923"/>
      <c r="CO109" s="923"/>
      <c r="CP109" s="923"/>
      <c r="CQ109" s="923"/>
      <c r="CR109" s="923"/>
      <c r="CS109" s="923"/>
      <c r="CT109" s="923"/>
      <c r="CU109" s="923"/>
      <c r="CV109" s="923"/>
      <c r="CW109" s="923"/>
      <c r="CX109" s="923"/>
      <c r="CY109" s="923"/>
      <c r="CZ109" s="923"/>
      <c r="DA109" s="923"/>
      <c r="DB109" s="923"/>
      <c r="DC109" s="923"/>
      <c r="DD109" s="923"/>
      <c r="DE109" s="923"/>
      <c r="DF109" s="924"/>
      <c r="DG109" s="925" t="s">
        <v>411</v>
      </c>
      <c r="DH109" s="923"/>
      <c r="DI109" s="923"/>
      <c r="DJ109" s="923"/>
      <c r="DK109" s="924"/>
      <c r="DL109" s="925" t="s">
        <v>287</v>
      </c>
      <c r="DM109" s="923"/>
      <c r="DN109" s="923"/>
      <c r="DO109" s="923"/>
      <c r="DP109" s="924"/>
      <c r="DQ109" s="925" t="s">
        <v>286</v>
      </c>
      <c r="DR109" s="923"/>
      <c r="DS109" s="923"/>
      <c r="DT109" s="923"/>
      <c r="DU109" s="924"/>
      <c r="DV109" s="925" t="s">
        <v>412</v>
      </c>
      <c r="DW109" s="923"/>
      <c r="DX109" s="923"/>
      <c r="DY109" s="923"/>
      <c r="DZ109" s="954"/>
    </row>
    <row r="110" spans="1:131" s="199" customFormat="1" ht="26.25" customHeight="1">
      <c r="A110" s="825" t="s">
        <v>414</v>
      </c>
      <c r="B110" s="826"/>
      <c r="C110" s="826"/>
      <c r="D110" s="826"/>
      <c r="E110" s="826"/>
      <c r="F110" s="826"/>
      <c r="G110" s="826"/>
      <c r="H110" s="826"/>
      <c r="I110" s="826"/>
      <c r="J110" s="826"/>
      <c r="K110" s="826"/>
      <c r="L110" s="826"/>
      <c r="M110" s="826"/>
      <c r="N110" s="826"/>
      <c r="O110" s="826"/>
      <c r="P110" s="826"/>
      <c r="Q110" s="826"/>
      <c r="R110" s="826"/>
      <c r="S110" s="826"/>
      <c r="T110" s="826"/>
      <c r="U110" s="826"/>
      <c r="V110" s="826"/>
      <c r="W110" s="826"/>
      <c r="X110" s="826"/>
      <c r="Y110" s="826"/>
      <c r="Z110" s="827"/>
      <c r="AA110" s="915">
        <v>1460593</v>
      </c>
      <c r="AB110" s="916"/>
      <c r="AC110" s="916"/>
      <c r="AD110" s="916"/>
      <c r="AE110" s="917"/>
      <c r="AF110" s="918">
        <v>1452947</v>
      </c>
      <c r="AG110" s="916"/>
      <c r="AH110" s="916"/>
      <c r="AI110" s="916"/>
      <c r="AJ110" s="917"/>
      <c r="AK110" s="918">
        <v>1520944</v>
      </c>
      <c r="AL110" s="916"/>
      <c r="AM110" s="916"/>
      <c r="AN110" s="916"/>
      <c r="AO110" s="917"/>
      <c r="AP110" s="919">
        <v>21.8</v>
      </c>
      <c r="AQ110" s="920"/>
      <c r="AR110" s="920"/>
      <c r="AS110" s="920"/>
      <c r="AT110" s="921"/>
      <c r="AU110" s="955" t="s">
        <v>62</v>
      </c>
      <c r="AV110" s="956"/>
      <c r="AW110" s="956"/>
      <c r="AX110" s="956"/>
      <c r="AY110" s="956"/>
      <c r="AZ110" s="881" t="s">
        <v>415</v>
      </c>
      <c r="BA110" s="826"/>
      <c r="BB110" s="826"/>
      <c r="BC110" s="826"/>
      <c r="BD110" s="826"/>
      <c r="BE110" s="826"/>
      <c r="BF110" s="826"/>
      <c r="BG110" s="826"/>
      <c r="BH110" s="826"/>
      <c r="BI110" s="826"/>
      <c r="BJ110" s="826"/>
      <c r="BK110" s="826"/>
      <c r="BL110" s="826"/>
      <c r="BM110" s="826"/>
      <c r="BN110" s="826"/>
      <c r="BO110" s="826"/>
      <c r="BP110" s="827"/>
      <c r="BQ110" s="882">
        <v>16903897</v>
      </c>
      <c r="BR110" s="863"/>
      <c r="BS110" s="863"/>
      <c r="BT110" s="863"/>
      <c r="BU110" s="863"/>
      <c r="BV110" s="863">
        <v>17121727</v>
      </c>
      <c r="BW110" s="863"/>
      <c r="BX110" s="863"/>
      <c r="BY110" s="863"/>
      <c r="BZ110" s="863"/>
      <c r="CA110" s="863">
        <v>17494310</v>
      </c>
      <c r="CB110" s="863"/>
      <c r="CC110" s="863"/>
      <c r="CD110" s="863"/>
      <c r="CE110" s="863"/>
      <c r="CF110" s="887">
        <v>250.3</v>
      </c>
      <c r="CG110" s="888"/>
      <c r="CH110" s="888"/>
      <c r="CI110" s="888"/>
      <c r="CJ110" s="888"/>
      <c r="CK110" s="951" t="s">
        <v>416</v>
      </c>
      <c r="CL110" s="837"/>
      <c r="CM110" s="912" t="s">
        <v>417</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882">
        <v>328582</v>
      </c>
      <c r="DH110" s="863"/>
      <c r="DI110" s="863"/>
      <c r="DJ110" s="863"/>
      <c r="DK110" s="863"/>
      <c r="DL110" s="863">
        <v>299735</v>
      </c>
      <c r="DM110" s="863"/>
      <c r="DN110" s="863"/>
      <c r="DO110" s="863"/>
      <c r="DP110" s="863"/>
      <c r="DQ110" s="863">
        <v>268275</v>
      </c>
      <c r="DR110" s="863"/>
      <c r="DS110" s="863"/>
      <c r="DT110" s="863"/>
      <c r="DU110" s="863"/>
      <c r="DV110" s="864">
        <v>3.8</v>
      </c>
      <c r="DW110" s="864"/>
      <c r="DX110" s="864"/>
      <c r="DY110" s="864"/>
      <c r="DZ110" s="865"/>
    </row>
    <row r="111" spans="1:131" s="199" customFormat="1" ht="26.25" customHeight="1">
      <c r="A111" s="792" t="s">
        <v>418</v>
      </c>
      <c r="B111" s="793"/>
      <c r="C111" s="793"/>
      <c r="D111" s="793"/>
      <c r="E111" s="793"/>
      <c r="F111" s="793"/>
      <c r="G111" s="793"/>
      <c r="H111" s="793"/>
      <c r="I111" s="793"/>
      <c r="J111" s="793"/>
      <c r="K111" s="793"/>
      <c r="L111" s="793"/>
      <c r="M111" s="793"/>
      <c r="N111" s="793"/>
      <c r="O111" s="793"/>
      <c r="P111" s="793"/>
      <c r="Q111" s="793"/>
      <c r="R111" s="793"/>
      <c r="S111" s="793"/>
      <c r="T111" s="793"/>
      <c r="U111" s="793"/>
      <c r="V111" s="793"/>
      <c r="W111" s="793"/>
      <c r="X111" s="793"/>
      <c r="Y111" s="793"/>
      <c r="Z111" s="950"/>
      <c r="AA111" s="943" t="s">
        <v>114</v>
      </c>
      <c r="AB111" s="944"/>
      <c r="AC111" s="944"/>
      <c r="AD111" s="944"/>
      <c r="AE111" s="945"/>
      <c r="AF111" s="946" t="s">
        <v>114</v>
      </c>
      <c r="AG111" s="944"/>
      <c r="AH111" s="944"/>
      <c r="AI111" s="944"/>
      <c r="AJ111" s="945"/>
      <c r="AK111" s="946" t="s">
        <v>114</v>
      </c>
      <c r="AL111" s="944"/>
      <c r="AM111" s="944"/>
      <c r="AN111" s="944"/>
      <c r="AO111" s="945"/>
      <c r="AP111" s="947" t="s">
        <v>114</v>
      </c>
      <c r="AQ111" s="948"/>
      <c r="AR111" s="948"/>
      <c r="AS111" s="948"/>
      <c r="AT111" s="949"/>
      <c r="AU111" s="957"/>
      <c r="AV111" s="958"/>
      <c r="AW111" s="958"/>
      <c r="AX111" s="958"/>
      <c r="AY111" s="958"/>
      <c r="AZ111" s="833" t="s">
        <v>419</v>
      </c>
      <c r="BA111" s="768"/>
      <c r="BB111" s="768"/>
      <c r="BC111" s="768"/>
      <c r="BD111" s="768"/>
      <c r="BE111" s="768"/>
      <c r="BF111" s="768"/>
      <c r="BG111" s="768"/>
      <c r="BH111" s="768"/>
      <c r="BI111" s="768"/>
      <c r="BJ111" s="768"/>
      <c r="BK111" s="768"/>
      <c r="BL111" s="768"/>
      <c r="BM111" s="768"/>
      <c r="BN111" s="768"/>
      <c r="BO111" s="768"/>
      <c r="BP111" s="769"/>
      <c r="BQ111" s="834">
        <v>1217173</v>
      </c>
      <c r="BR111" s="835"/>
      <c r="BS111" s="835"/>
      <c r="BT111" s="835"/>
      <c r="BU111" s="835"/>
      <c r="BV111" s="835">
        <v>1070178</v>
      </c>
      <c r="BW111" s="835"/>
      <c r="BX111" s="835"/>
      <c r="BY111" s="835"/>
      <c r="BZ111" s="835"/>
      <c r="CA111" s="835">
        <v>936312</v>
      </c>
      <c r="CB111" s="835"/>
      <c r="CC111" s="835"/>
      <c r="CD111" s="835"/>
      <c r="CE111" s="835"/>
      <c r="CF111" s="896">
        <v>13.4</v>
      </c>
      <c r="CG111" s="897"/>
      <c r="CH111" s="897"/>
      <c r="CI111" s="897"/>
      <c r="CJ111" s="897"/>
      <c r="CK111" s="952"/>
      <c r="CL111" s="839"/>
      <c r="CM111" s="842" t="s">
        <v>420</v>
      </c>
      <c r="CN111" s="843"/>
      <c r="CO111" s="843"/>
      <c r="CP111" s="843"/>
      <c r="CQ111" s="843"/>
      <c r="CR111" s="843"/>
      <c r="CS111" s="843"/>
      <c r="CT111" s="843"/>
      <c r="CU111" s="843"/>
      <c r="CV111" s="843"/>
      <c r="CW111" s="843"/>
      <c r="CX111" s="843"/>
      <c r="CY111" s="843"/>
      <c r="CZ111" s="843"/>
      <c r="DA111" s="843"/>
      <c r="DB111" s="843"/>
      <c r="DC111" s="843"/>
      <c r="DD111" s="843"/>
      <c r="DE111" s="843"/>
      <c r="DF111" s="844"/>
      <c r="DG111" s="834" t="s">
        <v>114</v>
      </c>
      <c r="DH111" s="835"/>
      <c r="DI111" s="835"/>
      <c r="DJ111" s="835"/>
      <c r="DK111" s="835"/>
      <c r="DL111" s="835" t="s">
        <v>114</v>
      </c>
      <c r="DM111" s="835"/>
      <c r="DN111" s="835"/>
      <c r="DO111" s="835"/>
      <c r="DP111" s="835"/>
      <c r="DQ111" s="835" t="s">
        <v>114</v>
      </c>
      <c r="DR111" s="835"/>
      <c r="DS111" s="835"/>
      <c r="DT111" s="835"/>
      <c r="DU111" s="835"/>
      <c r="DV111" s="812" t="s">
        <v>114</v>
      </c>
      <c r="DW111" s="812"/>
      <c r="DX111" s="812"/>
      <c r="DY111" s="812"/>
      <c r="DZ111" s="813"/>
    </row>
    <row r="112" spans="1:131" s="199" customFormat="1" ht="26.25" customHeight="1">
      <c r="A112" s="937" t="s">
        <v>421</v>
      </c>
      <c r="B112" s="938"/>
      <c r="C112" s="768" t="s">
        <v>422</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97" t="s">
        <v>114</v>
      </c>
      <c r="AB112" s="798"/>
      <c r="AC112" s="798"/>
      <c r="AD112" s="798"/>
      <c r="AE112" s="799"/>
      <c r="AF112" s="800" t="s">
        <v>114</v>
      </c>
      <c r="AG112" s="798"/>
      <c r="AH112" s="798"/>
      <c r="AI112" s="798"/>
      <c r="AJ112" s="799"/>
      <c r="AK112" s="800" t="s">
        <v>114</v>
      </c>
      <c r="AL112" s="798"/>
      <c r="AM112" s="798"/>
      <c r="AN112" s="798"/>
      <c r="AO112" s="799"/>
      <c r="AP112" s="845" t="s">
        <v>114</v>
      </c>
      <c r="AQ112" s="846"/>
      <c r="AR112" s="846"/>
      <c r="AS112" s="846"/>
      <c r="AT112" s="847"/>
      <c r="AU112" s="957"/>
      <c r="AV112" s="958"/>
      <c r="AW112" s="958"/>
      <c r="AX112" s="958"/>
      <c r="AY112" s="958"/>
      <c r="AZ112" s="833" t="s">
        <v>423</v>
      </c>
      <c r="BA112" s="768"/>
      <c r="BB112" s="768"/>
      <c r="BC112" s="768"/>
      <c r="BD112" s="768"/>
      <c r="BE112" s="768"/>
      <c r="BF112" s="768"/>
      <c r="BG112" s="768"/>
      <c r="BH112" s="768"/>
      <c r="BI112" s="768"/>
      <c r="BJ112" s="768"/>
      <c r="BK112" s="768"/>
      <c r="BL112" s="768"/>
      <c r="BM112" s="768"/>
      <c r="BN112" s="768"/>
      <c r="BO112" s="768"/>
      <c r="BP112" s="769"/>
      <c r="BQ112" s="834">
        <v>3682252</v>
      </c>
      <c r="BR112" s="835"/>
      <c r="BS112" s="835"/>
      <c r="BT112" s="835"/>
      <c r="BU112" s="835"/>
      <c r="BV112" s="835">
        <v>3701467</v>
      </c>
      <c r="BW112" s="835"/>
      <c r="BX112" s="835"/>
      <c r="BY112" s="835"/>
      <c r="BZ112" s="835"/>
      <c r="CA112" s="835">
        <v>3761480</v>
      </c>
      <c r="CB112" s="835"/>
      <c r="CC112" s="835"/>
      <c r="CD112" s="835"/>
      <c r="CE112" s="835"/>
      <c r="CF112" s="896">
        <v>53.8</v>
      </c>
      <c r="CG112" s="897"/>
      <c r="CH112" s="897"/>
      <c r="CI112" s="897"/>
      <c r="CJ112" s="897"/>
      <c r="CK112" s="952"/>
      <c r="CL112" s="839"/>
      <c r="CM112" s="842" t="s">
        <v>424</v>
      </c>
      <c r="CN112" s="843"/>
      <c r="CO112" s="843"/>
      <c r="CP112" s="843"/>
      <c r="CQ112" s="843"/>
      <c r="CR112" s="843"/>
      <c r="CS112" s="843"/>
      <c r="CT112" s="843"/>
      <c r="CU112" s="843"/>
      <c r="CV112" s="843"/>
      <c r="CW112" s="843"/>
      <c r="CX112" s="843"/>
      <c r="CY112" s="843"/>
      <c r="CZ112" s="843"/>
      <c r="DA112" s="843"/>
      <c r="DB112" s="843"/>
      <c r="DC112" s="843"/>
      <c r="DD112" s="843"/>
      <c r="DE112" s="843"/>
      <c r="DF112" s="844"/>
      <c r="DG112" s="834" t="s">
        <v>114</v>
      </c>
      <c r="DH112" s="835"/>
      <c r="DI112" s="835"/>
      <c r="DJ112" s="835"/>
      <c r="DK112" s="835"/>
      <c r="DL112" s="835" t="s">
        <v>114</v>
      </c>
      <c r="DM112" s="835"/>
      <c r="DN112" s="835"/>
      <c r="DO112" s="835"/>
      <c r="DP112" s="835"/>
      <c r="DQ112" s="835" t="s">
        <v>114</v>
      </c>
      <c r="DR112" s="835"/>
      <c r="DS112" s="835"/>
      <c r="DT112" s="835"/>
      <c r="DU112" s="835"/>
      <c r="DV112" s="812" t="s">
        <v>114</v>
      </c>
      <c r="DW112" s="812"/>
      <c r="DX112" s="812"/>
      <c r="DY112" s="812"/>
      <c r="DZ112" s="813"/>
    </row>
    <row r="113" spans="1:130" s="199" customFormat="1" ht="26.25" customHeight="1">
      <c r="A113" s="939"/>
      <c r="B113" s="940"/>
      <c r="C113" s="768" t="s">
        <v>425</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43">
        <v>262318</v>
      </c>
      <c r="AB113" s="944"/>
      <c r="AC113" s="944"/>
      <c r="AD113" s="944"/>
      <c r="AE113" s="945"/>
      <c r="AF113" s="946">
        <v>256182</v>
      </c>
      <c r="AG113" s="944"/>
      <c r="AH113" s="944"/>
      <c r="AI113" s="944"/>
      <c r="AJ113" s="945"/>
      <c r="AK113" s="946">
        <v>272093</v>
      </c>
      <c r="AL113" s="944"/>
      <c r="AM113" s="944"/>
      <c r="AN113" s="944"/>
      <c r="AO113" s="945"/>
      <c r="AP113" s="947">
        <v>3.9</v>
      </c>
      <c r="AQ113" s="948"/>
      <c r="AR113" s="948"/>
      <c r="AS113" s="948"/>
      <c r="AT113" s="949"/>
      <c r="AU113" s="957"/>
      <c r="AV113" s="958"/>
      <c r="AW113" s="958"/>
      <c r="AX113" s="958"/>
      <c r="AY113" s="958"/>
      <c r="AZ113" s="833" t="s">
        <v>426</v>
      </c>
      <c r="BA113" s="768"/>
      <c r="BB113" s="768"/>
      <c r="BC113" s="768"/>
      <c r="BD113" s="768"/>
      <c r="BE113" s="768"/>
      <c r="BF113" s="768"/>
      <c r="BG113" s="768"/>
      <c r="BH113" s="768"/>
      <c r="BI113" s="768"/>
      <c r="BJ113" s="768"/>
      <c r="BK113" s="768"/>
      <c r="BL113" s="768"/>
      <c r="BM113" s="768"/>
      <c r="BN113" s="768"/>
      <c r="BO113" s="768"/>
      <c r="BP113" s="769"/>
      <c r="BQ113" s="834">
        <v>28075</v>
      </c>
      <c r="BR113" s="835"/>
      <c r="BS113" s="835"/>
      <c r="BT113" s="835"/>
      <c r="BU113" s="835"/>
      <c r="BV113" s="835">
        <v>98421</v>
      </c>
      <c r="BW113" s="835"/>
      <c r="BX113" s="835"/>
      <c r="BY113" s="835"/>
      <c r="BZ113" s="835"/>
      <c r="CA113" s="835">
        <v>545816</v>
      </c>
      <c r="CB113" s="835"/>
      <c r="CC113" s="835"/>
      <c r="CD113" s="835"/>
      <c r="CE113" s="835"/>
      <c r="CF113" s="896">
        <v>7.8</v>
      </c>
      <c r="CG113" s="897"/>
      <c r="CH113" s="897"/>
      <c r="CI113" s="897"/>
      <c r="CJ113" s="897"/>
      <c r="CK113" s="952"/>
      <c r="CL113" s="839"/>
      <c r="CM113" s="842" t="s">
        <v>427</v>
      </c>
      <c r="CN113" s="843"/>
      <c r="CO113" s="843"/>
      <c r="CP113" s="843"/>
      <c r="CQ113" s="843"/>
      <c r="CR113" s="843"/>
      <c r="CS113" s="843"/>
      <c r="CT113" s="843"/>
      <c r="CU113" s="843"/>
      <c r="CV113" s="843"/>
      <c r="CW113" s="843"/>
      <c r="CX113" s="843"/>
      <c r="CY113" s="843"/>
      <c r="CZ113" s="843"/>
      <c r="DA113" s="843"/>
      <c r="DB113" s="843"/>
      <c r="DC113" s="843"/>
      <c r="DD113" s="843"/>
      <c r="DE113" s="843"/>
      <c r="DF113" s="844"/>
      <c r="DG113" s="797" t="s">
        <v>114</v>
      </c>
      <c r="DH113" s="798"/>
      <c r="DI113" s="798"/>
      <c r="DJ113" s="798"/>
      <c r="DK113" s="799"/>
      <c r="DL113" s="800" t="s">
        <v>114</v>
      </c>
      <c r="DM113" s="798"/>
      <c r="DN113" s="798"/>
      <c r="DO113" s="798"/>
      <c r="DP113" s="799"/>
      <c r="DQ113" s="800" t="s">
        <v>114</v>
      </c>
      <c r="DR113" s="798"/>
      <c r="DS113" s="798"/>
      <c r="DT113" s="798"/>
      <c r="DU113" s="799"/>
      <c r="DV113" s="845" t="s">
        <v>114</v>
      </c>
      <c r="DW113" s="846"/>
      <c r="DX113" s="846"/>
      <c r="DY113" s="846"/>
      <c r="DZ113" s="847"/>
    </row>
    <row r="114" spans="1:130" s="199" customFormat="1" ht="26.25" customHeight="1">
      <c r="A114" s="939"/>
      <c r="B114" s="940"/>
      <c r="C114" s="768" t="s">
        <v>428</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97">
        <v>600</v>
      </c>
      <c r="AB114" s="798"/>
      <c r="AC114" s="798"/>
      <c r="AD114" s="798"/>
      <c r="AE114" s="799"/>
      <c r="AF114" s="800">
        <v>768</v>
      </c>
      <c r="AG114" s="798"/>
      <c r="AH114" s="798"/>
      <c r="AI114" s="798"/>
      <c r="AJ114" s="799"/>
      <c r="AK114" s="800">
        <v>869</v>
      </c>
      <c r="AL114" s="798"/>
      <c r="AM114" s="798"/>
      <c r="AN114" s="798"/>
      <c r="AO114" s="799"/>
      <c r="AP114" s="845">
        <v>0</v>
      </c>
      <c r="AQ114" s="846"/>
      <c r="AR114" s="846"/>
      <c r="AS114" s="846"/>
      <c r="AT114" s="847"/>
      <c r="AU114" s="957"/>
      <c r="AV114" s="958"/>
      <c r="AW114" s="958"/>
      <c r="AX114" s="958"/>
      <c r="AY114" s="958"/>
      <c r="AZ114" s="833" t="s">
        <v>429</v>
      </c>
      <c r="BA114" s="768"/>
      <c r="BB114" s="768"/>
      <c r="BC114" s="768"/>
      <c r="BD114" s="768"/>
      <c r="BE114" s="768"/>
      <c r="BF114" s="768"/>
      <c r="BG114" s="768"/>
      <c r="BH114" s="768"/>
      <c r="BI114" s="768"/>
      <c r="BJ114" s="768"/>
      <c r="BK114" s="768"/>
      <c r="BL114" s="768"/>
      <c r="BM114" s="768"/>
      <c r="BN114" s="768"/>
      <c r="BO114" s="768"/>
      <c r="BP114" s="769"/>
      <c r="BQ114" s="834">
        <v>2960782</v>
      </c>
      <c r="BR114" s="835"/>
      <c r="BS114" s="835"/>
      <c r="BT114" s="835"/>
      <c r="BU114" s="835"/>
      <c r="BV114" s="835">
        <v>2847361</v>
      </c>
      <c r="BW114" s="835"/>
      <c r="BX114" s="835"/>
      <c r="BY114" s="835"/>
      <c r="BZ114" s="835"/>
      <c r="CA114" s="835">
        <v>2629975</v>
      </c>
      <c r="CB114" s="835"/>
      <c r="CC114" s="835"/>
      <c r="CD114" s="835"/>
      <c r="CE114" s="835"/>
      <c r="CF114" s="896">
        <v>37.6</v>
      </c>
      <c r="CG114" s="897"/>
      <c r="CH114" s="897"/>
      <c r="CI114" s="897"/>
      <c r="CJ114" s="897"/>
      <c r="CK114" s="952"/>
      <c r="CL114" s="839"/>
      <c r="CM114" s="842" t="s">
        <v>430</v>
      </c>
      <c r="CN114" s="843"/>
      <c r="CO114" s="843"/>
      <c r="CP114" s="843"/>
      <c r="CQ114" s="843"/>
      <c r="CR114" s="843"/>
      <c r="CS114" s="843"/>
      <c r="CT114" s="843"/>
      <c r="CU114" s="843"/>
      <c r="CV114" s="843"/>
      <c r="CW114" s="843"/>
      <c r="CX114" s="843"/>
      <c r="CY114" s="843"/>
      <c r="CZ114" s="843"/>
      <c r="DA114" s="843"/>
      <c r="DB114" s="843"/>
      <c r="DC114" s="843"/>
      <c r="DD114" s="843"/>
      <c r="DE114" s="843"/>
      <c r="DF114" s="844"/>
      <c r="DG114" s="797" t="s">
        <v>114</v>
      </c>
      <c r="DH114" s="798"/>
      <c r="DI114" s="798"/>
      <c r="DJ114" s="798"/>
      <c r="DK114" s="799"/>
      <c r="DL114" s="800" t="s">
        <v>114</v>
      </c>
      <c r="DM114" s="798"/>
      <c r="DN114" s="798"/>
      <c r="DO114" s="798"/>
      <c r="DP114" s="799"/>
      <c r="DQ114" s="800" t="s">
        <v>114</v>
      </c>
      <c r="DR114" s="798"/>
      <c r="DS114" s="798"/>
      <c r="DT114" s="798"/>
      <c r="DU114" s="799"/>
      <c r="DV114" s="845" t="s">
        <v>114</v>
      </c>
      <c r="DW114" s="846"/>
      <c r="DX114" s="846"/>
      <c r="DY114" s="846"/>
      <c r="DZ114" s="847"/>
    </row>
    <row r="115" spans="1:130" s="199" customFormat="1" ht="26.25" customHeight="1">
      <c r="A115" s="939"/>
      <c r="B115" s="940"/>
      <c r="C115" s="768" t="s">
        <v>431</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43">
        <v>129555</v>
      </c>
      <c r="AB115" s="944"/>
      <c r="AC115" s="944"/>
      <c r="AD115" s="944"/>
      <c r="AE115" s="945"/>
      <c r="AF115" s="946">
        <v>121131</v>
      </c>
      <c r="AG115" s="944"/>
      <c r="AH115" s="944"/>
      <c r="AI115" s="944"/>
      <c r="AJ115" s="945"/>
      <c r="AK115" s="946">
        <v>107597</v>
      </c>
      <c r="AL115" s="944"/>
      <c r="AM115" s="944"/>
      <c r="AN115" s="944"/>
      <c r="AO115" s="945"/>
      <c r="AP115" s="947">
        <v>1.5</v>
      </c>
      <c r="AQ115" s="948"/>
      <c r="AR115" s="948"/>
      <c r="AS115" s="948"/>
      <c r="AT115" s="949"/>
      <c r="AU115" s="957"/>
      <c r="AV115" s="958"/>
      <c r="AW115" s="958"/>
      <c r="AX115" s="958"/>
      <c r="AY115" s="958"/>
      <c r="AZ115" s="833" t="s">
        <v>432</v>
      </c>
      <c r="BA115" s="768"/>
      <c r="BB115" s="768"/>
      <c r="BC115" s="768"/>
      <c r="BD115" s="768"/>
      <c r="BE115" s="768"/>
      <c r="BF115" s="768"/>
      <c r="BG115" s="768"/>
      <c r="BH115" s="768"/>
      <c r="BI115" s="768"/>
      <c r="BJ115" s="768"/>
      <c r="BK115" s="768"/>
      <c r="BL115" s="768"/>
      <c r="BM115" s="768"/>
      <c r="BN115" s="768"/>
      <c r="BO115" s="768"/>
      <c r="BP115" s="769"/>
      <c r="BQ115" s="834" t="s">
        <v>114</v>
      </c>
      <c r="BR115" s="835"/>
      <c r="BS115" s="835"/>
      <c r="BT115" s="835"/>
      <c r="BU115" s="835"/>
      <c r="BV115" s="835" t="s">
        <v>114</v>
      </c>
      <c r="BW115" s="835"/>
      <c r="BX115" s="835"/>
      <c r="BY115" s="835"/>
      <c r="BZ115" s="835"/>
      <c r="CA115" s="835" t="s">
        <v>114</v>
      </c>
      <c r="CB115" s="835"/>
      <c r="CC115" s="835"/>
      <c r="CD115" s="835"/>
      <c r="CE115" s="835"/>
      <c r="CF115" s="896" t="s">
        <v>114</v>
      </c>
      <c r="CG115" s="897"/>
      <c r="CH115" s="897"/>
      <c r="CI115" s="897"/>
      <c r="CJ115" s="897"/>
      <c r="CK115" s="952"/>
      <c r="CL115" s="839"/>
      <c r="CM115" s="833" t="s">
        <v>433</v>
      </c>
      <c r="CN115" s="936"/>
      <c r="CO115" s="936"/>
      <c r="CP115" s="936"/>
      <c r="CQ115" s="936"/>
      <c r="CR115" s="936"/>
      <c r="CS115" s="936"/>
      <c r="CT115" s="936"/>
      <c r="CU115" s="936"/>
      <c r="CV115" s="936"/>
      <c r="CW115" s="936"/>
      <c r="CX115" s="936"/>
      <c r="CY115" s="936"/>
      <c r="CZ115" s="936"/>
      <c r="DA115" s="936"/>
      <c r="DB115" s="936"/>
      <c r="DC115" s="936"/>
      <c r="DD115" s="936"/>
      <c r="DE115" s="936"/>
      <c r="DF115" s="769"/>
      <c r="DG115" s="797">
        <v>333907</v>
      </c>
      <c r="DH115" s="798"/>
      <c r="DI115" s="798"/>
      <c r="DJ115" s="798"/>
      <c r="DK115" s="799"/>
      <c r="DL115" s="800">
        <v>273196</v>
      </c>
      <c r="DM115" s="798"/>
      <c r="DN115" s="798"/>
      <c r="DO115" s="798"/>
      <c r="DP115" s="799"/>
      <c r="DQ115" s="800">
        <v>197308</v>
      </c>
      <c r="DR115" s="798"/>
      <c r="DS115" s="798"/>
      <c r="DT115" s="798"/>
      <c r="DU115" s="799"/>
      <c r="DV115" s="845">
        <v>2.8</v>
      </c>
      <c r="DW115" s="846"/>
      <c r="DX115" s="846"/>
      <c r="DY115" s="846"/>
      <c r="DZ115" s="847"/>
    </row>
    <row r="116" spans="1:130" s="199" customFormat="1" ht="26.25" customHeight="1">
      <c r="A116" s="941"/>
      <c r="B116" s="942"/>
      <c r="C116" s="901" t="s">
        <v>434</v>
      </c>
      <c r="D116" s="901"/>
      <c r="E116" s="901"/>
      <c r="F116" s="901"/>
      <c r="G116" s="901"/>
      <c r="H116" s="901"/>
      <c r="I116" s="901"/>
      <c r="J116" s="901"/>
      <c r="K116" s="901"/>
      <c r="L116" s="901"/>
      <c r="M116" s="901"/>
      <c r="N116" s="901"/>
      <c r="O116" s="901"/>
      <c r="P116" s="901"/>
      <c r="Q116" s="901"/>
      <c r="R116" s="901"/>
      <c r="S116" s="901"/>
      <c r="T116" s="901"/>
      <c r="U116" s="901"/>
      <c r="V116" s="901"/>
      <c r="W116" s="901"/>
      <c r="X116" s="901"/>
      <c r="Y116" s="901"/>
      <c r="Z116" s="902"/>
      <c r="AA116" s="797">
        <v>670</v>
      </c>
      <c r="AB116" s="798"/>
      <c r="AC116" s="798"/>
      <c r="AD116" s="798"/>
      <c r="AE116" s="799"/>
      <c r="AF116" s="800">
        <v>182</v>
      </c>
      <c r="AG116" s="798"/>
      <c r="AH116" s="798"/>
      <c r="AI116" s="798"/>
      <c r="AJ116" s="799"/>
      <c r="AK116" s="800">
        <v>415</v>
      </c>
      <c r="AL116" s="798"/>
      <c r="AM116" s="798"/>
      <c r="AN116" s="798"/>
      <c r="AO116" s="799"/>
      <c r="AP116" s="845">
        <v>0</v>
      </c>
      <c r="AQ116" s="846"/>
      <c r="AR116" s="846"/>
      <c r="AS116" s="846"/>
      <c r="AT116" s="847"/>
      <c r="AU116" s="957"/>
      <c r="AV116" s="958"/>
      <c r="AW116" s="958"/>
      <c r="AX116" s="958"/>
      <c r="AY116" s="958"/>
      <c r="AZ116" s="884" t="s">
        <v>435</v>
      </c>
      <c r="BA116" s="885"/>
      <c r="BB116" s="885"/>
      <c r="BC116" s="885"/>
      <c r="BD116" s="885"/>
      <c r="BE116" s="885"/>
      <c r="BF116" s="885"/>
      <c r="BG116" s="885"/>
      <c r="BH116" s="885"/>
      <c r="BI116" s="885"/>
      <c r="BJ116" s="885"/>
      <c r="BK116" s="885"/>
      <c r="BL116" s="885"/>
      <c r="BM116" s="885"/>
      <c r="BN116" s="885"/>
      <c r="BO116" s="885"/>
      <c r="BP116" s="886"/>
      <c r="BQ116" s="834" t="s">
        <v>114</v>
      </c>
      <c r="BR116" s="835"/>
      <c r="BS116" s="835"/>
      <c r="BT116" s="835"/>
      <c r="BU116" s="835"/>
      <c r="BV116" s="835" t="s">
        <v>114</v>
      </c>
      <c r="BW116" s="835"/>
      <c r="BX116" s="835"/>
      <c r="BY116" s="835"/>
      <c r="BZ116" s="835"/>
      <c r="CA116" s="835" t="s">
        <v>114</v>
      </c>
      <c r="CB116" s="835"/>
      <c r="CC116" s="835"/>
      <c r="CD116" s="835"/>
      <c r="CE116" s="835"/>
      <c r="CF116" s="896" t="s">
        <v>114</v>
      </c>
      <c r="CG116" s="897"/>
      <c r="CH116" s="897"/>
      <c r="CI116" s="897"/>
      <c r="CJ116" s="897"/>
      <c r="CK116" s="952"/>
      <c r="CL116" s="839"/>
      <c r="CM116" s="842" t="s">
        <v>436</v>
      </c>
      <c r="CN116" s="843"/>
      <c r="CO116" s="843"/>
      <c r="CP116" s="843"/>
      <c r="CQ116" s="843"/>
      <c r="CR116" s="843"/>
      <c r="CS116" s="843"/>
      <c r="CT116" s="843"/>
      <c r="CU116" s="843"/>
      <c r="CV116" s="843"/>
      <c r="CW116" s="843"/>
      <c r="CX116" s="843"/>
      <c r="CY116" s="843"/>
      <c r="CZ116" s="843"/>
      <c r="DA116" s="843"/>
      <c r="DB116" s="843"/>
      <c r="DC116" s="843"/>
      <c r="DD116" s="843"/>
      <c r="DE116" s="843"/>
      <c r="DF116" s="844"/>
      <c r="DG116" s="797">
        <v>289910</v>
      </c>
      <c r="DH116" s="798"/>
      <c r="DI116" s="798"/>
      <c r="DJ116" s="798"/>
      <c r="DK116" s="799"/>
      <c r="DL116" s="800">
        <v>215810</v>
      </c>
      <c r="DM116" s="798"/>
      <c r="DN116" s="798"/>
      <c r="DO116" s="798"/>
      <c r="DP116" s="799"/>
      <c r="DQ116" s="800">
        <v>155500</v>
      </c>
      <c r="DR116" s="798"/>
      <c r="DS116" s="798"/>
      <c r="DT116" s="798"/>
      <c r="DU116" s="799"/>
      <c r="DV116" s="845">
        <v>2.2000000000000002</v>
      </c>
      <c r="DW116" s="846"/>
      <c r="DX116" s="846"/>
      <c r="DY116" s="846"/>
      <c r="DZ116" s="847"/>
    </row>
    <row r="117" spans="1:130" s="199" customFormat="1" ht="26.25" customHeight="1">
      <c r="A117" s="922" t="s">
        <v>170</v>
      </c>
      <c r="B117" s="923"/>
      <c r="C117" s="923"/>
      <c r="D117" s="923"/>
      <c r="E117" s="923"/>
      <c r="F117" s="923"/>
      <c r="G117" s="923"/>
      <c r="H117" s="923"/>
      <c r="I117" s="923"/>
      <c r="J117" s="923"/>
      <c r="K117" s="923"/>
      <c r="L117" s="923"/>
      <c r="M117" s="923"/>
      <c r="N117" s="923"/>
      <c r="O117" s="923"/>
      <c r="P117" s="923"/>
      <c r="Q117" s="923"/>
      <c r="R117" s="923"/>
      <c r="S117" s="923"/>
      <c r="T117" s="923"/>
      <c r="U117" s="923"/>
      <c r="V117" s="923"/>
      <c r="W117" s="923"/>
      <c r="X117" s="923"/>
      <c r="Y117" s="898" t="s">
        <v>437</v>
      </c>
      <c r="Z117" s="924"/>
      <c r="AA117" s="929">
        <v>1853736</v>
      </c>
      <c r="AB117" s="930"/>
      <c r="AC117" s="930"/>
      <c r="AD117" s="930"/>
      <c r="AE117" s="931"/>
      <c r="AF117" s="932">
        <v>1831210</v>
      </c>
      <c r="AG117" s="930"/>
      <c r="AH117" s="930"/>
      <c r="AI117" s="930"/>
      <c r="AJ117" s="931"/>
      <c r="AK117" s="932">
        <v>1901918</v>
      </c>
      <c r="AL117" s="930"/>
      <c r="AM117" s="930"/>
      <c r="AN117" s="930"/>
      <c r="AO117" s="931"/>
      <c r="AP117" s="933"/>
      <c r="AQ117" s="934"/>
      <c r="AR117" s="934"/>
      <c r="AS117" s="934"/>
      <c r="AT117" s="935"/>
      <c r="AU117" s="957"/>
      <c r="AV117" s="958"/>
      <c r="AW117" s="958"/>
      <c r="AX117" s="958"/>
      <c r="AY117" s="958"/>
      <c r="AZ117" s="884" t="s">
        <v>438</v>
      </c>
      <c r="BA117" s="885"/>
      <c r="BB117" s="885"/>
      <c r="BC117" s="885"/>
      <c r="BD117" s="885"/>
      <c r="BE117" s="885"/>
      <c r="BF117" s="885"/>
      <c r="BG117" s="885"/>
      <c r="BH117" s="885"/>
      <c r="BI117" s="885"/>
      <c r="BJ117" s="885"/>
      <c r="BK117" s="885"/>
      <c r="BL117" s="885"/>
      <c r="BM117" s="885"/>
      <c r="BN117" s="885"/>
      <c r="BO117" s="885"/>
      <c r="BP117" s="886"/>
      <c r="BQ117" s="834" t="s">
        <v>114</v>
      </c>
      <c r="BR117" s="835"/>
      <c r="BS117" s="835"/>
      <c r="BT117" s="835"/>
      <c r="BU117" s="835"/>
      <c r="BV117" s="835" t="s">
        <v>114</v>
      </c>
      <c r="BW117" s="835"/>
      <c r="BX117" s="835"/>
      <c r="BY117" s="835"/>
      <c r="BZ117" s="835"/>
      <c r="CA117" s="835" t="s">
        <v>114</v>
      </c>
      <c r="CB117" s="835"/>
      <c r="CC117" s="835"/>
      <c r="CD117" s="835"/>
      <c r="CE117" s="835"/>
      <c r="CF117" s="896" t="s">
        <v>114</v>
      </c>
      <c r="CG117" s="897"/>
      <c r="CH117" s="897"/>
      <c r="CI117" s="897"/>
      <c r="CJ117" s="897"/>
      <c r="CK117" s="952"/>
      <c r="CL117" s="839"/>
      <c r="CM117" s="842" t="s">
        <v>439</v>
      </c>
      <c r="CN117" s="843"/>
      <c r="CO117" s="843"/>
      <c r="CP117" s="843"/>
      <c r="CQ117" s="843"/>
      <c r="CR117" s="843"/>
      <c r="CS117" s="843"/>
      <c r="CT117" s="843"/>
      <c r="CU117" s="843"/>
      <c r="CV117" s="843"/>
      <c r="CW117" s="843"/>
      <c r="CX117" s="843"/>
      <c r="CY117" s="843"/>
      <c r="CZ117" s="843"/>
      <c r="DA117" s="843"/>
      <c r="DB117" s="843"/>
      <c r="DC117" s="843"/>
      <c r="DD117" s="843"/>
      <c r="DE117" s="843"/>
      <c r="DF117" s="844"/>
      <c r="DG117" s="797" t="s">
        <v>114</v>
      </c>
      <c r="DH117" s="798"/>
      <c r="DI117" s="798"/>
      <c r="DJ117" s="798"/>
      <c r="DK117" s="799"/>
      <c r="DL117" s="800" t="s">
        <v>114</v>
      </c>
      <c r="DM117" s="798"/>
      <c r="DN117" s="798"/>
      <c r="DO117" s="798"/>
      <c r="DP117" s="799"/>
      <c r="DQ117" s="800" t="s">
        <v>114</v>
      </c>
      <c r="DR117" s="798"/>
      <c r="DS117" s="798"/>
      <c r="DT117" s="798"/>
      <c r="DU117" s="799"/>
      <c r="DV117" s="845" t="s">
        <v>114</v>
      </c>
      <c r="DW117" s="846"/>
      <c r="DX117" s="846"/>
      <c r="DY117" s="846"/>
      <c r="DZ117" s="847"/>
    </row>
    <row r="118" spans="1:130" s="199" customFormat="1" ht="26.25" customHeight="1">
      <c r="A118" s="922" t="s">
        <v>413</v>
      </c>
      <c r="B118" s="923"/>
      <c r="C118" s="923"/>
      <c r="D118" s="923"/>
      <c r="E118" s="923"/>
      <c r="F118" s="923"/>
      <c r="G118" s="923"/>
      <c r="H118" s="923"/>
      <c r="I118" s="923"/>
      <c r="J118" s="923"/>
      <c r="K118" s="923"/>
      <c r="L118" s="923"/>
      <c r="M118" s="923"/>
      <c r="N118" s="923"/>
      <c r="O118" s="923"/>
      <c r="P118" s="923"/>
      <c r="Q118" s="923"/>
      <c r="R118" s="923"/>
      <c r="S118" s="923"/>
      <c r="T118" s="923"/>
      <c r="U118" s="923"/>
      <c r="V118" s="923"/>
      <c r="W118" s="923"/>
      <c r="X118" s="923"/>
      <c r="Y118" s="923"/>
      <c r="Z118" s="924"/>
      <c r="AA118" s="925" t="s">
        <v>411</v>
      </c>
      <c r="AB118" s="923"/>
      <c r="AC118" s="923"/>
      <c r="AD118" s="923"/>
      <c r="AE118" s="924"/>
      <c r="AF118" s="925" t="s">
        <v>287</v>
      </c>
      <c r="AG118" s="923"/>
      <c r="AH118" s="923"/>
      <c r="AI118" s="923"/>
      <c r="AJ118" s="924"/>
      <c r="AK118" s="925" t="s">
        <v>286</v>
      </c>
      <c r="AL118" s="923"/>
      <c r="AM118" s="923"/>
      <c r="AN118" s="923"/>
      <c r="AO118" s="924"/>
      <c r="AP118" s="926" t="s">
        <v>412</v>
      </c>
      <c r="AQ118" s="927"/>
      <c r="AR118" s="927"/>
      <c r="AS118" s="927"/>
      <c r="AT118" s="928"/>
      <c r="AU118" s="957"/>
      <c r="AV118" s="958"/>
      <c r="AW118" s="958"/>
      <c r="AX118" s="958"/>
      <c r="AY118" s="958"/>
      <c r="AZ118" s="900" t="s">
        <v>440</v>
      </c>
      <c r="BA118" s="901"/>
      <c r="BB118" s="901"/>
      <c r="BC118" s="901"/>
      <c r="BD118" s="901"/>
      <c r="BE118" s="901"/>
      <c r="BF118" s="901"/>
      <c r="BG118" s="901"/>
      <c r="BH118" s="901"/>
      <c r="BI118" s="901"/>
      <c r="BJ118" s="901"/>
      <c r="BK118" s="901"/>
      <c r="BL118" s="901"/>
      <c r="BM118" s="901"/>
      <c r="BN118" s="901"/>
      <c r="BO118" s="901"/>
      <c r="BP118" s="902"/>
      <c r="BQ118" s="903" t="s">
        <v>114</v>
      </c>
      <c r="BR118" s="866"/>
      <c r="BS118" s="866"/>
      <c r="BT118" s="866"/>
      <c r="BU118" s="866"/>
      <c r="BV118" s="866" t="s">
        <v>114</v>
      </c>
      <c r="BW118" s="866"/>
      <c r="BX118" s="866"/>
      <c r="BY118" s="866"/>
      <c r="BZ118" s="866"/>
      <c r="CA118" s="866" t="s">
        <v>114</v>
      </c>
      <c r="CB118" s="866"/>
      <c r="CC118" s="866"/>
      <c r="CD118" s="866"/>
      <c r="CE118" s="866"/>
      <c r="CF118" s="896" t="s">
        <v>114</v>
      </c>
      <c r="CG118" s="897"/>
      <c r="CH118" s="897"/>
      <c r="CI118" s="897"/>
      <c r="CJ118" s="897"/>
      <c r="CK118" s="952"/>
      <c r="CL118" s="839"/>
      <c r="CM118" s="842" t="s">
        <v>441</v>
      </c>
      <c r="CN118" s="843"/>
      <c r="CO118" s="843"/>
      <c r="CP118" s="843"/>
      <c r="CQ118" s="843"/>
      <c r="CR118" s="843"/>
      <c r="CS118" s="843"/>
      <c r="CT118" s="843"/>
      <c r="CU118" s="843"/>
      <c r="CV118" s="843"/>
      <c r="CW118" s="843"/>
      <c r="CX118" s="843"/>
      <c r="CY118" s="843"/>
      <c r="CZ118" s="843"/>
      <c r="DA118" s="843"/>
      <c r="DB118" s="843"/>
      <c r="DC118" s="843"/>
      <c r="DD118" s="843"/>
      <c r="DE118" s="843"/>
      <c r="DF118" s="844"/>
      <c r="DG118" s="797" t="s">
        <v>114</v>
      </c>
      <c r="DH118" s="798"/>
      <c r="DI118" s="798"/>
      <c r="DJ118" s="798"/>
      <c r="DK118" s="799"/>
      <c r="DL118" s="800" t="s">
        <v>114</v>
      </c>
      <c r="DM118" s="798"/>
      <c r="DN118" s="798"/>
      <c r="DO118" s="798"/>
      <c r="DP118" s="799"/>
      <c r="DQ118" s="800" t="s">
        <v>114</v>
      </c>
      <c r="DR118" s="798"/>
      <c r="DS118" s="798"/>
      <c r="DT118" s="798"/>
      <c r="DU118" s="799"/>
      <c r="DV118" s="845" t="s">
        <v>114</v>
      </c>
      <c r="DW118" s="846"/>
      <c r="DX118" s="846"/>
      <c r="DY118" s="846"/>
      <c r="DZ118" s="847"/>
    </row>
    <row r="119" spans="1:130" s="199" customFormat="1" ht="26.25" customHeight="1">
      <c r="A119" s="836" t="s">
        <v>416</v>
      </c>
      <c r="B119" s="837"/>
      <c r="C119" s="912" t="s">
        <v>417</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v>37516</v>
      </c>
      <c r="AB119" s="916"/>
      <c r="AC119" s="916"/>
      <c r="AD119" s="916"/>
      <c r="AE119" s="917"/>
      <c r="AF119" s="918">
        <v>37553</v>
      </c>
      <c r="AG119" s="916"/>
      <c r="AH119" s="916"/>
      <c r="AI119" s="916"/>
      <c r="AJ119" s="917"/>
      <c r="AK119" s="918">
        <v>35400</v>
      </c>
      <c r="AL119" s="916"/>
      <c r="AM119" s="916"/>
      <c r="AN119" s="916"/>
      <c r="AO119" s="917"/>
      <c r="AP119" s="919">
        <v>0.5</v>
      </c>
      <c r="AQ119" s="920"/>
      <c r="AR119" s="920"/>
      <c r="AS119" s="920"/>
      <c r="AT119" s="921"/>
      <c r="AU119" s="959"/>
      <c r="AV119" s="960"/>
      <c r="AW119" s="960"/>
      <c r="AX119" s="960"/>
      <c r="AY119" s="960"/>
      <c r="AZ119" s="230" t="s">
        <v>170</v>
      </c>
      <c r="BA119" s="230"/>
      <c r="BB119" s="230"/>
      <c r="BC119" s="230"/>
      <c r="BD119" s="230"/>
      <c r="BE119" s="230"/>
      <c r="BF119" s="230"/>
      <c r="BG119" s="230"/>
      <c r="BH119" s="230"/>
      <c r="BI119" s="230"/>
      <c r="BJ119" s="230"/>
      <c r="BK119" s="230"/>
      <c r="BL119" s="230"/>
      <c r="BM119" s="230"/>
      <c r="BN119" s="230"/>
      <c r="BO119" s="898" t="s">
        <v>442</v>
      </c>
      <c r="BP119" s="899"/>
      <c r="BQ119" s="903">
        <v>24792179</v>
      </c>
      <c r="BR119" s="866"/>
      <c r="BS119" s="866"/>
      <c r="BT119" s="866"/>
      <c r="BU119" s="866"/>
      <c r="BV119" s="866">
        <v>24839154</v>
      </c>
      <c r="BW119" s="866"/>
      <c r="BX119" s="866"/>
      <c r="BY119" s="866"/>
      <c r="BZ119" s="866"/>
      <c r="CA119" s="866">
        <v>25367893</v>
      </c>
      <c r="CB119" s="866"/>
      <c r="CC119" s="866"/>
      <c r="CD119" s="866"/>
      <c r="CE119" s="866"/>
      <c r="CF119" s="764"/>
      <c r="CG119" s="765"/>
      <c r="CH119" s="765"/>
      <c r="CI119" s="765"/>
      <c r="CJ119" s="855"/>
      <c r="CK119" s="953"/>
      <c r="CL119" s="841"/>
      <c r="CM119" s="859" t="s">
        <v>443</v>
      </c>
      <c r="CN119" s="860"/>
      <c r="CO119" s="860"/>
      <c r="CP119" s="860"/>
      <c r="CQ119" s="860"/>
      <c r="CR119" s="860"/>
      <c r="CS119" s="860"/>
      <c r="CT119" s="860"/>
      <c r="CU119" s="860"/>
      <c r="CV119" s="860"/>
      <c r="CW119" s="860"/>
      <c r="CX119" s="860"/>
      <c r="CY119" s="860"/>
      <c r="CZ119" s="860"/>
      <c r="DA119" s="860"/>
      <c r="DB119" s="860"/>
      <c r="DC119" s="860"/>
      <c r="DD119" s="860"/>
      <c r="DE119" s="860"/>
      <c r="DF119" s="861"/>
      <c r="DG119" s="780">
        <v>264774</v>
      </c>
      <c r="DH119" s="781"/>
      <c r="DI119" s="781"/>
      <c r="DJ119" s="781"/>
      <c r="DK119" s="782"/>
      <c r="DL119" s="783">
        <v>281437</v>
      </c>
      <c r="DM119" s="781"/>
      <c r="DN119" s="781"/>
      <c r="DO119" s="781"/>
      <c r="DP119" s="782"/>
      <c r="DQ119" s="783">
        <v>315229</v>
      </c>
      <c r="DR119" s="781"/>
      <c r="DS119" s="781"/>
      <c r="DT119" s="781"/>
      <c r="DU119" s="782"/>
      <c r="DV119" s="869">
        <v>4.5</v>
      </c>
      <c r="DW119" s="870"/>
      <c r="DX119" s="870"/>
      <c r="DY119" s="870"/>
      <c r="DZ119" s="871"/>
    </row>
    <row r="120" spans="1:130" s="199" customFormat="1" ht="26.25" customHeight="1">
      <c r="A120" s="838"/>
      <c r="B120" s="839"/>
      <c r="C120" s="842" t="s">
        <v>420</v>
      </c>
      <c r="D120" s="843"/>
      <c r="E120" s="843"/>
      <c r="F120" s="843"/>
      <c r="G120" s="843"/>
      <c r="H120" s="843"/>
      <c r="I120" s="843"/>
      <c r="J120" s="843"/>
      <c r="K120" s="843"/>
      <c r="L120" s="843"/>
      <c r="M120" s="843"/>
      <c r="N120" s="843"/>
      <c r="O120" s="843"/>
      <c r="P120" s="843"/>
      <c r="Q120" s="843"/>
      <c r="R120" s="843"/>
      <c r="S120" s="843"/>
      <c r="T120" s="843"/>
      <c r="U120" s="843"/>
      <c r="V120" s="843"/>
      <c r="W120" s="843"/>
      <c r="X120" s="843"/>
      <c r="Y120" s="843"/>
      <c r="Z120" s="844"/>
      <c r="AA120" s="797" t="s">
        <v>114</v>
      </c>
      <c r="AB120" s="798"/>
      <c r="AC120" s="798"/>
      <c r="AD120" s="798"/>
      <c r="AE120" s="799"/>
      <c r="AF120" s="800" t="s">
        <v>114</v>
      </c>
      <c r="AG120" s="798"/>
      <c r="AH120" s="798"/>
      <c r="AI120" s="798"/>
      <c r="AJ120" s="799"/>
      <c r="AK120" s="800" t="s">
        <v>114</v>
      </c>
      <c r="AL120" s="798"/>
      <c r="AM120" s="798"/>
      <c r="AN120" s="798"/>
      <c r="AO120" s="799"/>
      <c r="AP120" s="845" t="s">
        <v>114</v>
      </c>
      <c r="AQ120" s="846"/>
      <c r="AR120" s="846"/>
      <c r="AS120" s="846"/>
      <c r="AT120" s="847"/>
      <c r="AU120" s="904" t="s">
        <v>444</v>
      </c>
      <c r="AV120" s="905"/>
      <c r="AW120" s="905"/>
      <c r="AX120" s="905"/>
      <c r="AY120" s="906"/>
      <c r="AZ120" s="881" t="s">
        <v>445</v>
      </c>
      <c r="BA120" s="826"/>
      <c r="BB120" s="826"/>
      <c r="BC120" s="826"/>
      <c r="BD120" s="826"/>
      <c r="BE120" s="826"/>
      <c r="BF120" s="826"/>
      <c r="BG120" s="826"/>
      <c r="BH120" s="826"/>
      <c r="BI120" s="826"/>
      <c r="BJ120" s="826"/>
      <c r="BK120" s="826"/>
      <c r="BL120" s="826"/>
      <c r="BM120" s="826"/>
      <c r="BN120" s="826"/>
      <c r="BO120" s="826"/>
      <c r="BP120" s="827"/>
      <c r="BQ120" s="882">
        <v>2524115</v>
      </c>
      <c r="BR120" s="863"/>
      <c r="BS120" s="863"/>
      <c r="BT120" s="863"/>
      <c r="BU120" s="863"/>
      <c r="BV120" s="863">
        <v>2744948</v>
      </c>
      <c r="BW120" s="863"/>
      <c r="BX120" s="863"/>
      <c r="BY120" s="863"/>
      <c r="BZ120" s="863"/>
      <c r="CA120" s="863">
        <v>3065026</v>
      </c>
      <c r="CB120" s="863"/>
      <c r="CC120" s="863"/>
      <c r="CD120" s="863"/>
      <c r="CE120" s="863"/>
      <c r="CF120" s="887">
        <v>43.8</v>
      </c>
      <c r="CG120" s="888"/>
      <c r="CH120" s="888"/>
      <c r="CI120" s="888"/>
      <c r="CJ120" s="888"/>
      <c r="CK120" s="889" t="s">
        <v>446</v>
      </c>
      <c r="CL120" s="873"/>
      <c r="CM120" s="873"/>
      <c r="CN120" s="873"/>
      <c r="CO120" s="874"/>
      <c r="CP120" s="893" t="s">
        <v>386</v>
      </c>
      <c r="CQ120" s="894"/>
      <c r="CR120" s="894"/>
      <c r="CS120" s="894"/>
      <c r="CT120" s="894"/>
      <c r="CU120" s="894"/>
      <c r="CV120" s="894"/>
      <c r="CW120" s="894"/>
      <c r="CX120" s="894"/>
      <c r="CY120" s="894"/>
      <c r="CZ120" s="894"/>
      <c r="DA120" s="894"/>
      <c r="DB120" s="894"/>
      <c r="DC120" s="894"/>
      <c r="DD120" s="894"/>
      <c r="DE120" s="894"/>
      <c r="DF120" s="895"/>
      <c r="DG120" s="882">
        <v>2645181</v>
      </c>
      <c r="DH120" s="863"/>
      <c r="DI120" s="863"/>
      <c r="DJ120" s="863"/>
      <c r="DK120" s="863"/>
      <c r="DL120" s="863">
        <v>2687445</v>
      </c>
      <c r="DM120" s="863"/>
      <c r="DN120" s="863"/>
      <c r="DO120" s="863"/>
      <c r="DP120" s="863"/>
      <c r="DQ120" s="863">
        <v>2780789</v>
      </c>
      <c r="DR120" s="863"/>
      <c r="DS120" s="863"/>
      <c r="DT120" s="863"/>
      <c r="DU120" s="863"/>
      <c r="DV120" s="864">
        <v>39.799999999999997</v>
      </c>
      <c r="DW120" s="864"/>
      <c r="DX120" s="864"/>
      <c r="DY120" s="864"/>
      <c r="DZ120" s="865"/>
    </row>
    <row r="121" spans="1:130" s="199" customFormat="1" ht="26.25" customHeight="1">
      <c r="A121" s="838"/>
      <c r="B121" s="839"/>
      <c r="C121" s="884" t="s">
        <v>447</v>
      </c>
      <c r="D121" s="885"/>
      <c r="E121" s="885"/>
      <c r="F121" s="885"/>
      <c r="G121" s="885"/>
      <c r="H121" s="885"/>
      <c r="I121" s="885"/>
      <c r="J121" s="885"/>
      <c r="K121" s="885"/>
      <c r="L121" s="885"/>
      <c r="M121" s="885"/>
      <c r="N121" s="885"/>
      <c r="O121" s="885"/>
      <c r="P121" s="885"/>
      <c r="Q121" s="885"/>
      <c r="R121" s="885"/>
      <c r="S121" s="885"/>
      <c r="T121" s="885"/>
      <c r="U121" s="885"/>
      <c r="V121" s="885"/>
      <c r="W121" s="885"/>
      <c r="X121" s="885"/>
      <c r="Y121" s="885"/>
      <c r="Z121" s="886"/>
      <c r="AA121" s="797" t="s">
        <v>114</v>
      </c>
      <c r="AB121" s="798"/>
      <c r="AC121" s="798"/>
      <c r="AD121" s="798"/>
      <c r="AE121" s="799"/>
      <c r="AF121" s="800" t="s">
        <v>114</v>
      </c>
      <c r="AG121" s="798"/>
      <c r="AH121" s="798"/>
      <c r="AI121" s="798"/>
      <c r="AJ121" s="799"/>
      <c r="AK121" s="800" t="s">
        <v>114</v>
      </c>
      <c r="AL121" s="798"/>
      <c r="AM121" s="798"/>
      <c r="AN121" s="798"/>
      <c r="AO121" s="799"/>
      <c r="AP121" s="845" t="s">
        <v>114</v>
      </c>
      <c r="AQ121" s="846"/>
      <c r="AR121" s="846"/>
      <c r="AS121" s="846"/>
      <c r="AT121" s="847"/>
      <c r="AU121" s="907"/>
      <c r="AV121" s="908"/>
      <c r="AW121" s="908"/>
      <c r="AX121" s="908"/>
      <c r="AY121" s="909"/>
      <c r="AZ121" s="833" t="s">
        <v>448</v>
      </c>
      <c r="BA121" s="768"/>
      <c r="BB121" s="768"/>
      <c r="BC121" s="768"/>
      <c r="BD121" s="768"/>
      <c r="BE121" s="768"/>
      <c r="BF121" s="768"/>
      <c r="BG121" s="768"/>
      <c r="BH121" s="768"/>
      <c r="BI121" s="768"/>
      <c r="BJ121" s="768"/>
      <c r="BK121" s="768"/>
      <c r="BL121" s="768"/>
      <c r="BM121" s="768"/>
      <c r="BN121" s="768"/>
      <c r="BO121" s="768"/>
      <c r="BP121" s="769"/>
      <c r="BQ121" s="834">
        <v>1698827</v>
      </c>
      <c r="BR121" s="835"/>
      <c r="BS121" s="835"/>
      <c r="BT121" s="835"/>
      <c r="BU121" s="835"/>
      <c r="BV121" s="835">
        <v>1977913</v>
      </c>
      <c r="BW121" s="835"/>
      <c r="BX121" s="835"/>
      <c r="BY121" s="835"/>
      <c r="BZ121" s="835"/>
      <c r="CA121" s="835">
        <v>2305932</v>
      </c>
      <c r="CB121" s="835"/>
      <c r="CC121" s="835"/>
      <c r="CD121" s="835"/>
      <c r="CE121" s="835"/>
      <c r="CF121" s="896">
        <v>33</v>
      </c>
      <c r="CG121" s="897"/>
      <c r="CH121" s="897"/>
      <c r="CI121" s="897"/>
      <c r="CJ121" s="897"/>
      <c r="CK121" s="890"/>
      <c r="CL121" s="876"/>
      <c r="CM121" s="876"/>
      <c r="CN121" s="876"/>
      <c r="CO121" s="877"/>
      <c r="CP121" s="856" t="s">
        <v>388</v>
      </c>
      <c r="CQ121" s="857"/>
      <c r="CR121" s="857"/>
      <c r="CS121" s="857"/>
      <c r="CT121" s="857"/>
      <c r="CU121" s="857"/>
      <c r="CV121" s="857"/>
      <c r="CW121" s="857"/>
      <c r="CX121" s="857"/>
      <c r="CY121" s="857"/>
      <c r="CZ121" s="857"/>
      <c r="DA121" s="857"/>
      <c r="DB121" s="857"/>
      <c r="DC121" s="857"/>
      <c r="DD121" s="857"/>
      <c r="DE121" s="857"/>
      <c r="DF121" s="858"/>
      <c r="DG121" s="834">
        <v>947716</v>
      </c>
      <c r="DH121" s="835"/>
      <c r="DI121" s="835"/>
      <c r="DJ121" s="835"/>
      <c r="DK121" s="835"/>
      <c r="DL121" s="835">
        <v>923745</v>
      </c>
      <c r="DM121" s="835"/>
      <c r="DN121" s="835"/>
      <c r="DO121" s="835"/>
      <c r="DP121" s="835"/>
      <c r="DQ121" s="835">
        <v>897092</v>
      </c>
      <c r="DR121" s="835"/>
      <c r="DS121" s="835"/>
      <c r="DT121" s="835"/>
      <c r="DU121" s="835"/>
      <c r="DV121" s="812">
        <v>12.8</v>
      </c>
      <c r="DW121" s="812"/>
      <c r="DX121" s="812"/>
      <c r="DY121" s="812"/>
      <c r="DZ121" s="813"/>
    </row>
    <row r="122" spans="1:130" s="199" customFormat="1" ht="26.25" customHeight="1">
      <c r="A122" s="838"/>
      <c r="B122" s="839"/>
      <c r="C122" s="842" t="s">
        <v>430</v>
      </c>
      <c r="D122" s="843"/>
      <c r="E122" s="843"/>
      <c r="F122" s="843"/>
      <c r="G122" s="843"/>
      <c r="H122" s="843"/>
      <c r="I122" s="843"/>
      <c r="J122" s="843"/>
      <c r="K122" s="843"/>
      <c r="L122" s="843"/>
      <c r="M122" s="843"/>
      <c r="N122" s="843"/>
      <c r="O122" s="843"/>
      <c r="P122" s="843"/>
      <c r="Q122" s="843"/>
      <c r="R122" s="843"/>
      <c r="S122" s="843"/>
      <c r="T122" s="843"/>
      <c r="U122" s="843"/>
      <c r="V122" s="843"/>
      <c r="W122" s="843"/>
      <c r="X122" s="843"/>
      <c r="Y122" s="843"/>
      <c r="Z122" s="844"/>
      <c r="AA122" s="797" t="s">
        <v>114</v>
      </c>
      <c r="AB122" s="798"/>
      <c r="AC122" s="798"/>
      <c r="AD122" s="798"/>
      <c r="AE122" s="799"/>
      <c r="AF122" s="800" t="s">
        <v>114</v>
      </c>
      <c r="AG122" s="798"/>
      <c r="AH122" s="798"/>
      <c r="AI122" s="798"/>
      <c r="AJ122" s="799"/>
      <c r="AK122" s="800" t="s">
        <v>114</v>
      </c>
      <c r="AL122" s="798"/>
      <c r="AM122" s="798"/>
      <c r="AN122" s="798"/>
      <c r="AO122" s="799"/>
      <c r="AP122" s="845" t="s">
        <v>114</v>
      </c>
      <c r="AQ122" s="846"/>
      <c r="AR122" s="846"/>
      <c r="AS122" s="846"/>
      <c r="AT122" s="847"/>
      <c r="AU122" s="907"/>
      <c r="AV122" s="908"/>
      <c r="AW122" s="908"/>
      <c r="AX122" s="908"/>
      <c r="AY122" s="909"/>
      <c r="AZ122" s="900" t="s">
        <v>449</v>
      </c>
      <c r="BA122" s="901"/>
      <c r="BB122" s="901"/>
      <c r="BC122" s="901"/>
      <c r="BD122" s="901"/>
      <c r="BE122" s="901"/>
      <c r="BF122" s="901"/>
      <c r="BG122" s="901"/>
      <c r="BH122" s="901"/>
      <c r="BI122" s="901"/>
      <c r="BJ122" s="901"/>
      <c r="BK122" s="901"/>
      <c r="BL122" s="901"/>
      <c r="BM122" s="901"/>
      <c r="BN122" s="901"/>
      <c r="BO122" s="901"/>
      <c r="BP122" s="902"/>
      <c r="BQ122" s="903">
        <v>11472086</v>
      </c>
      <c r="BR122" s="866"/>
      <c r="BS122" s="866"/>
      <c r="BT122" s="866"/>
      <c r="BU122" s="866"/>
      <c r="BV122" s="866">
        <v>11539242</v>
      </c>
      <c r="BW122" s="866"/>
      <c r="BX122" s="866"/>
      <c r="BY122" s="866"/>
      <c r="BZ122" s="866"/>
      <c r="CA122" s="866">
        <v>12270648</v>
      </c>
      <c r="CB122" s="866"/>
      <c r="CC122" s="866"/>
      <c r="CD122" s="866"/>
      <c r="CE122" s="866"/>
      <c r="CF122" s="867">
        <v>175.5</v>
      </c>
      <c r="CG122" s="868"/>
      <c r="CH122" s="868"/>
      <c r="CI122" s="868"/>
      <c r="CJ122" s="868"/>
      <c r="CK122" s="890"/>
      <c r="CL122" s="876"/>
      <c r="CM122" s="876"/>
      <c r="CN122" s="876"/>
      <c r="CO122" s="877"/>
      <c r="CP122" s="856" t="s">
        <v>389</v>
      </c>
      <c r="CQ122" s="857"/>
      <c r="CR122" s="857"/>
      <c r="CS122" s="857"/>
      <c r="CT122" s="857"/>
      <c r="CU122" s="857"/>
      <c r="CV122" s="857"/>
      <c r="CW122" s="857"/>
      <c r="CX122" s="857"/>
      <c r="CY122" s="857"/>
      <c r="CZ122" s="857"/>
      <c r="DA122" s="857"/>
      <c r="DB122" s="857"/>
      <c r="DC122" s="857"/>
      <c r="DD122" s="857"/>
      <c r="DE122" s="857"/>
      <c r="DF122" s="858"/>
      <c r="DG122" s="834">
        <v>46926</v>
      </c>
      <c r="DH122" s="835"/>
      <c r="DI122" s="835"/>
      <c r="DJ122" s="835"/>
      <c r="DK122" s="835"/>
      <c r="DL122" s="835">
        <v>51593</v>
      </c>
      <c r="DM122" s="835"/>
      <c r="DN122" s="835"/>
      <c r="DO122" s="835"/>
      <c r="DP122" s="835"/>
      <c r="DQ122" s="835">
        <v>58367</v>
      </c>
      <c r="DR122" s="835"/>
      <c r="DS122" s="835"/>
      <c r="DT122" s="835"/>
      <c r="DU122" s="835"/>
      <c r="DV122" s="812">
        <v>0.8</v>
      </c>
      <c r="DW122" s="812"/>
      <c r="DX122" s="812"/>
      <c r="DY122" s="812"/>
      <c r="DZ122" s="813"/>
    </row>
    <row r="123" spans="1:130" s="199" customFormat="1" ht="26.25" customHeight="1">
      <c r="A123" s="838"/>
      <c r="B123" s="839"/>
      <c r="C123" s="842" t="s">
        <v>436</v>
      </c>
      <c r="D123" s="843"/>
      <c r="E123" s="843"/>
      <c r="F123" s="843"/>
      <c r="G123" s="843"/>
      <c r="H123" s="843"/>
      <c r="I123" s="843"/>
      <c r="J123" s="843"/>
      <c r="K123" s="843"/>
      <c r="L123" s="843"/>
      <c r="M123" s="843"/>
      <c r="N123" s="843"/>
      <c r="O123" s="843"/>
      <c r="P123" s="843"/>
      <c r="Q123" s="843"/>
      <c r="R123" s="843"/>
      <c r="S123" s="843"/>
      <c r="T123" s="843"/>
      <c r="U123" s="843"/>
      <c r="V123" s="843"/>
      <c r="W123" s="843"/>
      <c r="X123" s="843"/>
      <c r="Y123" s="843"/>
      <c r="Z123" s="844"/>
      <c r="AA123" s="797">
        <v>81300</v>
      </c>
      <c r="AB123" s="798"/>
      <c r="AC123" s="798"/>
      <c r="AD123" s="798"/>
      <c r="AE123" s="799"/>
      <c r="AF123" s="800">
        <v>74100</v>
      </c>
      <c r="AG123" s="798"/>
      <c r="AH123" s="798"/>
      <c r="AI123" s="798"/>
      <c r="AJ123" s="799"/>
      <c r="AK123" s="800">
        <v>60310</v>
      </c>
      <c r="AL123" s="798"/>
      <c r="AM123" s="798"/>
      <c r="AN123" s="798"/>
      <c r="AO123" s="799"/>
      <c r="AP123" s="845">
        <v>0.9</v>
      </c>
      <c r="AQ123" s="846"/>
      <c r="AR123" s="846"/>
      <c r="AS123" s="846"/>
      <c r="AT123" s="847"/>
      <c r="AU123" s="910"/>
      <c r="AV123" s="911"/>
      <c r="AW123" s="911"/>
      <c r="AX123" s="911"/>
      <c r="AY123" s="911"/>
      <c r="AZ123" s="230" t="s">
        <v>170</v>
      </c>
      <c r="BA123" s="230"/>
      <c r="BB123" s="230"/>
      <c r="BC123" s="230"/>
      <c r="BD123" s="230"/>
      <c r="BE123" s="230"/>
      <c r="BF123" s="230"/>
      <c r="BG123" s="230"/>
      <c r="BH123" s="230"/>
      <c r="BI123" s="230"/>
      <c r="BJ123" s="230"/>
      <c r="BK123" s="230"/>
      <c r="BL123" s="230"/>
      <c r="BM123" s="230"/>
      <c r="BN123" s="230"/>
      <c r="BO123" s="898" t="s">
        <v>450</v>
      </c>
      <c r="BP123" s="899"/>
      <c r="BQ123" s="853">
        <v>15695028</v>
      </c>
      <c r="BR123" s="854"/>
      <c r="BS123" s="854"/>
      <c r="BT123" s="854"/>
      <c r="BU123" s="854"/>
      <c r="BV123" s="854">
        <v>16262103</v>
      </c>
      <c r="BW123" s="854"/>
      <c r="BX123" s="854"/>
      <c r="BY123" s="854"/>
      <c r="BZ123" s="854"/>
      <c r="CA123" s="854">
        <v>17641606</v>
      </c>
      <c r="CB123" s="854"/>
      <c r="CC123" s="854"/>
      <c r="CD123" s="854"/>
      <c r="CE123" s="854"/>
      <c r="CF123" s="764"/>
      <c r="CG123" s="765"/>
      <c r="CH123" s="765"/>
      <c r="CI123" s="765"/>
      <c r="CJ123" s="855"/>
      <c r="CK123" s="890"/>
      <c r="CL123" s="876"/>
      <c r="CM123" s="876"/>
      <c r="CN123" s="876"/>
      <c r="CO123" s="877"/>
      <c r="CP123" s="856" t="s">
        <v>451</v>
      </c>
      <c r="CQ123" s="857"/>
      <c r="CR123" s="857"/>
      <c r="CS123" s="857"/>
      <c r="CT123" s="857"/>
      <c r="CU123" s="857"/>
      <c r="CV123" s="857"/>
      <c r="CW123" s="857"/>
      <c r="CX123" s="857"/>
      <c r="CY123" s="857"/>
      <c r="CZ123" s="857"/>
      <c r="DA123" s="857"/>
      <c r="DB123" s="857"/>
      <c r="DC123" s="857"/>
      <c r="DD123" s="857"/>
      <c r="DE123" s="857"/>
      <c r="DF123" s="858"/>
      <c r="DG123" s="797">
        <v>4474</v>
      </c>
      <c r="DH123" s="798"/>
      <c r="DI123" s="798"/>
      <c r="DJ123" s="798"/>
      <c r="DK123" s="799"/>
      <c r="DL123" s="800">
        <v>4514</v>
      </c>
      <c r="DM123" s="798"/>
      <c r="DN123" s="798"/>
      <c r="DO123" s="798"/>
      <c r="DP123" s="799"/>
      <c r="DQ123" s="800">
        <v>25232</v>
      </c>
      <c r="DR123" s="798"/>
      <c r="DS123" s="798"/>
      <c r="DT123" s="798"/>
      <c r="DU123" s="799"/>
      <c r="DV123" s="845">
        <v>0.4</v>
      </c>
      <c r="DW123" s="846"/>
      <c r="DX123" s="846"/>
      <c r="DY123" s="846"/>
      <c r="DZ123" s="847"/>
    </row>
    <row r="124" spans="1:130" s="199" customFormat="1" ht="26.25" customHeight="1" thickBot="1">
      <c r="A124" s="838"/>
      <c r="B124" s="839"/>
      <c r="C124" s="842" t="s">
        <v>439</v>
      </c>
      <c r="D124" s="843"/>
      <c r="E124" s="843"/>
      <c r="F124" s="843"/>
      <c r="G124" s="843"/>
      <c r="H124" s="843"/>
      <c r="I124" s="843"/>
      <c r="J124" s="843"/>
      <c r="K124" s="843"/>
      <c r="L124" s="843"/>
      <c r="M124" s="843"/>
      <c r="N124" s="843"/>
      <c r="O124" s="843"/>
      <c r="P124" s="843"/>
      <c r="Q124" s="843"/>
      <c r="R124" s="843"/>
      <c r="S124" s="843"/>
      <c r="T124" s="843"/>
      <c r="U124" s="843"/>
      <c r="V124" s="843"/>
      <c r="W124" s="843"/>
      <c r="X124" s="843"/>
      <c r="Y124" s="843"/>
      <c r="Z124" s="844"/>
      <c r="AA124" s="797" t="s">
        <v>452</v>
      </c>
      <c r="AB124" s="798"/>
      <c r="AC124" s="798"/>
      <c r="AD124" s="798"/>
      <c r="AE124" s="799"/>
      <c r="AF124" s="800" t="s">
        <v>452</v>
      </c>
      <c r="AG124" s="798"/>
      <c r="AH124" s="798"/>
      <c r="AI124" s="798"/>
      <c r="AJ124" s="799"/>
      <c r="AK124" s="800" t="s">
        <v>452</v>
      </c>
      <c r="AL124" s="798"/>
      <c r="AM124" s="798"/>
      <c r="AN124" s="798"/>
      <c r="AO124" s="799"/>
      <c r="AP124" s="845" t="s">
        <v>452</v>
      </c>
      <c r="AQ124" s="846"/>
      <c r="AR124" s="846"/>
      <c r="AS124" s="846"/>
      <c r="AT124" s="847"/>
      <c r="AU124" s="848" t="s">
        <v>453</v>
      </c>
      <c r="AV124" s="849"/>
      <c r="AW124" s="849"/>
      <c r="AX124" s="849"/>
      <c r="AY124" s="849"/>
      <c r="AZ124" s="849"/>
      <c r="BA124" s="849"/>
      <c r="BB124" s="849"/>
      <c r="BC124" s="849"/>
      <c r="BD124" s="849"/>
      <c r="BE124" s="849"/>
      <c r="BF124" s="849"/>
      <c r="BG124" s="849"/>
      <c r="BH124" s="849"/>
      <c r="BI124" s="849"/>
      <c r="BJ124" s="849"/>
      <c r="BK124" s="849"/>
      <c r="BL124" s="849"/>
      <c r="BM124" s="849"/>
      <c r="BN124" s="849"/>
      <c r="BO124" s="849"/>
      <c r="BP124" s="850"/>
      <c r="BQ124" s="851">
        <v>131.69999999999999</v>
      </c>
      <c r="BR124" s="852"/>
      <c r="BS124" s="852"/>
      <c r="BT124" s="852"/>
      <c r="BU124" s="852"/>
      <c r="BV124" s="852">
        <v>121.6</v>
      </c>
      <c r="BW124" s="852"/>
      <c r="BX124" s="852"/>
      <c r="BY124" s="852"/>
      <c r="BZ124" s="852"/>
      <c r="CA124" s="852">
        <v>110.5</v>
      </c>
      <c r="CB124" s="852"/>
      <c r="CC124" s="852"/>
      <c r="CD124" s="852"/>
      <c r="CE124" s="852"/>
      <c r="CF124" s="742"/>
      <c r="CG124" s="743"/>
      <c r="CH124" s="743"/>
      <c r="CI124" s="743"/>
      <c r="CJ124" s="883"/>
      <c r="CK124" s="891"/>
      <c r="CL124" s="891"/>
      <c r="CM124" s="891"/>
      <c r="CN124" s="891"/>
      <c r="CO124" s="892"/>
      <c r="CP124" s="856" t="s">
        <v>454</v>
      </c>
      <c r="CQ124" s="857"/>
      <c r="CR124" s="857"/>
      <c r="CS124" s="857"/>
      <c r="CT124" s="857"/>
      <c r="CU124" s="857"/>
      <c r="CV124" s="857"/>
      <c r="CW124" s="857"/>
      <c r="CX124" s="857"/>
      <c r="CY124" s="857"/>
      <c r="CZ124" s="857"/>
      <c r="DA124" s="857"/>
      <c r="DB124" s="857"/>
      <c r="DC124" s="857"/>
      <c r="DD124" s="857"/>
      <c r="DE124" s="857"/>
      <c r="DF124" s="858"/>
      <c r="DG124" s="780">
        <v>37955</v>
      </c>
      <c r="DH124" s="781"/>
      <c r="DI124" s="781"/>
      <c r="DJ124" s="781"/>
      <c r="DK124" s="782"/>
      <c r="DL124" s="783">
        <v>34170</v>
      </c>
      <c r="DM124" s="781"/>
      <c r="DN124" s="781"/>
      <c r="DO124" s="781"/>
      <c r="DP124" s="782"/>
      <c r="DQ124" s="783" t="s">
        <v>114</v>
      </c>
      <c r="DR124" s="781"/>
      <c r="DS124" s="781"/>
      <c r="DT124" s="781"/>
      <c r="DU124" s="782"/>
      <c r="DV124" s="869" t="s">
        <v>114</v>
      </c>
      <c r="DW124" s="870"/>
      <c r="DX124" s="870"/>
      <c r="DY124" s="870"/>
      <c r="DZ124" s="871"/>
    </row>
    <row r="125" spans="1:130" s="199" customFormat="1" ht="26.25" customHeight="1">
      <c r="A125" s="838"/>
      <c r="B125" s="839"/>
      <c r="C125" s="842" t="s">
        <v>441</v>
      </c>
      <c r="D125" s="843"/>
      <c r="E125" s="843"/>
      <c r="F125" s="843"/>
      <c r="G125" s="843"/>
      <c r="H125" s="843"/>
      <c r="I125" s="843"/>
      <c r="J125" s="843"/>
      <c r="K125" s="843"/>
      <c r="L125" s="843"/>
      <c r="M125" s="843"/>
      <c r="N125" s="843"/>
      <c r="O125" s="843"/>
      <c r="P125" s="843"/>
      <c r="Q125" s="843"/>
      <c r="R125" s="843"/>
      <c r="S125" s="843"/>
      <c r="T125" s="843"/>
      <c r="U125" s="843"/>
      <c r="V125" s="843"/>
      <c r="W125" s="843"/>
      <c r="X125" s="843"/>
      <c r="Y125" s="843"/>
      <c r="Z125" s="844"/>
      <c r="AA125" s="797" t="s">
        <v>114</v>
      </c>
      <c r="AB125" s="798"/>
      <c r="AC125" s="798"/>
      <c r="AD125" s="798"/>
      <c r="AE125" s="799"/>
      <c r="AF125" s="800" t="s">
        <v>114</v>
      </c>
      <c r="AG125" s="798"/>
      <c r="AH125" s="798"/>
      <c r="AI125" s="798"/>
      <c r="AJ125" s="799"/>
      <c r="AK125" s="800" t="s">
        <v>114</v>
      </c>
      <c r="AL125" s="798"/>
      <c r="AM125" s="798"/>
      <c r="AN125" s="798"/>
      <c r="AO125" s="799"/>
      <c r="AP125" s="845" t="s">
        <v>114</v>
      </c>
      <c r="AQ125" s="846"/>
      <c r="AR125" s="846"/>
      <c r="AS125" s="846"/>
      <c r="AT125" s="847"/>
      <c r="AU125" s="231"/>
      <c r="AV125" s="232"/>
      <c r="AW125" s="232"/>
      <c r="AX125" s="232"/>
      <c r="AY125" s="232"/>
      <c r="AZ125" s="232"/>
      <c r="BA125" s="232"/>
      <c r="BB125" s="232"/>
      <c r="BC125" s="232"/>
      <c r="BD125" s="232"/>
      <c r="BE125" s="232"/>
      <c r="BF125" s="232"/>
      <c r="BG125" s="232"/>
      <c r="BH125" s="232"/>
      <c r="BI125" s="232"/>
      <c r="BJ125" s="232"/>
      <c r="BK125" s="232"/>
      <c r="BL125" s="232"/>
      <c r="BM125" s="232"/>
      <c r="BN125" s="232"/>
      <c r="BO125" s="232"/>
      <c r="BP125" s="232"/>
      <c r="BQ125" s="233"/>
      <c r="BR125" s="233"/>
      <c r="BS125" s="233"/>
      <c r="BT125" s="233"/>
      <c r="BU125" s="233"/>
      <c r="BV125" s="233"/>
      <c r="BW125" s="233"/>
      <c r="BX125" s="233"/>
      <c r="BY125" s="233"/>
      <c r="BZ125" s="233"/>
      <c r="CA125" s="233"/>
      <c r="CB125" s="233"/>
      <c r="CC125" s="233"/>
      <c r="CD125" s="233"/>
      <c r="CE125" s="233"/>
      <c r="CF125" s="233"/>
      <c r="CG125" s="233"/>
      <c r="CH125" s="233"/>
      <c r="CI125" s="233"/>
      <c r="CJ125" s="234"/>
      <c r="CK125" s="872" t="s">
        <v>455</v>
      </c>
      <c r="CL125" s="873"/>
      <c r="CM125" s="873"/>
      <c r="CN125" s="873"/>
      <c r="CO125" s="874"/>
      <c r="CP125" s="881" t="s">
        <v>456</v>
      </c>
      <c r="CQ125" s="826"/>
      <c r="CR125" s="826"/>
      <c r="CS125" s="826"/>
      <c r="CT125" s="826"/>
      <c r="CU125" s="826"/>
      <c r="CV125" s="826"/>
      <c r="CW125" s="826"/>
      <c r="CX125" s="826"/>
      <c r="CY125" s="826"/>
      <c r="CZ125" s="826"/>
      <c r="DA125" s="826"/>
      <c r="DB125" s="826"/>
      <c r="DC125" s="826"/>
      <c r="DD125" s="826"/>
      <c r="DE125" s="826"/>
      <c r="DF125" s="827"/>
      <c r="DG125" s="882" t="s">
        <v>114</v>
      </c>
      <c r="DH125" s="863"/>
      <c r="DI125" s="863"/>
      <c r="DJ125" s="863"/>
      <c r="DK125" s="863"/>
      <c r="DL125" s="863" t="s">
        <v>114</v>
      </c>
      <c r="DM125" s="863"/>
      <c r="DN125" s="863"/>
      <c r="DO125" s="863"/>
      <c r="DP125" s="863"/>
      <c r="DQ125" s="863" t="s">
        <v>114</v>
      </c>
      <c r="DR125" s="863"/>
      <c r="DS125" s="863"/>
      <c r="DT125" s="863"/>
      <c r="DU125" s="863"/>
      <c r="DV125" s="864" t="s">
        <v>114</v>
      </c>
      <c r="DW125" s="864"/>
      <c r="DX125" s="864"/>
      <c r="DY125" s="864"/>
      <c r="DZ125" s="865"/>
    </row>
    <row r="126" spans="1:130" s="199" customFormat="1" ht="26.25" customHeight="1" thickBot="1">
      <c r="A126" s="838"/>
      <c r="B126" s="839"/>
      <c r="C126" s="842" t="s">
        <v>443</v>
      </c>
      <c r="D126" s="843"/>
      <c r="E126" s="843"/>
      <c r="F126" s="843"/>
      <c r="G126" s="843"/>
      <c r="H126" s="843"/>
      <c r="I126" s="843"/>
      <c r="J126" s="843"/>
      <c r="K126" s="843"/>
      <c r="L126" s="843"/>
      <c r="M126" s="843"/>
      <c r="N126" s="843"/>
      <c r="O126" s="843"/>
      <c r="P126" s="843"/>
      <c r="Q126" s="843"/>
      <c r="R126" s="843"/>
      <c r="S126" s="843"/>
      <c r="T126" s="843"/>
      <c r="U126" s="843"/>
      <c r="V126" s="843"/>
      <c r="W126" s="843"/>
      <c r="X126" s="843"/>
      <c r="Y126" s="843"/>
      <c r="Z126" s="844"/>
      <c r="AA126" s="797">
        <v>5721</v>
      </c>
      <c r="AB126" s="798"/>
      <c r="AC126" s="798"/>
      <c r="AD126" s="798"/>
      <c r="AE126" s="799"/>
      <c r="AF126" s="800">
        <v>5649</v>
      </c>
      <c r="AG126" s="798"/>
      <c r="AH126" s="798"/>
      <c r="AI126" s="798"/>
      <c r="AJ126" s="799"/>
      <c r="AK126" s="800">
        <v>7707</v>
      </c>
      <c r="AL126" s="798"/>
      <c r="AM126" s="798"/>
      <c r="AN126" s="798"/>
      <c r="AO126" s="799"/>
      <c r="AP126" s="845">
        <v>0.1</v>
      </c>
      <c r="AQ126" s="846"/>
      <c r="AR126" s="846"/>
      <c r="AS126" s="846"/>
      <c r="AT126" s="847"/>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36"/>
      <c r="CE126" s="236"/>
      <c r="CF126" s="236"/>
      <c r="CG126" s="233"/>
      <c r="CH126" s="233"/>
      <c r="CI126" s="233"/>
      <c r="CJ126" s="234"/>
      <c r="CK126" s="875"/>
      <c r="CL126" s="876"/>
      <c r="CM126" s="876"/>
      <c r="CN126" s="876"/>
      <c r="CO126" s="877"/>
      <c r="CP126" s="833" t="s">
        <v>457</v>
      </c>
      <c r="CQ126" s="768"/>
      <c r="CR126" s="768"/>
      <c r="CS126" s="768"/>
      <c r="CT126" s="768"/>
      <c r="CU126" s="768"/>
      <c r="CV126" s="768"/>
      <c r="CW126" s="768"/>
      <c r="CX126" s="768"/>
      <c r="CY126" s="768"/>
      <c r="CZ126" s="768"/>
      <c r="DA126" s="768"/>
      <c r="DB126" s="768"/>
      <c r="DC126" s="768"/>
      <c r="DD126" s="768"/>
      <c r="DE126" s="768"/>
      <c r="DF126" s="769"/>
      <c r="DG126" s="834" t="s">
        <v>114</v>
      </c>
      <c r="DH126" s="835"/>
      <c r="DI126" s="835"/>
      <c r="DJ126" s="835"/>
      <c r="DK126" s="835"/>
      <c r="DL126" s="835" t="s">
        <v>114</v>
      </c>
      <c r="DM126" s="835"/>
      <c r="DN126" s="835"/>
      <c r="DO126" s="835"/>
      <c r="DP126" s="835"/>
      <c r="DQ126" s="835" t="s">
        <v>114</v>
      </c>
      <c r="DR126" s="835"/>
      <c r="DS126" s="835"/>
      <c r="DT126" s="835"/>
      <c r="DU126" s="835"/>
      <c r="DV126" s="812" t="s">
        <v>114</v>
      </c>
      <c r="DW126" s="812"/>
      <c r="DX126" s="812"/>
      <c r="DY126" s="812"/>
      <c r="DZ126" s="813"/>
    </row>
    <row r="127" spans="1:130" s="199" customFormat="1" ht="26.25" customHeight="1">
      <c r="A127" s="840"/>
      <c r="B127" s="841"/>
      <c r="C127" s="859" t="s">
        <v>458</v>
      </c>
      <c r="D127" s="860"/>
      <c r="E127" s="860"/>
      <c r="F127" s="860"/>
      <c r="G127" s="860"/>
      <c r="H127" s="860"/>
      <c r="I127" s="860"/>
      <c r="J127" s="860"/>
      <c r="K127" s="860"/>
      <c r="L127" s="860"/>
      <c r="M127" s="860"/>
      <c r="N127" s="860"/>
      <c r="O127" s="860"/>
      <c r="P127" s="860"/>
      <c r="Q127" s="860"/>
      <c r="R127" s="860"/>
      <c r="S127" s="860"/>
      <c r="T127" s="860"/>
      <c r="U127" s="860"/>
      <c r="V127" s="860"/>
      <c r="W127" s="860"/>
      <c r="X127" s="860"/>
      <c r="Y127" s="860"/>
      <c r="Z127" s="861"/>
      <c r="AA127" s="797">
        <v>5018</v>
      </c>
      <c r="AB127" s="798"/>
      <c r="AC127" s="798"/>
      <c r="AD127" s="798"/>
      <c r="AE127" s="799"/>
      <c r="AF127" s="800">
        <v>3829</v>
      </c>
      <c r="AG127" s="798"/>
      <c r="AH127" s="798"/>
      <c r="AI127" s="798"/>
      <c r="AJ127" s="799"/>
      <c r="AK127" s="800">
        <v>4180</v>
      </c>
      <c r="AL127" s="798"/>
      <c r="AM127" s="798"/>
      <c r="AN127" s="798"/>
      <c r="AO127" s="799"/>
      <c r="AP127" s="845">
        <v>0.1</v>
      </c>
      <c r="AQ127" s="846"/>
      <c r="AR127" s="846"/>
      <c r="AS127" s="846"/>
      <c r="AT127" s="847"/>
      <c r="AU127" s="235"/>
      <c r="AV127" s="235"/>
      <c r="AW127" s="235"/>
      <c r="AX127" s="862" t="s">
        <v>459</v>
      </c>
      <c r="AY127" s="830"/>
      <c r="AZ127" s="830"/>
      <c r="BA127" s="830"/>
      <c r="BB127" s="830"/>
      <c r="BC127" s="830"/>
      <c r="BD127" s="830"/>
      <c r="BE127" s="831"/>
      <c r="BF127" s="829" t="s">
        <v>460</v>
      </c>
      <c r="BG127" s="830"/>
      <c r="BH127" s="830"/>
      <c r="BI127" s="830"/>
      <c r="BJ127" s="830"/>
      <c r="BK127" s="830"/>
      <c r="BL127" s="831"/>
      <c r="BM127" s="829" t="s">
        <v>461</v>
      </c>
      <c r="BN127" s="830"/>
      <c r="BO127" s="830"/>
      <c r="BP127" s="830"/>
      <c r="BQ127" s="830"/>
      <c r="BR127" s="830"/>
      <c r="BS127" s="831"/>
      <c r="BT127" s="829" t="s">
        <v>462</v>
      </c>
      <c r="BU127" s="830"/>
      <c r="BV127" s="830"/>
      <c r="BW127" s="830"/>
      <c r="BX127" s="830"/>
      <c r="BY127" s="830"/>
      <c r="BZ127" s="832"/>
      <c r="CA127" s="235"/>
      <c r="CB127" s="235"/>
      <c r="CC127" s="235"/>
      <c r="CD127" s="236"/>
      <c r="CE127" s="236"/>
      <c r="CF127" s="236"/>
      <c r="CG127" s="233"/>
      <c r="CH127" s="233"/>
      <c r="CI127" s="233"/>
      <c r="CJ127" s="234"/>
      <c r="CK127" s="875"/>
      <c r="CL127" s="876"/>
      <c r="CM127" s="876"/>
      <c r="CN127" s="876"/>
      <c r="CO127" s="877"/>
      <c r="CP127" s="833" t="s">
        <v>463</v>
      </c>
      <c r="CQ127" s="768"/>
      <c r="CR127" s="768"/>
      <c r="CS127" s="768"/>
      <c r="CT127" s="768"/>
      <c r="CU127" s="768"/>
      <c r="CV127" s="768"/>
      <c r="CW127" s="768"/>
      <c r="CX127" s="768"/>
      <c r="CY127" s="768"/>
      <c r="CZ127" s="768"/>
      <c r="DA127" s="768"/>
      <c r="DB127" s="768"/>
      <c r="DC127" s="768"/>
      <c r="DD127" s="768"/>
      <c r="DE127" s="768"/>
      <c r="DF127" s="769"/>
      <c r="DG127" s="834" t="s">
        <v>114</v>
      </c>
      <c r="DH127" s="835"/>
      <c r="DI127" s="835"/>
      <c r="DJ127" s="835"/>
      <c r="DK127" s="835"/>
      <c r="DL127" s="835" t="s">
        <v>114</v>
      </c>
      <c r="DM127" s="835"/>
      <c r="DN127" s="835"/>
      <c r="DO127" s="835"/>
      <c r="DP127" s="835"/>
      <c r="DQ127" s="835" t="s">
        <v>114</v>
      </c>
      <c r="DR127" s="835"/>
      <c r="DS127" s="835"/>
      <c r="DT127" s="835"/>
      <c r="DU127" s="835"/>
      <c r="DV127" s="812" t="s">
        <v>114</v>
      </c>
      <c r="DW127" s="812"/>
      <c r="DX127" s="812"/>
      <c r="DY127" s="812"/>
      <c r="DZ127" s="813"/>
    </row>
    <row r="128" spans="1:130" s="199" customFormat="1" ht="26.25" customHeight="1" thickBot="1">
      <c r="A128" s="814" t="s">
        <v>464</v>
      </c>
      <c r="B128" s="815"/>
      <c r="C128" s="815"/>
      <c r="D128" s="815"/>
      <c r="E128" s="815"/>
      <c r="F128" s="815"/>
      <c r="G128" s="815"/>
      <c r="H128" s="815"/>
      <c r="I128" s="815"/>
      <c r="J128" s="815"/>
      <c r="K128" s="815"/>
      <c r="L128" s="815"/>
      <c r="M128" s="815"/>
      <c r="N128" s="815"/>
      <c r="O128" s="815"/>
      <c r="P128" s="815"/>
      <c r="Q128" s="815"/>
      <c r="R128" s="815"/>
      <c r="S128" s="815"/>
      <c r="T128" s="815"/>
      <c r="U128" s="815"/>
      <c r="V128" s="815"/>
      <c r="W128" s="816" t="s">
        <v>465</v>
      </c>
      <c r="X128" s="816"/>
      <c r="Y128" s="816"/>
      <c r="Z128" s="817"/>
      <c r="AA128" s="818">
        <v>170089</v>
      </c>
      <c r="AB128" s="819"/>
      <c r="AC128" s="819"/>
      <c r="AD128" s="819"/>
      <c r="AE128" s="820"/>
      <c r="AF128" s="821">
        <v>168896</v>
      </c>
      <c r="AG128" s="819"/>
      <c r="AH128" s="819"/>
      <c r="AI128" s="819"/>
      <c r="AJ128" s="820"/>
      <c r="AK128" s="821">
        <v>171248</v>
      </c>
      <c r="AL128" s="819"/>
      <c r="AM128" s="819"/>
      <c r="AN128" s="819"/>
      <c r="AO128" s="820"/>
      <c r="AP128" s="822"/>
      <c r="AQ128" s="823"/>
      <c r="AR128" s="823"/>
      <c r="AS128" s="823"/>
      <c r="AT128" s="824"/>
      <c r="AU128" s="235"/>
      <c r="AV128" s="235"/>
      <c r="AW128" s="235"/>
      <c r="AX128" s="825" t="s">
        <v>466</v>
      </c>
      <c r="AY128" s="826"/>
      <c r="AZ128" s="826"/>
      <c r="BA128" s="826"/>
      <c r="BB128" s="826"/>
      <c r="BC128" s="826"/>
      <c r="BD128" s="826"/>
      <c r="BE128" s="827"/>
      <c r="BF128" s="804" t="s">
        <v>114</v>
      </c>
      <c r="BG128" s="805"/>
      <c r="BH128" s="805"/>
      <c r="BI128" s="805"/>
      <c r="BJ128" s="805"/>
      <c r="BK128" s="805"/>
      <c r="BL128" s="828"/>
      <c r="BM128" s="804">
        <v>13.76</v>
      </c>
      <c r="BN128" s="805"/>
      <c r="BO128" s="805"/>
      <c r="BP128" s="805"/>
      <c r="BQ128" s="805"/>
      <c r="BR128" s="805"/>
      <c r="BS128" s="828"/>
      <c r="BT128" s="804">
        <v>20</v>
      </c>
      <c r="BU128" s="805"/>
      <c r="BV128" s="805"/>
      <c r="BW128" s="805"/>
      <c r="BX128" s="805"/>
      <c r="BY128" s="805"/>
      <c r="BZ128" s="806"/>
      <c r="CA128" s="236"/>
      <c r="CB128" s="236"/>
      <c r="CC128" s="236"/>
      <c r="CD128" s="236"/>
      <c r="CE128" s="236"/>
      <c r="CF128" s="236"/>
      <c r="CG128" s="233"/>
      <c r="CH128" s="233"/>
      <c r="CI128" s="233"/>
      <c r="CJ128" s="234"/>
      <c r="CK128" s="878"/>
      <c r="CL128" s="879"/>
      <c r="CM128" s="879"/>
      <c r="CN128" s="879"/>
      <c r="CO128" s="880"/>
      <c r="CP128" s="807" t="s">
        <v>467</v>
      </c>
      <c r="CQ128" s="746"/>
      <c r="CR128" s="746"/>
      <c r="CS128" s="746"/>
      <c r="CT128" s="746"/>
      <c r="CU128" s="746"/>
      <c r="CV128" s="746"/>
      <c r="CW128" s="746"/>
      <c r="CX128" s="746"/>
      <c r="CY128" s="746"/>
      <c r="CZ128" s="746"/>
      <c r="DA128" s="746"/>
      <c r="DB128" s="746"/>
      <c r="DC128" s="746"/>
      <c r="DD128" s="746"/>
      <c r="DE128" s="746"/>
      <c r="DF128" s="747"/>
      <c r="DG128" s="808" t="s">
        <v>114</v>
      </c>
      <c r="DH128" s="809"/>
      <c r="DI128" s="809"/>
      <c r="DJ128" s="809"/>
      <c r="DK128" s="809"/>
      <c r="DL128" s="809" t="s">
        <v>114</v>
      </c>
      <c r="DM128" s="809"/>
      <c r="DN128" s="809"/>
      <c r="DO128" s="809"/>
      <c r="DP128" s="809"/>
      <c r="DQ128" s="809" t="s">
        <v>114</v>
      </c>
      <c r="DR128" s="809"/>
      <c r="DS128" s="809"/>
      <c r="DT128" s="809"/>
      <c r="DU128" s="809"/>
      <c r="DV128" s="810" t="s">
        <v>114</v>
      </c>
      <c r="DW128" s="810"/>
      <c r="DX128" s="810"/>
      <c r="DY128" s="810"/>
      <c r="DZ128" s="811"/>
    </row>
    <row r="129" spans="1:131" s="199" customFormat="1" ht="26.25" customHeight="1">
      <c r="A129" s="792" t="s">
        <v>92</v>
      </c>
      <c r="B129" s="793"/>
      <c r="C129" s="793"/>
      <c r="D129" s="793"/>
      <c r="E129" s="793"/>
      <c r="F129" s="793"/>
      <c r="G129" s="793"/>
      <c r="H129" s="793"/>
      <c r="I129" s="793"/>
      <c r="J129" s="793"/>
      <c r="K129" s="793"/>
      <c r="L129" s="793"/>
      <c r="M129" s="793"/>
      <c r="N129" s="793"/>
      <c r="O129" s="793"/>
      <c r="P129" s="793"/>
      <c r="Q129" s="793"/>
      <c r="R129" s="793"/>
      <c r="S129" s="793"/>
      <c r="T129" s="793"/>
      <c r="U129" s="793"/>
      <c r="V129" s="793"/>
      <c r="W129" s="794" t="s">
        <v>468</v>
      </c>
      <c r="X129" s="795"/>
      <c r="Y129" s="795"/>
      <c r="Z129" s="796"/>
      <c r="AA129" s="797">
        <v>7912534</v>
      </c>
      <c r="AB129" s="798"/>
      <c r="AC129" s="798"/>
      <c r="AD129" s="798"/>
      <c r="AE129" s="799"/>
      <c r="AF129" s="800">
        <v>8048446</v>
      </c>
      <c r="AG129" s="798"/>
      <c r="AH129" s="798"/>
      <c r="AI129" s="798"/>
      <c r="AJ129" s="799"/>
      <c r="AK129" s="800">
        <v>7975493</v>
      </c>
      <c r="AL129" s="798"/>
      <c r="AM129" s="798"/>
      <c r="AN129" s="798"/>
      <c r="AO129" s="799"/>
      <c r="AP129" s="801"/>
      <c r="AQ129" s="802"/>
      <c r="AR129" s="802"/>
      <c r="AS129" s="802"/>
      <c r="AT129" s="803"/>
      <c r="AU129" s="237"/>
      <c r="AV129" s="237"/>
      <c r="AW129" s="237"/>
      <c r="AX129" s="767" t="s">
        <v>469</v>
      </c>
      <c r="AY129" s="768"/>
      <c r="AZ129" s="768"/>
      <c r="BA129" s="768"/>
      <c r="BB129" s="768"/>
      <c r="BC129" s="768"/>
      <c r="BD129" s="768"/>
      <c r="BE129" s="769"/>
      <c r="BF129" s="787" t="s">
        <v>114</v>
      </c>
      <c r="BG129" s="788"/>
      <c r="BH129" s="788"/>
      <c r="BI129" s="788"/>
      <c r="BJ129" s="788"/>
      <c r="BK129" s="788"/>
      <c r="BL129" s="789"/>
      <c r="BM129" s="787">
        <v>18.760000000000002</v>
      </c>
      <c r="BN129" s="788"/>
      <c r="BO129" s="788"/>
      <c r="BP129" s="788"/>
      <c r="BQ129" s="788"/>
      <c r="BR129" s="788"/>
      <c r="BS129" s="789"/>
      <c r="BT129" s="787">
        <v>30</v>
      </c>
      <c r="BU129" s="790"/>
      <c r="BV129" s="790"/>
      <c r="BW129" s="790"/>
      <c r="BX129" s="790"/>
      <c r="BY129" s="790"/>
      <c r="BZ129" s="791"/>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06"/>
      <c r="DQ129" s="206"/>
      <c r="DR129" s="206"/>
      <c r="DS129" s="206"/>
      <c r="DT129" s="206"/>
      <c r="DU129" s="206"/>
      <c r="DV129" s="206"/>
      <c r="DW129" s="206"/>
      <c r="DX129" s="206"/>
      <c r="DY129" s="206"/>
      <c r="DZ129" s="210"/>
    </row>
    <row r="130" spans="1:131" s="199" customFormat="1" ht="26.25" customHeight="1">
      <c r="A130" s="792" t="s">
        <v>470</v>
      </c>
      <c r="B130" s="793"/>
      <c r="C130" s="793"/>
      <c r="D130" s="793"/>
      <c r="E130" s="793"/>
      <c r="F130" s="793"/>
      <c r="G130" s="793"/>
      <c r="H130" s="793"/>
      <c r="I130" s="793"/>
      <c r="J130" s="793"/>
      <c r="K130" s="793"/>
      <c r="L130" s="793"/>
      <c r="M130" s="793"/>
      <c r="N130" s="793"/>
      <c r="O130" s="793"/>
      <c r="P130" s="793"/>
      <c r="Q130" s="793"/>
      <c r="R130" s="793"/>
      <c r="S130" s="793"/>
      <c r="T130" s="793"/>
      <c r="U130" s="793"/>
      <c r="V130" s="793"/>
      <c r="W130" s="794" t="s">
        <v>471</v>
      </c>
      <c r="X130" s="795"/>
      <c r="Y130" s="795"/>
      <c r="Z130" s="796"/>
      <c r="AA130" s="797">
        <v>1007086</v>
      </c>
      <c r="AB130" s="798"/>
      <c r="AC130" s="798"/>
      <c r="AD130" s="798"/>
      <c r="AE130" s="799"/>
      <c r="AF130" s="800">
        <v>995469</v>
      </c>
      <c r="AG130" s="798"/>
      <c r="AH130" s="798"/>
      <c r="AI130" s="798"/>
      <c r="AJ130" s="799"/>
      <c r="AK130" s="800">
        <v>985292</v>
      </c>
      <c r="AL130" s="798"/>
      <c r="AM130" s="798"/>
      <c r="AN130" s="798"/>
      <c r="AO130" s="799"/>
      <c r="AP130" s="801"/>
      <c r="AQ130" s="802"/>
      <c r="AR130" s="802"/>
      <c r="AS130" s="802"/>
      <c r="AT130" s="803"/>
      <c r="AU130" s="237"/>
      <c r="AV130" s="237"/>
      <c r="AW130" s="237"/>
      <c r="AX130" s="767" t="s">
        <v>472</v>
      </c>
      <c r="AY130" s="768"/>
      <c r="AZ130" s="768"/>
      <c r="BA130" s="768"/>
      <c r="BB130" s="768"/>
      <c r="BC130" s="768"/>
      <c r="BD130" s="768"/>
      <c r="BE130" s="769"/>
      <c r="BF130" s="770">
        <v>9.9</v>
      </c>
      <c r="BG130" s="771"/>
      <c r="BH130" s="771"/>
      <c r="BI130" s="771"/>
      <c r="BJ130" s="771"/>
      <c r="BK130" s="771"/>
      <c r="BL130" s="772"/>
      <c r="BM130" s="770">
        <v>25</v>
      </c>
      <c r="BN130" s="771"/>
      <c r="BO130" s="771"/>
      <c r="BP130" s="771"/>
      <c r="BQ130" s="771"/>
      <c r="BR130" s="771"/>
      <c r="BS130" s="772"/>
      <c r="BT130" s="770">
        <v>35</v>
      </c>
      <c r="BU130" s="773"/>
      <c r="BV130" s="773"/>
      <c r="BW130" s="773"/>
      <c r="BX130" s="773"/>
      <c r="BY130" s="773"/>
      <c r="BZ130" s="77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06"/>
      <c r="DQ130" s="206"/>
      <c r="DR130" s="206"/>
      <c r="DS130" s="206"/>
      <c r="DT130" s="206"/>
      <c r="DU130" s="206"/>
      <c r="DV130" s="206"/>
      <c r="DW130" s="206"/>
      <c r="DX130" s="206"/>
      <c r="DY130" s="206"/>
      <c r="DZ130" s="210"/>
    </row>
    <row r="131" spans="1:131" s="199" customFormat="1" ht="26.25" customHeight="1" thickBot="1">
      <c r="A131" s="775"/>
      <c r="B131" s="776"/>
      <c r="C131" s="776"/>
      <c r="D131" s="776"/>
      <c r="E131" s="776"/>
      <c r="F131" s="776"/>
      <c r="G131" s="776"/>
      <c r="H131" s="776"/>
      <c r="I131" s="776"/>
      <c r="J131" s="776"/>
      <c r="K131" s="776"/>
      <c r="L131" s="776"/>
      <c r="M131" s="776"/>
      <c r="N131" s="776"/>
      <c r="O131" s="776"/>
      <c r="P131" s="776"/>
      <c r="Q131" s="776"/>
      <c r="R131" s="776"/>
      <c r="S131" s="776"/>
      <c r="T131" s="776"/>
      <c r="U131" s="776"/>
      <c r="V131" s="776"/>
      <c r="W131" s="777" t="s">
        <v>473</v>
      </c>
      <c r="X131" s="778"/>
      <c r="Y131" s="778"/>
      <c r="Z131" s="779"/>
      <c r="AA131" s="780">
        <v>6905448</v>
      </c>
      <c r="AB131" s="781"/>
      <c r="AC131" s="781"/>
      <c r="AD131" s="781"/>
      <c r="AE131" s="782"/>
      <c r="AF131" s="783">
        <v>7052977</v>
      </c>
      <c r="AG131" s="781"/>
      <c r="AH131" s="781"/>
      <c r="AI131" s="781"/>
      <c r="AJ131" s="782"/>
      <c r="AK131" s="783">
        <v>6990201</v>
      </c>
      <c r="AL131" s="781"/>
      <c r="AM131" s="781"/>
      <c r="AN131" s="781"/>
      <c r="AO131" s="782"/>
      <c r="AP131" s="784"/>
      <c r="AQ131" s="785"/>
      <c r="AR131" s="785"/>
      <c r="AS131" s="785"/>
      <c r="AT131" s="786"/>
      <c r="AU131" s="237"/>
      <c r="AV131" s="237"/>
      <c r="AW131" s="237"/>
      <c r="AX131" s="745" t="s">
        <v>474</v>
      </c>
      <c r="AY131" s="746"/>
      <c r="AZ131" s="746"/>
      <c r="BA131" s="746"/>
      <c r="BB131" s="746"/>
      <c r="BC131" s="746"/>
      <c r="BD131" s="746"/>
      <c r="BE131" s="747"/>
      <c r="BF131" s="748">
        <v>110.5</v>
      </c>
      <c r="BG131" s="749"/>
      <c r="BH131" s="749"/>
      <c r="BI131" s="749"/>
      <c r="BJ131" s="749"/>
      <c r="BK131" s="749"/>
      <c r="BL131" s="750"/>
      <c r="BM131" s="748">
        <v>350</v>
      </c>
      <c r="BN131" s="749"/>
      <c r="BO131" s="749"/>
      <c r="BP131" s="749"/>
      <c r="BQ131" s="749"/>
      <c r="BR131" s="749"/>
      <c r="BS131" s="750"/>
      <c r="BT131" s="751"/>
      <c r="BU131" s="752"/>
      <c r="BV131" s="752"/>
      <c r="BW131" s="752"/>
      <c r="BX131" s="752"/>
      <c r="BY131" s="752"/>
      <c r="BZ131" s="75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06"/>
      <c r="DQ131" s="206"/>
      <c r="DR131" s="206"/>
      <c r="DS131" s="206"/>
      <c r="DT131" s="206"/>
      <c r="DU131" s="206"/>
      <c r="DV131" s="206"/>
      <c r="DW131" s="206"/>
      <c r="DX131" s="206"/>
      <c r="DY131" s="206"/>
      <c r="DZ131" s="210"/>
    </row>
    <row r="132" spans="1:131" s="199" customFormat="1" ht="26.25" customHeight="1">
      <c r="A132" s="754" t="s">
        <v>475</v>
      </c>
      <c r="B132" s="755"/>
      <c r="C132" s="755"/>
      <c r="D132" s="755"/>
      <c r="E132" s="755"/>
      <c r="F132" s="755"/>
      <c r="G132" s="755"/>
      <c r="H132" s="755"/>
      <c r="I132" s="755"/>
      <c r="J132" s="755"/>
      <c r="K132" s="755"/>
      <c r="L132" s="755"/>
      <c r="M132" s="755"/>
      <c r="N132" s="755"/>
      <c r="O132" s="755"/>
      <c r="P132" s="755"/>
      <c r="Q132" s="755"/>
      <c r="R132" s="755"/>
      <c r="S132" s="755"/>
      <c r="T132" s="755"/>
      <c r="U132" s="755"/>
      <c r="V132" s="758" t="s">
        <v>476</v>
      </c>
      <c r="W132" s="758"/>
      <c r="X132" s="758"/>
      <c r="Y132" s="758"/>
      <c r="Z132" s="759"/>
      <c r="AA132" s="760">
        <v>9.7974961220000001</v>
      </c>
      <c r="AB132" s="761"/>
      <c r="AC132" s="761"/>
      <c r="AD132" s="761"/>
      <c r="AE132" s="762"/>
      <c r="AF132" s="763">
        <v>9.4548018519999992</v>
      </c>
      <c r="AG132" s="761"/>
      <c r="AH132" s="761"/>
      <c r="AI132" s="761"/>
      <c r="AJ132" s="762"/>
      <c r="AK132" s="763">
        <v>10.663184080000001</v>
      </c>
      <c r="AL132" s="761"/>
      <c r="AM132" s="761"/>
      <c r="AN132" s="761"/>
      <c r="AO132" s="762"/>
      <c r="AP132" s="764"/>
      <c r="AQ132" s="765"/>
      <c r="AR132" s="765"/>
      <c r="AS132" s="765"/>
      <c r="AT132" s="766"/>
      <c r="AU132" s="239"/>
      <c r="AV132" s="240"/>
      <c r="AW132" s="240"/>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0"/>
      <c r="DQ132" s="210"/>
      <c r="DR132" s="210"/>
      <c r="DS132" s="210"/>
      <c r="DT132" s="210"/>
      <c r="DU132" s="210"/>
      <c r="DV132" s="210"/>
      <c r="DW132" s="210"/>
      <c r="DX132" s="210"/>
      <c r="DY132" s="210"/>
      <c r="DZ132" s="210"/>
    </row>
    <row r="133" spans="1:131" s="199" customFormat="1" ht="26.25" customHeight="1" thickBot="1">
      <c r="A133" s="756"/>
      <c r="B133" s="757"/>
      <c r="C133" s="757"/>
      <c r="D133" s="757"/>
      <c r="E133" s="757"/>
      <c r="F133" s="757"/>
      <c r="G133" s="757"/>
      <c r="H133" s="757"/>
      <c r="I133" s="757"/>
      <c r="J133" s="757"/>
      <c r="K133" s="757"/>
      <c r="L133" s="757"/>
      <c r="M133" s="757"/>
      <c r="N133" s="757"/>
      <c r="O133" s="757"/>
      <c r="P133" s="757"/>
      <c r="Q133" s="757"/>
      <c r="R133" s="757"/>
      <c r="S133" s="757"/>
      <c r="T133" s="757"/>
      <c r="U133" s="757"/>
      <c r="V133" s="737" t="s">
        <v>477</v>
      </c>
      <c r="W133" s="737"/>
      <c r="X133" s="737"/>
      <c r="Y133" s="737"/>
      <c r="Z133" s="738"/>
      <c r="AA133" s="739">
        <v>10.199999999999999</v>
      </c>
      <c r="AB133" s="740"/>
      <c r="AC133" s="740"/>
      <c r="AD133" s="740"/>
      <c r="AE133" s="741"/>
      <c r="AF133" s="739">
        <v>9.8000000000000007</v>
      </c>
      <c r="AG133" s="740"/>
      <c r="AH133" s="740"/>
      <c r="AI133" s="740"/>
      <c r="AJ133" s="741"/>
      <c r="AK133" s="739">
        <v>9.9</v>
      </c>
      <c r="AL133" s="740"/>
      <c r="AM133" s="740"/>
      <c r="AN133" s="740"/>
      <c r="AO133" s="741"/>
      <c r="AP133" s="742"/>
      <c r="AQ133" s="743"/>
      <c r="AR133" s="743"/>
      <c r="AS133" s="743"/>
      <c r="AT133" s="744"/>
      <c r="AU133" s="240"/>
      <c r="AV133" s="240"/>
      <c r="AW133" s="240"/>
      <c r="AX133" s="240"/>
      <c r="AY133" s="240"/>
      <c r="AZ133" s="240"/>
      <c r="BA133" s="240"/>
      <c r="BB133" s="240"/>
      <c r="BC133" s="240"/>
      <c r="BD133" s="240"/>
      <c r="BE133" s="240"/>
      <c r="BF133" s="240"/>
      <c r="BG133" s="240"/>
      <c r="BH133" s="240"/>
      <c r="BI133" s="240"/>
      <c r="BJ133" s="240"/>
      <c r="BK133" s="240"/>
      <c r="BL133" s="240"/>
      <c r="BM133" s="240"/>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0"/>
      <c r="DQ133" s="210"/>
      <c r="DR133" s="210"/>
      <c r="DS133" s="210"/>
      <c r="DT133" s="210"/>
      <c r="DU133" s="210"/>
      <c r="DV133" s="210"/>
      <c r="DW133" s="210"/>
      <c r="DX133" s="210"/>
      <c r="DY133" s="210"/>
      <c r="DZ133" s="210"/>
    </row>
    <row r="134" spans="1:131" s="200" customFormat="1" ht="11.25" customHeight="1">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40"/>
      <c r="AV134" s="240"/>
      <c r="AW134" s="240"/>
      <c r="AX134" s="240"/>
      <c r="AY134" s="240"/>
      <c r="AZ134" s="240"/>
      <c r="BA134" s="240"/>
      <c r="BB134" s="240"/>
      <c r="BC134" s="240"/>
      <c r="BD134" s="240"/>
      <c r="BE134" s="240"/>
      <c r="BF134" s="240"/>
      <c r="BG134" s="240"/>
      <c r="BH134" s="240"/>
      <c r="BI134" s="240"/>
      <c r="BJ134" s="240"/>
      <c r="BK134" s="240"/>
      <c r="BL134" s="240"/>
      <c r="BM134" s="240"/>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0"/>
      <c r="DQ134" s="210"/>
      <c r="DR134" s="210"/>
      <c r="DS134" s="210"/>
      <c r="DT134" s="210"/>
      <c r="DU134" s="210"/>
      <c r="DV134" s="210"/>
      <c r="DW134" s="210"/>
      <c r="DX134" s="210"/>
      <c r="DY134" s="210"/>
      <c r="DZ134" s="210"/>
      <c r="EA134" s="199"/>
    </row>
    <row r="135" spans="1:131" ht="14.25" hidden="1">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row r="136" spans="1:131" hidden="1"/>
  </sheetData>
  <sheetProtection password="851F"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5" zoomScaleNormal="85" zoomScaleSheetLayoutView="75" workbookViewId="0"/>
  </sheetViews>
  <sheetFormatPr defaultColWidth="0" defaultRowHeight="13.5" customHeight="1" zeroHeight="1"/>
  <cols>
    <col min="1" max="36" width="9" style="244" customWidth="1"/>
    <col min="37" max="16384" width="9" style="243" hidden="1"/>
  </cols>
  <sheetData>
    <row r="1" spans="2:36">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c r="AI1" s="243"/>
      <c r="AJ1" s="243"/>
    </row>
    <row r="2" spans="2:36"/>
    <row r="3" spans="2:36"/>
    <row r="4" spans="2:36"/>
    <row r="5" spans="2:36"/>
    <row r="6" spans="2:36"/>
    <row r="7" spans="2:36"/>
    <row r="8" spans="2:36"/>
    <row r="9" spans="2:36"/>
    <row r="10" spans="2:36"/>
    <row r="11" spans="2:36"/>
    <row r="12" spans="2:36"/>
    <row r="13" spans="2:36"/>
    <row r="14" spans="2:36"/>
    <row r="15" spans="2:36"/>
    <row r="16" spans="2:36">
      <c r="AJ16" s="243"/>
    </row>
    <row r="17" spans="34:36">
      <c r="AJ17" s="243"/>
    </row>
    <row r="18" spans="34:36"/>
    <row r="19" spans="34:36"/>
    <row r="20" spans="34:36">
      <c r="AI20" s="243"/>
      <c r="AJ20" s="243"/>
    </row>
    <row r="21" spans="34:36">
      <c r="AJ21" s="243"/>
    </row>
    <row r="22" spans="34:36"/>
    <row r="23" spans="34:36">
      <c r="AI23" s="243"/>
      <c r="AJ23" s="243"/>
    </row>
    <row r="24" spans="34:36">
      <c r="AJ24" s="243"/>
    </row>
    <row r="25" spans="34:36">
      <c r="AJ25" s="243"/>
    </row>
    <row r="26" spans="34:36">
      <c r="AI26" s="243"/>
      <c r="AJ26" s="243"/>
    </row>
    <row r="27" spans="34:36"/>
    <row r="28" spans="34:36">
      <c r="AI28" s="243"/>
      <c r="AJ28" s="243"/>
    </row>
    <row r="29" spans="34:36">
      <c r="AJ29" s="243"/>
    </row>
    <row r="30" spans="34:36"/>
    <row r="31" spans="34:36">
      <c r="AH31" s="243"/>
      <c r="AI31" s="243"/>
      <c r="AJ31" s="243"/>
    </row>
    <row r="32" spans="34:36"/>
    <row r="33" spans="28:36">
      <c r="AI33" s="243"/>
      <c r="AJ33" s="243"/>
    </row>
    <row r="34" spans="28:36">
      <c r="AF34" s="243"/>
    </row>
    <row r="35" spans="28:36">
      <c r="AB35" s="243"/>
      <c r="AC35" s="243"/>
      <c r="AD35" s="243"/>
      <c r="AF35" s="243"/>
      <c r="AG35" s="243"/>
      <c r="AH35" s="243"/>
      <c r="AI35" s="243"/>
      <c r="AJ35" s="243"/>
    </row>
    <row r="36" spans="28:36"/>
    <row r="37" spans="28:36">
      <c r="AE37" s="243"/>
      <c r="AJ37" s="243"/>
    </row>
    <row r="38" spans="28:36">
      <c r="AB38" s="243"/>
      <c r="AC38" s="243"/>
      <c r="AD38" s="243"/>
      <c r="AE38" s="243"/>
      <c r="AG38" s="243"/>
      <c r="AH38" s="243"/>
      <c r="AI38" s="243"/>
      <c r="AJ38" s="243"/>
    </row>
    <row r="39" spans="28:36"/>
    <row r="40" spans="28:36"/>
    <row r="41" spans="28:36"/>
    <row r="42" spans="28:36"/>
    <row r="43" spans="28:36"/>
    <row r="44" spans="28:36"/>
    <row r="45" spans="28:36"/>
    <row r="46" spans="28:36"/>
    <row r="47" spans="28:36"/>
    <row r="48" spans="28:36"/>
    <row r="49" spans="22:36">
      <c r="AG49" s="243"/>
      <c r="AH49" s="243"/>
      <c r="AI49" s="243"/>
      <c r="AJ49" s="243"/>
    </row>
    <row r="50" spans="22:36"/>
    <row r="51" spans="22:36"/>
    <row r="52" spans="22:36"/>
    <row r="53" spans="22:36"/>
    <row r="54" spans="22:36"/>
    <row r="55" spans="22:36"/>
    <row r="56" spans="22:36"/>
    <row r="57" spans="22:36"/>
    <row r="58" spans="22:36"/>
    <row r="59" spans="22:36"/>
    <row r="60" spans="22:36"/>
    <row r="61" spans="22:36"/>
    <row r="62" spans="22:36"/>
    <row r="63" spans="22:36">
      <c r="W63" s="243"/>
      <c r="AA63" s="243"/>
    </row>
    <row r="64" spans="22:36">
      <c r="V64" s="243"/>
    </row>
    <row r="65" spans="15:36">
      <c r="X65" s="243"/>
      <c r="Z65" s="243"/>
      <c r="AC65" s="243"/>
    </row>
    <row r="66" spans="15:36">
      <c r="Q66" s="243"/>
      <c r="S66" s="243"/>
      <c r="U66" s="243"/>
      <c r="AF66" s="243"/>
    </row>
    <row r="67" spans="15:36">
      <c r="O67" s="243"/>
      <c r="P67" s="243"/>
      <c r="R67" s="243"/>
      <c r="T67" s="243"/>
      <c r="Y67" s="243"/>
      <c r="AB67" s="243"/>
      <c r="AD67" s="243"/>
      <c r="AE67" s="243"/>
      <c r="AG67" s="243"/>
      <c r="AH67" s="243"/>
      <c r="AI67" s="243"/>
      <c r="AJ67" s="243"/>
    </row>
    <row r="68" spans="15:36"/>
    <row r="69" spans="15:36"/>
    <row r="70" spans="15:36"/>
    <row r="71" spans="15:36"/>
    <row r="72" spans="15:36">
      <c r="AJ72" s="243"/>
    </row>
    <row r="73" spans="15:36">
      <c r="AJ73" s="243"/>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3"/>
    </row>
    <row r="97" spans="24:36">
      <c r="AA97" s="243"/>
    </row>
    <row r="98" spans="24:36" hidden="1">
      <c r="AA98" s="243"/>
    </row>
    <row r="99" spans="24:36" hidden="1">
      <c r="AA99" s="243"/>
    </row>
    <row r="100" spans="24:36" hidden="1"/>
    <row r="101" spans="24:36" ht="12" hidden="1" customHeight="1">
      <c r="X101" s="243"/>
      <c r="Y101" s="243"/>
      <c r="Z101" s="243"/>
      <c r="AC101" s="243"/>
    </row>
    <row r="102" spans="24:36" ht="1.5" hidden="1" customHeight="1">
      <c r="AC102" s="243"/>
      <c r="AF102" s="243"/>
    </row>
    <row r="103" spans="24:36" hidden="1">
      <c r="AB103" s="243"/>
      <c r="AD103" s="243"/>
      <c r="AE103" s="243"/>
      <c r="AF103" s="243"/>
      <c r="AG103" s="243"/>
      <c r="AH103" s="243"/>
      <c r="AI103" s="243"/>
      <c r="AJ103" s="243"/>
    </row>
    <row r="104" spans="24:36" hidden="1">
      <c r="AD104" s="243"/>
      <c r="AE104" s="243"/>
      <c r="AG104" s="243"/>
      <c r="AH104" s="243"/>
      <c r="AI104" s="243"/>
      <c r="AJ104" s="243"/>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75" zoomScaleNormal="75" zoomScaleSheetLayoutView="55" workbookViewId="0"/>
  </sheetViews>
  <sheetFormatPr defaultColWidth="0" defaultRowHeight="13.5" customHeight="1" zeroHeight="1"/>
  <cols>
    <col min="1" max="1" width="9.125" style="244" customWidth="1"/>
    <col min="2" max="15" width="9" style="244" customWidth="1"/>
    <col min="16" max="16" width="9.125" style="244" bestFit="1" customWidth="1"/>
    <col min="17" max="34" width="9" style="244" customWidth="1"/>
    <col min="35" max="16384" width="9" style="243" hidden="1"/>
  </cols>
  <sheetData>
    <row r="1" spans="2:34">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row r="3" spans="2:34"/>
    <row r="4" spans="2:34">
      <c r="R4" s="243"/>
      <c r="S4" s="243"/>
      <c r="T4" s="243"/>
      <c r="U4" s="243"/>
      <c r="V4" s="243"/>
      <c r="W4" s="243"/>
      <c r="X4" s="243"/>
      <c r="Y4" s="243"/>
      <c r="Z4" s="243"/>
      <c r="AA4" s="243"/>
      <c r="AB4" s="243"/>
      <c r="AC4" s="243"/>
      <c r="AD4" s="243"/>
      <c r="AE4" s="243"/>
      <c r="AF4" s="243"/>
      <c r="AG4" s="243"/>
      <c r="AH4" s="243"/>
    </row>
    <row r="5" spans="2:34">
      <c r="R5" s="243"/>
      <c r="S5" s="243"/>
      <c r="T5" s="243"/>
      <c r="U5" s="243"/>
      <c r="V5" s="243"/>
      <c r="W5" s="243"/>
      <c r="X5" s="243"/>
      <c r="Y5" s="243"/>
      <c r="Z5" s="243"/>
      <c r="AA5" s="243"/>
      <c r="AB5" s="243"/>
      <c r="AC5" s="243"/>
      <c r="AD5" s="243"/>
      <c r="AE5" s="243"/>
      <c r="AF5" s="243"/>
      <c r="AG5" s="243"/>
      <c r="AH5" s="243"/>
    </row>
    <row r="6" spans="2:34"/>
    <row r="7" spans="2:34"/>
    <row r="8" spans="2:34"/>
    <row r="9" spans="2:34"/>
    <row r="10" spans="2:34"/>
    <row r="11" spans="2:34"/>
    <row r="12" spans="2:34"/>
    <row r="13" spans="2:34"/>
    <row r="14" spans="2:34"/>
    <row r="15" spans="2:34"/>
    <row r="16" spans="2:34"/>
    <row r="17" spans="9:34"/>
    <row r="18" spans="9:34">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row>
    <row r="19" spans="9:34"/>
    <row r="20" spans="9:34"/>
    <row r="21" spans="9:34">
      <c r="AH21" s="243"/>
    </row>
    <row r="22" spans="9:34">
      <c r="AE22" s="243"/>
      <c r="AF22" s="243"/>
      <c r="AG22" s="243"/>
      <c r="AH22" s="243"/>
    </row>
    <row r="23" spans="9:34">
      <c r="U23" s="243"/>
      <c r="V23" s="243"/>
      <c r="W23" s="243"/>
      <c r="X23" s="243"/>
      <c r="Y23" s="243"/>
      <c r="Z23" s="243"/>
      <c r="AA23" s="243"/>
      <c r="AB23" s="243"/>
      <c r="AC23" s="243"/>
      <c r="AD23" s="243"/>
      <c r="AE23" s="243"/>
      <c r="AF23" s="243"/>
      <c r="AG23" s="243"/>
      <c r="AH23" s="243"/>
    </row>
    <row r="24" spans="9:34"/>
    <row r="25" spans="9:34"/>
    <row r="26" spans="9:34"/>
    <row r="27" spans="9:34"/>
    <row r="28" spans="9:34"/>
    <row r="29" spans="9:34"/>
    <row r="30" spans="9:34"/>
    <row r="31" spans="9:34"/>
    <row r="32" spans="9:34"/>
    <row r="33" spans="15:34"/>
    <row r="34" spans="15:34"/>
    <row r="35" spans="15:34">
      <c r="V35" s="243"/>
      <c r="W35" s="243"/>
      <c r="X35" s="243"/>
      <c r="Y35" s="243"/>
      <c r="Z35" s="243"/>
      <c r="AA35" s="243"/>
      <c r="AB35" s="243"/>
      <c r="AC35" s="243"/>
      <c r="AD35" s="243"/>
      <c r="AE35" s="243"/>
      <c r="AF35" s="243"/>
      <c r="AG35" s="243"/>
      <c r="AH35" s="243"/>
    </row>
    <row r="36" spans="15:34"/>
    <row r="37" spans="15:34">
      <c r="AH37" s="243"/>
    </row>
    <row r="38" spans="15:34">
      <c r="AE38" s="243"/>
      <c r="AF38" s="243"/>
      <c r="AG38" s="243"/>
      <c r="AH38" s="243"/>
    </row>
    <row r="39" spans="15:34"/>
    <row r="40" spans="15:34"/>
    <row r="41" spans="15:34"/>
    <row r="42" spans="15:34"/>
    <row r="43" spans="15:34">
      <c r="O43" s="243"/>
      <c r="P43" s="243"/>
      <c r="Q43" s="243"/>
      <c r="R43" s="243"/>
      <c r="S43" s="243"/>
      <c r="T43" s="243"/>
      <c r="U43" s="243"/>
      <c r="V43" s="243"/>
      <c r="W43" s="243"/>
      <c r="X43" s="243"/>
      <c r="Y43" s="243"/>
      <c r="Z43" s="243"/>
      <c r="AA43" s="243"/>
      <c r="AB43" s="243"/>
      <c r="AC43" s="243"/>
      <c r="AD43" s="243"/>
      <c r="AE43" s="243"/>
      <c r="AF43" s="243"/>
      <c r="AG43" s="243"/>
      <c r="AH43" s="243"/>
    </row>
    <row r="44" spans="15:34">
      <c r="AH44" s="243"/>
    </row>
    <row r="45" spans="15:34"/>
    <row r="46" spans="15:34">
      <c r="W46" s="243"/>
      <c r="X46" s="243"/>
      <c r="Y46" s="243"/>
      <c r="Z46" s="243"/>
      <c r="AA46" s="243"/>
      <c r="AB46" s="243"/>
      <c r="AC46" s="243"/>
      <c r="AD46" s="243"/>
      <c r="AE46" s="243"/>
      <c r="AF46" s="243"/>
      <c r="AG46" s="243"/>
      <c r="AH46" s="243"/>
    </row>
    <row r="47" spans="15:34"/>
    <row r="48" spans="15:34"/>
    <row r="49" spans="22:34"/>
    <row r="50" spans="22:34">
      <c r="V50" s="243"/>
      <c r="W50" s="243"/>
      <c r="X50" s="243"/>
      <c r="Y50" s="243"/>
      <c r="Z50" s="243"/>
      <c r="AA50" s="243"/>
      <c r="AB50" s="243"/>
      <c r="AC50" s="243"/>
      <c r="AD50" s="243"/>
      <c r="AE50" s="243"/>
      <c r="AF50" s="243"/>
      <c r="AG50" s="243"/>
      <c r="AH50" s="243"/>
    </row>
    <row r="51" spans="22:34"/>
    <row r="52" spans="22:34"/>
    <row r="53" spans="22:34">
      <c r="AH53" s="243"/>
    </row>
    <row r="54" spans="22:34"/>
    <row r="55" spans="22:34"/>
    <row r="56" spans="22:34"/>
    <row r="57" spans="22:34"/>
    <row r="58" spans="22:34"/>
    <row r="59" spans="22:34"/>
    <row r="60" spans="22:34"/>
    <row r="61" spans="22:34"/>
    <row r="62" spans="22:34"/>
    <row r="63" spans="22:34"/>
    <row r="64" spans="22:34"/>
    <row r="65" spans="25:34"/>
    <row r="66" spans="25:34"/>
    <row r="67" spans="25:34">
      <c r="Y67" s="243"/>
      <c r="Z67" s="243"/>
      <c r="AA67" s="243"/>
      <c r="AB67" s="243"/>
      <c r="AC67" s="243"/>
      <c r="AD67" s="243"/>
      <c r="AE67" s="243"/>
      <c r="AF67" s="243"/>
      <c r="AG67" s="243"/>
      <c r="AH67" s="243"/>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245" customWidth="1"/>
    <col min="7" max="8" width="15.875" style="245" customWidth="1"/>
    <col min="9" max="14" width="16.125" style="245" customWidth="1"/>
    <col min="15" max="15" width="6.125" style="252" customWidth="1"/>
    <col min="16" max="16" width="3" style="250" customWidth="1"/>
    <col min="17" max="17" width="19.125" style="245" hidden="1" customWidth="1"/>
    <col min="18" max="22" width="12.625" style="245" hidden="1" customWidth="1"/>
    <col min="23" max="16384" width="8.625" style="245" hidden="1"/>
  </cols>
  <sheetData>
    <row r="1" spans="1:16">
      <c r="O1" s="246"/>
      <c r="P1" s="246"/>
    </row>
    <row r="2" spans="1:16">
      <c r="O2" s="246"/>
      <c r="P2" s="246"/>
    </row>
    <row r="3" spans="1:16">
      <c r="O3" s="246"/>
      <c r="P3" s="246"/>
    </row>
    <row r="4" spans="1:16">
      <c r="O4" s="246"/>
      <c r="P4" s="246"/>
    </row>
    <row r="5" spans="1:16" ht="17.25">
      <c r="A5" s="247" t="s">
        <v>478</v>
      </c>
      <c r="B5" s="248"/>
      <c r="C5" s="248"/>
      <c r="D5" s="248"/>
      <c r="E5" s="248"/>
      <c r="F5" s="248"/>
      <c r="G5" s="248"/>
      <c r="H5" s="248"/>
      <c r="I5" s="248"/>
      <c r="J5" s="248"/>
      <c r="K5" s="248"/>
      <c r="L5" s="248"/>
      <c r="M5" s="248"/>
      <c r="N5" s="248"/>
      <c r="O5" s="249"/>
    </row>
    <row r="6" spans="1:16">
      <c r="A6" s="250"/>
      <c r="B6" s="246"/>
      <c r="C6" s="246"/>
      <c r="D6" s="246"/>
      <c r="E6" s="246"/>
      <c r="F6" s="246"/>
      <c r="G6" s="251" t="s">
        <v>479</v>
      </c>
      <c r="H6" s="251"/>
      <c r="I6" s="251"/>
      <c r="J6" s="251"/>
      <c r="K6" s="246"/>
      <c r="L6" s="246"/>
      <c r="M6" s="246"/>
      <c r="N6" s="246"/>
    </row>
    <row r="7" spans="1:16">
      <c r="A7" s="250"/>
      <c r="B7" s="246"/>
      <c r="C7" s="246"/>
      <c r="D7" s="246"/>
      <c r="E7" s="246"/>
      <c r="F7" s="246"/>
      <c r="G7" s="253"/>
      <c r="H7" s="254"/>
      <c r="I7" s="254"/>
      <c r="J7" s="255"/>
      <c r="K7" s="1151" t="s">
        <v>480</v>
      </c>
      <c r="L7" s="256"/>
      <c r="M7" s="257" t="s">
        <v>481</v>
      </c>
      <c r="N7" s="258"/>
    </row>
    <row r="8" spans="1:16">
      <c r="A8" s="250"/>
      <c r="B8" s="246"/>
      <c r="C8" s="246"/>
      <c r="D8" s="246"/>
      <c r="E8" s="246"/>
      <c r="F8" s="246"/>
      <c r="G8" s="259"/>
      <c r="H8" s="260"/>
      <c r="I8" s="260"/>
      <c r="J8" s="261"/>
      <c r="K8" s="1152"/>
      <c r="L8" s="262" t="s">
        <v>482</v>
      </c>
      <c r="M8" s="263" t="s">
        <v>483</v>
      </c>
      <c r="N8" s="264" t="s">
        <v>484</v>
      </c>
    </row>
    <row r="9" spans="1:16">
      <c r="A9" s="250"/>
      <c r="B9" s="246"/>
      <c r="C9" s="246"/>
      <c r="D9" s="246"/>
      <c r="E9" s="246"/>
      <c r="F9" s="246"/>
      <c r="G9" s="1165" t="s">
        <v>485</v>
      </c>
      <c r="H9" s="1166"/>
      <c r="I9" s="1166"/>
      <c r="J9" s="1167"/>
      <c r="K9" s="265">
        <v>2577058</v>
      </c>
      <c r="L9" s="266">
        <v>82119</v>
      </c>
      <c r="M9" s="267">
        <v>88814</v>
      </c>
      <c r="N9" s="268">
        <v>-7.5</v>
      </c>
    </row>
    <row r="10" spans="1:16">
      <c r="A10" s="250"/>
      <c r="B10" s="246"/>
      <c r="C10" s="246"/>
      <c r="D10" s="246"/>
      <c r="E10" s="246"/>
      <c r="F10" s="246"/>
      <c r="G10" s="1165" t="s">
        <v>486</v>
      </c>
      <c r="H10" s="1166"/>
      <c r="I10" s="1166"/>
      <c r="J10" s="1167"/>
      <c r="K10" s="269">
        <v>110675</v>
      </c>
      <c r="L10" s="270">
        <v>3527</v>
      </c>
      <c r="M10" s="271">
        <v>7348</v>
      </c>
      <c r="N10" s="272">
        <v>-52</v>
      </c>
    </row>
    <row r="11" spans="1:16" ht="13.5" customHeight="1">
      <c r="A11" s="250"/>
      <c r="B11" s="246"/>
      <c r="C11" s="246"/>
      <c r="D11" s="246"/>
      <c r="E11" s="246"/>
      <c r="F11" s="246"/>
      <c r="G11" s="1165" t="s">
        <v>487</v>
      </c>
      <c r="H11" s="1166"/>
      <c r="I11" s="1166"/>
      <c r="J11" s="1167"/>
      <c r="K11" s="269">
        <v>18794</v>
      </c>
      <c r="L11" s="270">
        <v>599</v>
      </c>
      <c r="M11" s="271">
        <v>9064</v>
      </c>
      <c r="N11" s="272">
        <v>-93.4</v>
      </c>
    </row>
    <row r="12" spans="1:16" ht="13.5" customHeight="1">
      <c r="A12" s="250"/>
      <c r="B12" s="246"/>
      <c r="C12" s="246"/>
      <c r="D12" s="246"/>
      <c r="E12" s="246"/>
      <c r="F12" s="246"/>
      <c r="G12" s="1165" t="s">
        <v>488</v>
      </c>
      <c r="H12" s="1166"/>
      <c r="I12" s="1166"/>
      <c r="J12" s="1167"/>
      <c r="K12" s="269" t="s">
        <v>489</v>
      </c>
      <c r="L12" s="270" t="s">
        <v>489</v>
      </c>
      <c r="M12" s="271">
        <v>917</v>
      </c>
      <c r="N12" s="272" t="s">
        <v>489</v>
      </c>
    </row>
    <row r="13" spans="1:16" ht="13.5" customHeight="1">
      <c r="A13" s="250"/>
      <c r="B13" s="246"/>
      <c r="C13" s="246"/>
      <c r="D13" s="246"/>
      <c r="E13" s="246"/>
      <c r="F13" s="246"/>
      <c r="G13" s="1165" t="s">
        <v>490</v>
      </c>
      <c r="H13" s="1166"/>
      <c r="I13" s="1166"/>
      <c r="J13" s="1167"/>
      <c r="K13" s="269" t="s">
        <v>489</v>
      </c>
      <c r="L13" s="270" t="s">
        <v>489</v>
      </c>
      <c r="M13" s="271">
        <v>11</v>
      </c>
      <c r="N13" s="272" t="s">
        <v>489</v>
      </c>
    </row>
    <row r="14" spans="1:16" ht="13.5" customHeight="1">
      <c r="A14" s="250"/>
      <c r="B14" s="246"/>
      <c r="C14" s="246"/>
      <c r="D14" s="246"/>
      <c r="E14" s="246"/>
      <c r="F14" s="246"/>
      <c r="G14" s="1165" t="s">
        <v>491</v>
      </c>
      <c r="H14" s="1166"/>
      <c r="I14" s="1166"/>
      <c r="J14" s="1167"/>
      <c r="K14" s="269">
        <v>90622</v>
      </c>
      <c r="L14" s="270">
        <v>2888</v>
      </c>
      <c r="M14" s="271">
        <v>3976</v>
      </c>
      <c r="N14" s="272">
        <v>-27.4</v>
      </c>
    </row>
    <row r="15" spans="1:16" ht="13.5" customHeight="1">
      <c r="A15" s="250"/>
      <c r="B15" s="246"/>
      <c r="C15" s="246"/>
      <c r="D15" s="246"/>
      <c r="E15" s="246"/>
      <c r="F15" s="246"/>
      <c r="G15" s="1165" t="s">
        <v>492</v>
      </c>
      <c r="H15" s="1166"/>
      <c r="I15" s="1166"/>
      <c r="J15" s="1167"/>
      <c r="K15" s="269">
        <v>28182</v>
      </c>
      <c r="L15" s="270">
        <v>898</v>
      </c>
      <c r="M15" s="271">
        <v>2094</v>
      </c>
      <c r="N15" s="272">
        <v>-57.1</v>
      </c>
    </row>
    <row r="16" spans="1:16">
      <c r="A16" s="250"/>
      <c r="B16" s="246"/>
      <c r="C16" s="246"/>
      <c r="D16" s="246"/>
      <c r="E16" s="246"/>
      <c r="F16" s="246"/>
      <c r="G16" s="1168" t="s">
        <v>493</v>
      </c>
      <c r="H16" s="1169"/>
      <c r="I16" s="1169"/>
      <c r="J16" s="1170"/>
      <c r="K16" s="270">
        <v>-280184</v>
      </c>
      <c r="L16" s="270">
        <v>-8928</v>
      </c>
      <c r="M16" s="271">
        <v>-9674</v>
      </c>
      <c r="N16" s="272">
        <v>-7.7</v>
      </c>
    </row>
    <row r="17" spans="1:16">
      <c r="A17" s="250"/>
      <c r="B17" s="246"/>
      <c r="C17" s="246"/>
      <c r="D17" s="246"/>
      <c r="E17" s="246"/>
      <c r="F17" s="246"/>
      <c r="G17" s="1168" t="s">
        <v>170</v>
      </c>
      <c r="H17" s="1169"/>
      <c r="I17" s="1169"/>
      <c r="J17" s="1170"/>
      <c r="K17" s="270">
        <v>2545147</v>
      </c>
      <c r="L17" s="270">
        <v>81102</v>
      </c>
      <c r="M17" s="271">
        <v>102550</v>
      </c>
      <c r="N17" s="272">
        <v>-20.9</v>
      </c>
    </row>
    <row r="18" spans="1:16">
      <c r="A18" s="250"/>
      <c r="B18" s="246"/>
      <c r="C18" s="246"/>
      <c r="D18" s="246"/>
      <c r="E18" s="246"/>
      <c r="F18" s="246"/>
      <c r="G18" s="246"/>
      <c r="H18" s="246"/>
      <c r="I18" s="246"/>
      <c r="J18" s="246"/>
      <c r="K18" s="246"/>
      <c r="L18" s="246"/>
      <c r="M18" s="273"/>
      <c r="N18" s="273"/>
    </row>
    <row r="19" spans="1:16">
      <c r="A19" s="250"/>
      <c r="B19" s="246"/>
      <c r="C19" s="246"/>
      <c r="D19" s="246"/>
      <c r="E19" s="246"/>
      <c r="F19" s="246"/>
      <c r="G19" s="246" t="s">
        <v>494</v>
      </c>
      <c r="H19" s="246"/>
      <c r="I19" s="246"/>
      <c r="J19" s="246"/>
      <c r="K19" s="246"/>
      <c r="L19" s="246"/>
      <c r="M19" s="246"/>
      <c r="N19" s="246"/>
    </row>
    <row r="20" spans="1:16">
      <c r="A20" s="250"/>
      <c r="B20" s="246"/>
      <c r="C20" s="246"/>
      <c r="D20" s="246"/>
      <c r="E20" s="246"/>
      <c r="F20" s="246"/>
      <c r="G20" s="274"/>
      <c r="H20" s="275"/>
      <c r="I20" s="275"/>
      <c r="J20" s="276"/>
      <c r="K20" s="277" t="s">
        <v>495</v>
      </c>
      <c r="L20" s="278" t="s">
        <v>496</v>
      </c>
      <c r="M20" s="279" t="s">
        <v>497</v>
      </c>
      <c r="N20" s="280"/>
    </row>
    <row r="21" spans="1:16" s="286" customFormat="1">
      <c r="A21" s="281"/>
      <c r="B21" s="251"/>
      <c r="C21" s="251"/>
      <c r="D21" s="251"/>
      <c r="E21" s="251"/>
      <c r="F21" s="251"/>
      <c r="G21" s="1162" t="s">
        <v>498</v>
      </c>
      <c r="H21" s="1163"/>
      <c r="I21" s="1163"/>
      <c r="J21" s="1164"/>
      <c r="K21" s="282">
        <v>9.56</v>
      </c>
      <c r="L21" s="283">
        <v>9.9600000000000009</v>
      </c>
      <c r="M21" s="284">
        <v>-0.4</v>
      </c>
      <c r="N21" s="251"/>
      <c r="O21" s="285"/>
      <c r="P21" s="281"/>
    </row>
    <row r="22" spans="1:16" s="286" customFormat="1">
      <c r="A22" s="281"/>
      <c r="B22" s="251"/>
      <c r="C22" s="251"/>
      <c r="D22" s="251"/>
      <c r="E22" s="251"/>
      <c r="F22" s="251"/>
      <c r="G22" s="1162" t="s">
        <v>499</v>
      </c>
      <c r="H22" s="1163"/>
      <c r="I22" s="1163"/>
      <c r="J22" s="1164"/>
      <c r="K22" s="287">
        <v>99.2</v>
      </c>
      <c r="L22" s="288">
        <v>97.8</v>
      </c>
      <c r="M22" s="289">
        <v>1.4</v>
      </c>
      <c r="N22" s="273"/>
      <c r="O22" s="285"/>
      <c r="P22" s="281"/>
    </row>
    <row r="23" spans="1:16" s="286" customFormat="1">
      <c r="A23" s="281"/>
      <c r="B23" s="251"/>
      <c r="C23" s="251"/>
      <c r="D23" s="251"/>
      <c r="E23" s="251"/>
      <c r="F23" s="251"/>
      <c r="G23" s="251"/>
      <c r="H23" s="251"/>
      <c r="I23" s="251"/>
      <c r="J23" s="251"/>
      <c r="K23" s="251"/>
      <c r="L23" s="273"/>
      <c r="M23" s="273"/>
      <c r="N23" s="273"/>
      <c r="O23" s="285"/>
      <c r="P23" s="281"/>
    </row>
    <row r="24" spans="1:16" s="286" customFormat="1">
      <c r="A24" s="281"/>
      <c r="B24" s="251"/>
      <c r="C24" s="251"/>
      <c r="D24" s="251"/>
      <c r="E24" s="251"/>
      <c r="F24" s="251"/>
      <c r="G24" s="251"/>
      <c r="H24" s="251"/>
      <c r="I24" s="251"/>
      <c r="J24" s="251"/>
      <c r="K24" s="251"/>
      <c r="L24" s="273"/>
      <c r="M24" s="273"/>
      <c r="N24" s="273"/>
      <c r="O24" s="285"/>
      <c r="P24" s="281"/>
    </row>
    <row r="25" spans="1:16" s="286" customFormat="1">
      <c r="A25" s="290"/>
      <c r="B25" s="291"/>
      <c r="C25" s="291"/>
      <c r="D25" s="291"/>
      <c r="E25" s="291"/>
      <c r="F25" s="291"/>
      <c r="G25" s="291"/>
      <c r="H25" s="291"/>
      <c r="I25" s="291"/>
      <c r="J25" s="291"/>
      <c r="K25" s="291"/>
      <c r="L25" s="292"/>
      <c r="M25" s="292"/>
      <c r="N25" s="292"/>
      <c r="O25" s="293"/>
      <c r="P25" s="281"/>
    </row>
    <row r="26" spans="1:16" s="286" customFormat="1">
      <c r="A26" s="251" t="s">
        <v>500</v>
      </c>
      <c r="B26" s="251"/>
      <c r="C26" s="251"/>
      <c r="D26" s="251"/>
      <c r="E26" s="251"/>
      <c r="F26" s="251"/>
      <c r="G26" s="251"/>
      <c r="H26" s="251"/>
      <c r="I26" s="251"/>
      <c r="J26" s="251"/>
      <c r="K26" s="251"/>
      <c r="L26" s="273"/>
      <c r="M26" s="273"/>
      <c r="N26" s="273"/>
      <c r="O26" s="251"/>
      <c r="P26" s="251"/>
    </row>
    <row r="27" spans="1:16">
      <c r="K27" s="246"/>
      <c r="L27" s="246"/>
      <c r="M27" s="246"/>
      <c r="N27" s="246"/>
      <c r="O27" s="246"/>
      <c r="P27" s="246"/>
    </row>
    <row r="28" spans="1:16" ht="17.25">
      <c r="A28" s="247" t="s">
        <v>501</v>
      </c>
      <c r="B28" s="248"/>
      <c r="C28" s="248"/>
      <c r="D28" s="248"/>
      <c r="E28" s="248"/>
      <c r="F28" s="248"/>
      <c r="G28" s="248"/>
      <c r="H28" s="248"/>
      <c r="I28" s="248"/>
      <c r="J28" s="248"/>
      <c r="K28" s="248"/>
      <c r="L28" s="248"/>
      <c r="M28" s="248"/>
      <c r="N28" s="248"/>
      <c r="O28" s="294"/>
    </row>
    <row r="29" spans="1:16">
      <c r="A29" s="250"/>
      <c r="B29" s="246"/>
      <c r="C29" s="246"/>
      <c r="D29" s="246"/>
      <c r="E29" s="246"/>
      <c r="F29" s="246"/>
      <c r="G29" s="251" t="s">
        <v>502</v>
      </c>
      <c r="H29" s="251"/>
      <c r="I29" s="251"/>
      <c r="J29" s="251"/>
      <c r="K29" s="246"/>
      <c r="L29" s="246"/>
      <c r="M29" s="246"/>
      <c r="N29" s="246"/>
      <c r="O29" s="295"/>
    </row>
    <row r="30" spans="1:16">
      <c r="A30" s="250"/>
      <c r="B30" s="246"/>
      <c r="C30" s="246"/>
      <c r="D30" s="246"/>
      <c r="E30" s="246"/>
      <c r="F30" s="246"/>
      <c r="G30" s="253"/>
      <c r="H30" s="254"/>
      <c r="I30" s="254"/>
      <c r="J30" s="255"/>
      <c r="K30" s="1151" t="s">
        <v>480</v>
      </c>
      <c r="L30" s="256"/>
      <c r="M30" s="257" t="s">
        <v>481</v>
      </c>
      <c r="N30" s="258"/>
    </row>
    <row r="31" spans="1:16">
      <c r="A31" s="250"/>
      <c r="B31" s="246"/>
      <c r="C31" s="246"/>
      <c r="D31" s="246"/>
      <c r="E31" s="246"/>
      <c r="F31" s="246"/>
      <c r="G31" s="259"/>
      <c r="H31" s="260"/>
      <c r="I31" s="260"/>
      <c r="J31" s="261"/>
      <c r="K31" s="1152"/>
      <c r="L31" s="262" t="s">
        <v>482</v>
      </c>
      <c r="M31" s="263" t="s">
        <v>483</v>
      </c>
      <c r="N31" s="264" t="s">
        <v>484</v>
      </c>
    </row>
    <row r="32" spans="1:16" ht="27" customHeight="1">
      <c r="A32" s="250"/>
      <c r="B32" s="246"/>
      <c r="C32" s="246"/>
      <c r="D32" s="246"/>
      <c r="E32" s="246"/>
      <c r="F32" s="246"/>
      <c r="G32" s="1153" t="s">
        <v>503</v>
      </c>
      <c r="H32" s="1154"/>
      <c r="I32" s="1154"/>
      <c r="J32" s="1155"/>
      <c r="K32" s="296">
        <v>1520944</v>
      </c>
      <c r="L32" s="296">
        <v>48465</v>
      </c>
      <c r="M32" s="297">
        <v>68120</v>
      </c>
      <c r="N32" s="298">
        <v>-28.9</v>
      </c>
    </row>
    <row r="33" spans="1:16" ht="13.5" customHeight="1">
      <c r="A33" s="250"/>
      <c r="B33" s="246"/>
      <c r="C33" s="246"/>
      <c r="D33" s="246"/>
      <c r="E33" s="246"/>
      <c r="F33" s="246"/>
      <c r="G33" s="1153" t="s">
        <v>504</v>
      </c>
      <c r="H33" s="1154"/>
      <c r="I33" s="1154"/>
      <c r="J33" s="1155"/>
      <c r="K33" s="296" t="s">
        <v>489</v>
      </c>
      <c r="L33" s="296" t="s">
        <v>489</v>
      </c>
      <c r="M33" s="297" t="s">
        <v>489</v>
      </c>
      <c r="N33" s="298" t="s">
        <v>489</v>
      </c>
    </row>
    <row r="34" spans="1:16" ht="27" customHeight="1">
      <c r="A34" s="250"/>
      <c r="B34" s="246"/>
      <c r="C34" s="246"/>
      <c r="D34" s="246"/>
      <c r="E34" s="246"/>
      <c r="F34" s="246"/>
      <c r="G34" s="1153" t="s">
        <v>505</v>
      </c>
      <c r="H34" s="1154"/>
      <c r="I34" s="1154"/>
      <c r="J34" s="1155"/>
      <c r="K34" s="296" t="s">
        <v>489</v>
      </c>
      <c r="L34" s="296" t="s">
        <v>489</v>
      </c>
      <c r="M34" s="297">
        <v>13</v>
      </c>
      <c r="N34" s="298" t="s">
        <v>489</v>
      </c>
    </row>
    <row r="35" spans="1:16" ht="27" customHeight="1">
      <c r="A35" s="250"/>
      <c r="B35" s="246"/>
      <c r="C35" s="246"/>
      <c r="D35" s="246"/>
      <c r="E35" s="246"/>
      <c r="F35" s="246"/>
      <c r="G35" s="1153" t="s">
        <v>506</v>
      </c>
      <c r="H35" s="1154"/>
      <c r="I35" s="1154"/>
      <c r="J35" s="1155"/>
      <c r="K35" s="296">
        <v>272093</v>
      </c>
      <c r="L35" s="296">
        <v>8670</v>
      </c>
      <c r="M35" s="297">
        <v>17609</v>
      </c>
      <c r="N35" s="298">
        <v>-50.8</v>
      </c>
    </row>
    <row r="36" spans="1:16" ht="27" customHeight="1">
      <c r="A36" s="250"/>
      <c r="B36" s="246"/>
      <c r="C36" s="246"/>
      <c r="D36" s="246"/>
      <c r="E36" s="246"/>
      <c r="F36" s="246"/>
      <c r="G36" s="1153" t="s">
        <v>507</v>
      </c>
      <c r="H36" s="1154"/>
      <c r="I36" s="1154"/>
      <c r="J36" s="1155"/>
      <c r="K36" s="296">
        <v>869</v>
      </c>
      <c r="L36" s="296">
        <v>28</v>
      </c>
      <c r="M36" s="297">
        <v>2944</v>
      </c>
      <c r="N36" s="298">
        <v>-99</v>
      </c>
    </row>
    <row r="37" spans="1:16" ht="13.5" customHeight="1">
      <c r="A37" s="250"/>
      <c r="B37" s="246"/>
      <c r="C37" s="246"/>
      <c r="D37" s="246"/>
      <c r="E37" s="246"/>
      <c r="F37" s="246"/>
      <c r="G37" s="1153" t="s">
        <v>508</v>
      </c>
      <c r="H37" s="1154"/>
      <c r="I37" s="1154"/>
      <c r="J37" s="1155"/>
      <c r="K37" s="296">
        <v>107597</v>
      </c>
      <c r="L37" s="296">
        <v>3429</v>
      </c>
      <c r="M37" s="297">
        <v>1200</v>
      </c>
      <c r="N37" s="298">
        <v>185.8</v>
      </c>
    </row>
    <row r="38" spans="1:16" ht="27" customHeight="1">
      <c r="A38" s="250"/>
      <c r="B38" s="246"/>
      <c r="C38" s="246"/>
      <c r="D38" s="246"/>
      <c r="E38" s="246"/>
      <c r="F38" s="246"/>
      <c r="G38" s="1156" t="s">
        <v>509</v>
      </c>
      <c r="H38" s="1157"/>
      <c r="I38" s="1157"/>
      <c r="J38" s="1158"/>
      <c r="K38" s="299">
        <v>415</v>
      </c>
      <c r="L38" s="299">
        <v>13</v>
      </c>
      <c r="M38" s="300">
        <v>5</v>
      </c>
      <c r="N38" s="301">
        <v>160</v>
      </c>
      <c r="O38" s="295"/>
    </row>
    <row r="39" spans="1:16">
      <c r="A39" s="250"/>
      <c r="B39" s="246"/>
      <c r="C39" s="246"/>
      <c r="D39" s="246"/>
      <c r="E39" s="246"/>
      <c r="F39" s="246"/>
      <c r="G39" s="1156" t="s">
        <v>510</v>
      </c>
      <c r="H39" s="1157"/>
      <c r="I39" s="1157"/>
      <c r="J39" s="1158"/>
      <c r="K39" s="302">
        <v>-171248</v>
      </c>
      <c r="L39" s="302">
        <v>-5457</v>
      </c>
      <c r="M39" s="303">
        <v>-3946</v>
      </c>
      <c r="N39" s="304">
        <v>38.299999999999997</v>
      </c>
      <c r="O39" s="295"/>
    </row>
    <row r="40" spans="1:16" ht="27" customHeight="1">
      <c r="A40" s="250"/>
      <c r="B40" s="246"/>
      <c r="C40" s="246"/>
      <c r="D40" s="246"/>
      <c r="E40" s="246"/>
      <c r="F40" s="246"/>
      <c r="G40" s="1153" t="s">
        <v>511</v>
      </c>
      <c r="H40" s="1154"/>
      <c r="I40" s="1154"/>
      <c r="J40" s="1155"/>
      <c r="K40" s="302">
        <v>-985292</v>
      </c>
      <c r="L40" s="302">
        <v>-31397</v>
      </c>
      <c r="M40" s="303">
        <v>-59158</v>
      </c>
      <c r="N40" s="304">
        <v>-46.9</v>
      </c>
      <c r="O40" s="295"/>
    </row>
    <row r="41" spans="1:16">
      <c r="A41" s="250"/>
      <c r="B41" s="246"/>
      <c r="C41" s="246"/>
      <c r="D41" s="246"/>
      <c r="E41" s="246"/>
      <c r="F41" s="246"/>
      <c r="G41" s="1159" t="s">
        <v>281</v>
      </c>
      <c r="H41" s="1160"/>
      <c r="I41" s="1160"/>
      <c r="J41" s="1161"/>
      <c r="K41" s="296">
        <v>745378</v>
      </c>
      <c r="L41" s="302">
        <v>23752</v>
      </c>
      <c r="M41" s="303">
        <v>26787</v>
      </c>
      <c r="N41" s="304">
        <v>-11.3</v>
      </c>
      <c r="O41" s="295"/>
    </row>
    <row r="42" spans="1:16">
      <c r="A42" s="250"/>
      <c r="B42" s="246"/>
      <c r="C42" s="246"/>
      <c r="D42" s="246"/>
      <c r="E42" s="246"/>
      <c r="F42" s="246"/>
      <c r="G42" s="305" t="s">
        <v>512</v>
      </c>
      <c r="H42" s="246"/>
      <c r="I42" s="246"/>
      <c r="J42" s="246"/>
      <c r="K42" s="246"/>
      <c r="L42" s="246"/>
      <c r="M42" s="273"/>
      <c r="N42" s="273"/>
      <c r="O42" s="295"/>
    </row>
    <row r="43" spans="1:16">
      <c r="A43" s="250"/>
      <c r="B43" s="246"/>
      <c r="C43" s="246"/>
      <c r="D43" s="246"/>
      <c r="E43" s="246"/>
      <c r="F43" s="246"/>
      <c r="G43" s="246"/>
      <c r="H43" s="246"/>
      <c r="I43" s="246"/>
      <c r="J43" s="246"/>
      <c r="K43" s="246"/>
      <c r="L43" s="306"/>
      <c r="M43" s="273"/>
      <c r="N43" s="246"/>
      <c r="O43" s="295"/>
    </row>
    <row r="44" spans="1:16">
      <c r="A44" s="250"/>
      <c r="B44" s="246"/>
      <c r="C44" s="246"/>
      <c r="D44" s="246"/>
      <c r="E44" s="246"/>
      <c r="F44" s="246"/>
      <c r="G44" s="246"/>
      <c r="H44" s="246"/>
      <c r="I44" s="246"/>
      <c r="J44" s="246"/>
      <c r="K44" s="246"/>
      <c r="L44" s="246"/>
      <c r="M44" s="273"/>
      <c r="N44" s="246"/>
    </row>
    <row r="45" spans="1:16">
      <c r="A45" s="248"/>
      <c r="B45" s="248"/>
      <c r="C45" s="248"/>
      <c r="D45" s="248"/>
      <c r="E45" s="248"/>
      <c r="F45" s="248"/>
      <c r="G45" s="248"/>
      <c r="H45" s="248"/>
      <c r="I45" s="248"/>
      <c r="J45" s="248"/>
      <c r="K45" s="248"/>
      <c r="L45" s="248"/>
      <c r="M45" s="307"/>
      <c r="N45" s="248"/>
      <c r="O45" s="248"/>
      <c r="P45" s="246"/>
    </row>
    <row r="46" spans="1:16">
      <c r="A46" s="308"/>
      <c r="B46" s="308"/>
      <c r="C46" s="308"/>
      <c r="D46" s="308"/>
      <c r="E46" s="308"/>
      <c r="F46" s="308"/>
      <c r="G46" s="308"/>
      <c r="H46" s="308"/>
      <c r="I46" s="308"/>
      <c r="J46" s="308"/>
      <c r="K46" s="308"/>
      <c r="L46" s="308"/>
      <c r="M46" s="308"/>
      <c r="N46" s="308"/>
      <c r="O46" s="308"/>
      <c r="P46" s="246"/>
    </row>
    <row r="47" spans="1:16" ht="17.25" customHeight="1">
      <c r="A47" s="309" t="s">
        <v>513</v>
      </c>
      <c r="B47" s="246"/>
      <c r="C47" s="246"/>
      <c r="D47" s="246"/>
      <c r="E47" s="246"/>
      <c r="F47" s="246"/>
      <c r="G47" s="246"/>
      <c r="H47" s="246"/>
      <c r="I47" s="246"/>
      <c r="J47" s="246"/>
      <c r="K47" s="246"/>
      <c r="L47" s="246"/>
      <c r="M47" s="246"/>
      <c r="N47" s="246"/>
    </row>
    <row r="48" spans="1:16">
      <c r="A48" s="250"/>
      <c r="B48" s="246"/>
      <c r="C48" s="246"/>
      <c r="D48" s="246"/>
      <c r="E48" s="246"/>
      <c r="F48" s="246"/>
      <c r="G48" s="310" t="s">
        <v>514</v>
      </c>
      <c r="H48" s="310"/>
      <c r="I48" s="310"/>
      <c r="J48" s="310"/>
      <c r="K48" s="310"/>
      <c r="L48" s="310"/>
      <c r="M48" s="311"/>
      <c r="N48" s="310"/>
    </row>
    <row r="49" spans="1:14" ht="13.5" customHeight="1">
      <c r="A49" s="250"/>
      <c r="B49" s="246"/>
      <c r="C49" s="246"/>
      <c r="D49" s="246"/>
      <c r="E49" s="246"/>
      <c r="F49" s="246"/>
      <c r="G49" s="312"/>
      <c r="H49" s="313"/>
      <c r="I49" s="1146" t="s">
        <v>480</v>
      </c>
      <c r="J49" s="1148" t="s">
        <v>515</v>
      </c>
      <c r="K49" s="1149"/>
      <c r="L49" s="1149"/>
      <c r="M49" s="1149"/>
      <c r="N49" s="1150"/>
    </row>
    <row r="50" spans="1:14">
      <c r="A50" s="250"/>
      <c r="B50" s="246"/>
      <c r="C50" s="246"/>
      <c r="D50" s="246"/>
      <c r="E50" s="246"/>
      <c r="F50" s="246"/>
      <c r="G50" s="314"/>
      <c r="H50" s="315"/>
      <c r="I50" s="1147"/>
      <c r="J50" s="316" t="s">
        <v>516</v>
      </c>
      <c r="K50" s="317" t="s">
        <v>517</v>
      </c>
      <c r="L50" s="318" t="s">
        <v>518</v>
      </c>
      <c r="M50" s="319" t="s">
        <v>519</v>
      </c>
      <c r="N50" s="320" t="s">
        <v>520</v>
      </c>
    </row>
    <row r="51" spans="1:14">
      <c r="A51" s="250"/>
      <c r="B51" s="246"/>
      <c r="C51" s="246"/>
      <c r="D51" s="246"/>
      <c r="E51" s="246"/>
      <c r="F51" s="246"/>
      <c r="G51" s="312" t="s">
        <v>521</v>
      </c>
      <c r="H51" s="313"/>
      <c r="I51" s="321">
        <v>1936339</v>
      </c>
      <c r="J51" s="322">
        <v>58613</v>
      </c>
      <c r="K51" s="323">
        <v>152.5</v>
      </c>
      <c r="L51" s="324">
        <v>75709</v>
      </c>
      <c r="M51" s="325">
        <v>12.7</v>
      </c>
      <c r="N51" s="326">
        <v>139.80000000000001</v>
      </c>
    </row>
    <row r="52" spans="1:14">
      <c r="A52" s="250"/>
      <c r="B52" s="246"/>
      <c r="C52" s="246"/>
      <c r="D52" s="246"/>
      <c r="E52" s="246"/>
      <c r="F52" s="246"/>
      <c r="G52" s="327"/>
      <c r="H52" s="328" t="s">
        <v>522</v>
      </c>
      <c r="I52" s="329">
        <v>1244626</v>
      </c>
      <c r="J52" s="330">
        <v>37675</v>
      </c>
      <c r="K52" s="331">
        <v>147.5</v>
      </c>
      <c r="L52" s="332">
        <v>35212</v>
      </c>
      <c r="M52" s="333">
        <v>0</v>
      </c>
      <c r="N52" s="334">
        <v>147.5</v>
      </c>
    </row>
    <row r="53" spans="1:14">
      <c r="A53" s="250"/>
      <c r="B53" s="246"/>
      <c r="C53" s="246"/>
      <c r="D53" s="246"/>
      <c r="E53" s="246"/>
      <c r="F53" s="246"/>
      <c r="G53" s="312" t="s">
        <v>523</v>
      </c>
      <c r="H53" s="313"/>
      <c r="I53" s="321">
        <v>2398145</v>
      </c>
      <c r="J53" s="322">
        <v>73233</v>
      </c>
      <c r="K53" s="323">
        <v>24.9</v>
      </c>
      <c r="L53" s="324">
        <v>90961</v>
      </c>
      <c r="M53" s="325">
        <v>20.100000000000001</v>
      </c>
      <c r="N53" s="326">
        <v>4.8</v>
      </c>
    </row>
    <row r="54" spans="1:14">
      <c r="A54" s="250"/>
      <c r="B54" s="246"/>
      <c r="C54" s="246"/>
      <c r="D54" s="246"/>
      <c r="E54" s="246"/>
      <c r="F54" s="246"/>
      <c r="G54" s="327"/>
      <c r="H54" s="328" t="s">
        <v>522</v>
      </c>
      <c r="I54" s="329">
        <v>814628</v>
      </c>
      <c r="J54" s="330">
        <v>24876</v>
      </c>
      <c r="K54" s="331">
        <v>-34</v>
      </c>
      <c r="L54" s="332">
        <v>37720</v>
      </c>
      <c r="M54" s="333">
        <v>7.1</v>
      </c>
      <c r="N54" s="334">
        <v>-41.1</v>
      </c>
    </row>
    <row r="55" spans="1:14">
      <c r="A55" s="250"/>
      <c r="B55" s="246"/>
      <c r="C55" s="246"/>
      <c r="D55" s="246"/>
      <c r="E55" s="246"/>
      <c r="F55" s="246"/>
      <c r="G55" s="312" t="s">
        <v>524</v>
      </c>
      <c r="H55" s="313"/>
      <c r="I55" s="321">
        <v>2771453</v>
      </c>
      <c r="J55" s="322">
        <v>85830</v>
      </c>
      <c r="K55" s="323">
        <v>17.2</v>
      </c>
      <c r="L55" s="324">
        <v>106614</v>
      </c>
      <c r="M55" s="325">
        <v>17.2</v>
      </c>
      <c r="N55" s="326">
        <v>0</v>
      </c>
    </row>
    <row r="56" spans="1:14">
      <c r="A56" s="250"/>
      <c r="B56" s="246"/>
      <c r="C56" s="246"/>
      <c r="D56" s="246"/>
      <c r="E56" s="246"/>
      <c r="F56" s="246"/>
      <c r="G56" s="327"/>
      <c r="H56" s="328" t="s">
        <v>522</v>
      </c>
      <c r="I56" s="329">
        <v>1016935</v>
      </c>
      <c r="J56" s="330">
        <v>31494</v>
      </c>
      <c r="K56" s="331">
        <v>26.6</v>
      </c>
      <c r="L56" s="332">
        <v>45545</v>
      </c>
      <c r="M56" s="333">
        <v>20.7</v>
      </c>
      <c r="N56" s="334">
        <v>5.9</v>
      </c>
    </row>
    <row r="57" spans="1:14">
      <c r="A57" s="250"/>
      <c r="B57" s="246"/>
      <c r="C57" s="246"/>
      <c r="D57" s="246"/>
      <c r="E57" s="246"/>
      <c r="F57" s="246"/>
      <c r="G57" s="312" t="s">
        <v>525</v>
      </c>
      <c r="H57" s="313"/>
      <c r="I57" s="321">
        <v>2423722</v>
      </c>
      <c r="J57" s="322">
        <v>76136</v>
      </c>
      <c r="K57" s="323">
        <v>-11.3</v>
      </c>
      <c r="L57" s="324">
        <v>85459</v>
      </c>
      <c r="M57" s="325">
        <v>-19.8</v>
      </c>
      <c r="N57" s="326">
        <v>8.5</v>
      </c>
    </row>
    <row r="58" spans="1:14">
      <c r="A58" s="250"/>
      <c r="B58" s="246"/>
      <c r="C58" s="246"/>
      <c r="D58" s="246"/>
      <c r="E58" s="246"/>
      <c r="F58" s="246"/>
      <c r="G58" s="327"/>
      <c r="H58" s="328" t="s">
        <v>522</v>
      </c>
      <c r="I58" s="329">
        <v>1349017</v>
      </c>
      <c r="J58" s="330">
        <v>42377</v>
      </c>
      <c r="K58" s="331">
        <v>34.6</v>
      </c>
      <c r="L58" s="332">
        <v>44378</v>
      </c>
      <c r="M58" s="333">
        <v>-2.6</v>
      </c>
      <c r="N58" s="334">
        <v>37.200000000000003</v>
      </c>
    </row>
    <row r="59" spans="1:14">
      <c r="A59" s="250"/>
      <c r="B59" s="246"/>
      <c r="C59" s="246"/>
      <c r="D59" s="246"/>
      <c r="E59" s="246"/>
      <c r="F59" s="246"/>
      <c r="G59" s="312" t="s">
        <v>526</v>
      </c>
      <c r="H59" s="313"/>
      <c r="I59" s="321">
        <v>2575119</v>
      </c>
      <c r="J59" s="322">
        <v>82057</v>
      </c>
      <c r="K59" s="323">
        <v>7.8</v>
      </c>
      <c r="L59" s="324">
        <v>83280</v>
      </c>
      <c r="M59" s="325">
        <v>-2.5</v>
      </c>
      <c r="N59" s="326">
        <v>10.3</v>
      </c>
    </row>
    <row r="60" spans="1:14">
      <c r="A60" s="250"/>
      <c r="B60" s="246"/>
      <c r="C60" s="246"/>
      <c r="D60" s="246"/>
      <c r="E60" s="246"/>
      <c r="F60" s="246"/>
      <c r="G60" s="327"/>
      <c r="H60" s="328" t="s">
        <v>522</v>
      </c>
      <c r="I60" s="335">
        <v>2007687</v>
      </c>
      <c r="J60" s="330">
        <v>63976</v>
      </c>
      <c r="K60" s="331">
        <v>51</v>
      </c>
      <c r="L60" s="332">
        <v>43123</v>
      </c>
      <c r="M60" s="333">
        <v>-2.8</v>
      </c>
      <c r="N60" s="334">
        <v>53.8</v>
      </c>
    </row>
    <row r="61" spans="1:14">
      <c r="A61" s="250"/>
      <c r="B61" s="246"/>
      <c r="C61" s="246"/>
      <c r="D61" s="246"/>
      <c r="E61" s="246"/>
      <c r="F61" s="246"/>
      <c r="G61" s="312" t="s">
        <v>527</v>
      </c>
      <c r="H61" s="336"/>
      <c r="I61" s="337">
        <v>2420956</v>
      </c>
      <c r="J61" s="338">
        <v>75174</v>
      </c>
      <c r="K61" s="339">
        <v>38.200000000000003</v>
      </c>
      <c r="L61" s="340">
        <v>88405</v>
      </c>
      <c r="M61" s="341">
        <v>5.5</v>
      </c>
      <c r="N61" s="326">
        <v>32.700000000000003</v>
      </c>
    </row>
    <row r="62" spans="1:14">
      <c r="A62" s="250"/>
      <c r="B62" s="246"/>
      <c r="C62" s="246"/>
      <c r="D62" s="246"/>
      <c r="E62" s="246"/>
      <c r="F62" s="246"/>
      <c r="G62" s="327"/>
      <c r="H62" s="328" t="s">
        <v>522</v>
      </c>
      <c r="I62" s="329">
        <v>1286579</v>
      </c>
      <c r="J62" s="330">
        <v>40080</v>
      </c>
      <c r="K62" s="331">
        <v>45.1</v>
      </c>
      <c r="L62" s="332">
        <v>41196</v>
      </c>
      <c r="M62" s="333">
        <v>4.5</v>
      </c>
      <c r="N62" s="334">
        <v>40.6</v>
      </c>
    </row>
    <row r="63" spans="1:14">
      <c r="A63" s="250"/>
      <c r="B63" s="246"/>
      <c r="C63" s="246"/>
      <c r="D63" s="246"/>
      <c r="E63" s="246"/>
      <c r="F63" s="246"/>
      <c r="G63" s="246"/>
      <c r="H63" s="246"/>
      <c r="I63" s="246"/>
      <c r="J63" s="246"/>
      <c r="K63" s="246"/>
      <c r="L63" s="246"/>
      <c r="M63" s="246"/>
      <c r="N63" s="246"/>
    </row>
    <row r="64" spans="1:14">
      <c r="A64" s="250"/>
      <c r="B64" s="246"/>
      <c r="C64" s="246"/>
      <c r="D64" s="246"/>
      <c r="E64" s="246"/>
      <c r="F64" s="246"/>
      <c r="G64" s="246"/>
      <c r="H64" s="246"/>
      <c r="I64" s="246"/>
      <c r="J64" s="246"/>
      <c r="K64" s="246"/>
      <c r="L64" s="246"/>
      <c r="M64" s="246"/>
      <c r="N64" s="246"/>
    </row>
    <row r="65" spans="1:16">
      <c r="A65" s="250"/>
      <c r="B65" s="246"/>
      <c r="C65" s="246"/>
      <c r="D65" s="246"/>
      <c r="E65" s="246"/>
      <c r="F65" s="246"/>
      <c r="G65" s="246"/>
      <c r="H65" s="246"/>
      <c r="I65" s="246"/>
      <c r="J65" s="246"/>
      <c r="K65" s="246"/>
      <c r="L65" s="246"/>
      <c r="M65" s="246"/>
      <c r="N65" s="246"/>
    </row>
    <row r="66" spans="1:16">
      <c r="A66" s="342"/>
      <c r="B66" s="308"/>
      <c r="C66" s="308"/>
      <c r="D66" s="308"/>
      <c r="E66" s="308"/>
      <c r="F66" s="308"/>
      <c r="G66" s="308"/>
      <c r="H66" s="308"/>
      <c r="I66" s="308"/>
      <c r="J66" s="308"/>
      <c r="K66" s="308"/>
      <c r="L66" s="308"/>
      <c r="M66" s="308"/>
      <c r="N66" s="308"/>
      <c r="O66" s="343"/>
    </row>
    <row r="67" spans="1:16" ht="13.5" hidden="1" customHeight="1">
      <c r="G67" s="246"/>
      <c r="H67" s="246"/>
      <c r="I67" s="246"/>
      <c r="J67" s="246"/>
      <c r="K67" s="246"/>
      <c r="L67" s="246"/>
      <c r="M67" s="246"/>
      <c r="N67" s="246"/>
      <c r="O67" s="246"/>
      <c r="P67" s="246"/>
    </row>
    <row r="68" spans="1:16" ht="13.5" hidden="1" customHeight="1">
      <c r="G68" s="246"/>
      <c r="H68" s="246"/>
      <c r="I68" s="246"/>
      <c r="J68" s="246"/>
      <c r="K68" s="246"/>
      <c r="L68" s="246"/>
      <c r="M68" s="246"/>
      <c r="N68" s="246"/>
    </row>
    <row r="69" spans="1:16" ht="13.5" hidden="1" customHeight="1">
      <c r="G69" s="246"/>
      <c r="H69" s="246"/>
      <c r="I69" s="246"/>
      <c r="J69" s="246"/>
      <c r="K69" s="246"/>
      <c r="L69" s="246"/>
      <c r="M69" s="246"/>
      <c r="N69" s="246"/>
    </row>
    <row r="70" spans="1:16" hidden="1">
      <c r="G70" s="246"/>
      <c r="H70" s="246"/>
      <c r="I70" s="246"/>
      <c r="J70" s="246"/>
      <c r="K70" s="246"/>
      <c r="L70" s="246"/>
      <c r="M70" s="246"/>
      <c r="N70" s="246"/>
    </row>
    <row r="71" spans="1:16" hidden="1">
      <c r="G71" s="246"/>
      <c r="H71" s="246"/>
      <c r="I71" s="246"/>
      <c r="J71" s="246"/>
      <c r="K71" s="246"/>
      <c r="L71" s="246"/>
      <c r="M71" s="246"/>
      <c r="N71" s="246"/>
    </row>
    <row r="72" spans="1:16" hidden="1">
      <c r="G72" s="246"/>
      <c r="H72" s="246"/>
      <c r="I72" s="246"/>
      <c r="J72" s="246"/>
      <c r="K72" s="246"/>
      <c r="L72" s="246"/>
      <c r="M72" s="246"/>
      <c r="N72" s="246"/>
    </row>
    <row r="73" spans="1:16" hidden="1">
      <c r="G73" s="246"/>
      <c r="H73" s="246"/>
      <c r="I73" s="246"/>
      <c r="J73" s="246"/>
      <c r="K73" s="246"/>
      <c r="L73" s="246"/>
      <c r="M73" s="246"/>
      <c r="N73" s="246"/>
    </row>
    <row r="74" spans="1:16" hidden="1"/>
  </sheetData>
  <sheetProtection password="851F"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5" zoomScaleNormal="7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B2" s="243"/>
      <c r="T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5" zoomScaleNormal="75" zoomScaleSheetLayoutView="55" workbookViewId="0"/>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1:34" ht="13.5" customHeight="1">
      <c r="A1" s="243"/>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1:34">
      <c r="B2" s="243"/>
      <c r="T2" s="243"/>
    </row>
    <row r="3" spans="1: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1:34"/>
    <row r="5" spans="1:34"/>
    <row r="6" spans="1:34"/>
    <row r="7" spans="1:34"/>
    <row r="8" spans="1:34"/>
    <row r="9" spans="1:34">
      <c r="AH9" s="243"/>
    </row>
    <row r="10" spans="1:34"/>
    <row r="11" spans="1:34"/>
    <row r="12" spans="1:34"/>
    <row r="13" spans="1:34"/>
    <row r="14" spans="1:34"/>
    <row r="15" spans="1:34"/>
    <row r="16" spans="1:34"/>
    <row r="17" spans="34:34">
      <c r="AH17" s="243"/>
    </row>
    <row r="18" spans="34:34"/>
    <row r="19" spans="34:34"/>
    <row r="20" spans="34:34">
      <c r="AH20" s="243"/>
    </row>
    <row r="21" spans="34:34">
      <c r="AH21" s="243"/>
    </row>
    <row r="22" spans="34:34"/>
    <row r="23" spans="34:34"/>
    <row r="24" spans="34:34"/>
    <row r="25" spans="34:34"/>
    <row r="26" spans="34:34"/>
    <row r="27" spans="34:34"/>
    <row r="28" spans="34:34">
      <c r="AH28" s="243"/>
    </row>
    <row r="29" spans="34:34"/>
    <row r="30" spans="34:34"/>
    <row r="31" spans="34:34"/>
    <row r="32" spans="34:34"/>
    <row r="33" spans="2:34">
      <c r="B33" s="243"/>
      <c r="G33" s="243"/>
      <c r="I33" s="243"/>
    </row>
    <row r="34" spans="2:34">
      <c r="C34" s="243"/>
      <c r="P34" s="243"/>
      <c r="R34" s="243"/>
      <c r="U34" s="243"/>
    </row>
    <row r="35" spans="2:34">
      <c r="D35" s="243"/>
      <c r="E35" s="243"/>
      <c r="T35" s="243"/>
      <c r="W35" s="243"/>
      <c r="AC35" s="243"/>
      <c r="AD35" s="243"/>
      <c r="AE35" s="243"/>
      <c r="AF35" s="243"/>
      <c r="AG35" s="243"/>
      <c r="AH35" s="243"/>
    </row>
    <row r="36" spans="2:34">
      <c r="F36" s="243"/>
      <c r="H36" s="243"/>
      <c r="J36" s="243"/>
      <c r="K36" s="243"/>
      <c r="L36" s="243"/>
      <c r="M36" s="243"/>
      <c r="N36" s="243"/>
      <c r="O36" s="243"/>
      <c r="Q36" s="243"/>
      <c r="S36" s="243"/>
      <c r="V36" s="243"/>
      <c r="X36" s="243"/>
      <c r="Y36" s="243"/>
      <c r="Z36" s="243"/>
      <c r="AA36" s="243"/>
      <c r="AB36" s="243"/>
      <c r="AC36" s="243"/>
      <c r="AD36" s="243"/>
      <c r="AE36" s="243"/>
      <c r="AF36" s="243"/>
      <c r="AG36" s="243"/>
      <c r="AH36" s="243"/>
    </row>
    <row r="37" spans="2:34">
      <c r="AH37" s="243"/>
    </row>
    <row r="38" spans="2:34">
      <c r="AG38" s="243"/>
      <c r="AH38" s="243"/>
    </row>
    <row r="39" spans="2:34"/>
    <row r="40" spans="2:34">
      <c r="U40" s="243"/>
    </row>
    <row r="41" spans="2:34">
      <c r="R41" s="243"/>
    </row>
    <row r="42" spans="2:34">
      <c r="T42" s="243"/>
      <c r="W42" s="243"/>
    </row>
    <row r="43" spans="2:34">
      <c r="Q43" s="243"/>
      <c r="S43" s="243"/>
      <c r="V43" s="243"/>
      <c r="X43" s="243"/>
      <c r="Y43" s="243"/>
      <c r="Z43" s="243"/>
      <c r="AA43" s="243"/>
      <c r="AB43" s="243"/>
      <c r="AC43" s="243"/>
      <c r="AD43" s="243"/>
      <c r="AE43" s="243"/>
      <c r="AF43" s="243"/>
      <c r="AG43" s="243"/>
      <c r="AH43" s="243"/>
    </row>
    <row r="44" spans="2:34">
      <c r="AH44" s="243"/>
    </row>
    <row r="45" spans="2:34"/>
    <row r="46" spans="2:34"/>
    <row r="47" spans="2:34"/>
    <row r="48" spans="2:34">
      <c r="AG48" s="243"/>
      <c r="AH48" s="243"/>
    </row>
    <row r="49" spans="29:34">
      <c r="AH49" s="243"/>
    </row>
    <row r="50" spans="29:34">
      <c r="AH50" s="243"/>
    </row>
    <row r="51" spans="29:34">
      <c r="AC51" s="243"/>
      <c r="AD51" s="243"/>
      <c r="AE51" s="243"/>
      <c r="AF51" s="243"/>
      <c r="AG51" s="243"/>
      <c r="AH51" s="243"/>
    </row>
    <row r="52" spans="29:34"/>
    <row r="53" spans="29:34"/>
    <row r="54" spans="29:34">
      <c r="AH54" s="243"/>
    </row>
    <row r="55" spans="29:34"/>
    <row r="56" spans="29:34"/>
    <row r="57" spans="29:34"/>
    <row r="58" spans="29:34">
      <c r="AH58" s="243"/>
    </row>
    <row r="59" spans="29:34"/>
    <row r="60" spans="29:34"/>
    <row r="61" spans="29:34"/>
    <row r="62" spans="29:34"/>
    <row r="63" spans="29:34">
      <c r="AH63" s="243"/>
    </row>
    <row r="64" spans="29:34">
      <c r="AG64" s="243"/>
      <c r="AH64" s="243"/>
    </row>
    <row r="65" spans="32:34"/>
    <row r="66" spans="32:34"/>
    <row r="67" spans="32:34"/>
    <row r="68" spans="32:34"/>
    <row r="69" spans="32:34">
      <c r="AF69" s="243"/>
      <c r="AG69" s="243"/>
      <c r="AH69" s="243"/>
    </row>
    <row r="70" spans="32:34"/>
    <row r="71" spans="32:34"/>
    <row r="72" spans="32:34"/>
    <row r="73" spans="32:34"/>
    <row r="74" spans="32:34"/>
    <row r="75" spans="32:34"/>
    <row r="76" spans="32:34"/>
    <row r="77" spans="32:34"/>
    <row r="78" spans="32:34"/>
    <row r="79" spans="32:34"/>
    <row r="80" spans="32:34"/>
    <row r="81" spans="25:34"/>
    <row r="82" spans="25:34">
      <c r="Y82" s="243"/>
    </row>
    <row r="83" spans="25:34">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hidden="1" customHeight="1"/>
    <row r="118" spans="34:34" ht="13.5" hidden="1" customHeight="1"/>
    <row r="119" spans="34:34" ht="13.5" hidden="1" customHeight="1"/>
    <row r="120" spans="34:34" ht="13.5" hidden="1" customHeight="1"/>
    <row r="121" spans="34:34" ht="13.5" hidden="1" customHeight="1">
      <c r="AH121" s="243"/>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75" zoomScaleNormal="75"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71" t="s">
        <v>3</v>
      </c>
      <c r="D47" s="1171"/>
      <c r="E47" s="1172"/>
      <c r="F47" s="11">
        <v>12.47</v>
      </c>
      <c r="G47" s="12">
        <v>14.96</v>
      </c>
      <c r="H47" s="12">
        <v>12.5</v>
      </c>
      <c r="I47" s="12">
        <v>13.69</v>
      </c>
      <c r="J47" s="13">
        <v>15.55</v>
      </c>
    </row>
    <row r="48" spans="2:10" ht="57.75" customHeight="1">
      <c r="B48" s="14"/>
      <c r="C48" s="1173" t="s">
        <v>4</v>
      </c>
      <c r="D48" s="1173"/>
      <c r="E48" s="1174"/>
      <c r="F48" s="15">
        <v>7.78</v>
      </c>
      <c r="G48" s="16">
        <v>6.05</v>
      </c>
      <c r="H48" s="16">
        <v>6.64</v>
      </c>
      <c r="I48" s="16">
        <v>9.61</v>
      </c>
      <c r="J48" s="17">
        <v>5.35</v>
      </c>
    </row>
    <row r="49" spans="2:10" ht="57.75" customHeight="1" thickBot="1">
      <c r="B49" s="18"/>
      <c r="C49" s="1175" t="s">
        <v>5</v>
      </c>
      <c r="D49" s="1175"/>
      <c r="E49" s="1176"/>
      <c r="F49" s="19">
        <v>0.3</v>
      </c>
      <c r="G49" s="20">
        <v>1.46</v>
      </c>
      <c r="H49" s="20">
        <v>1.84</v>
      </c>
      <c r="I49" s="20">
        <v>3.12</v>
      </c>
      <c r="J49" s="21" t="s">
        <v>534</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5" zoomScaleNormal="7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83" t="s">
        <v>535</v>
      </c>
      <c r="D34" s="1183"/>
      <c r="E34" s="1184"/>
      <c r="F34" s="32">
        <v>7.75</v>
      </c>
      <c r="G34" s="33">
        <v>6.02</v>
      </c>
      <c r="H34" s="33">
        <v>6.59</v>
      </c>
      <c r="I34" s="33">
        <v>9.59</v>
      </c>
      <c r="J34" s="34">
        <v>5.34</v>
      </c>
      <c r="K34" s="22"/>
      <c r="L34" s="22"/>
      <c r="M34" s="22"/>
      <c r="N34" s="22"/>
      <c r="O34" s="22"/>
      <c r="P34" s="22"/>
    </row>
    <row r="35" spans="1:16" ht="39" customHeight="1">
      <c r="A35" s="22"/>
      <c r="B35" s="35"/>
      <c r="C35" s="1177" t="s">
        <v>536</v>
      </c>
      <c r="D35" s="1178"/>
      <c r="E35" s="1179"/>
      <c r="F35" s="36">
        <v>4.07</v>
      </c>
      <c r="G35" s="37">
        <v>3.89</v>
      </c>
      <c r="H35" s="37">
        <v>4.68</v>
      </c>
      <c r="I35" s="37">
        <v>5.16</v>
      </c>
      <c r="J35" s="38">
        <v>5.23</v>
      </c>
      <c r="K35" s="22"/>
      <c r="L35" s="22"/>
      <c r="M35" s="22"/>
      <c r="N35" s="22"/>
      <c r="O35" s="22"/>
      <c r="P35" s="22"/>
    </row>
    <row r="36" spans="1:16" ht="39" customHeight="1">
      <c r="A36" s="22"/>
      <c r="B36" s="35"/>
      <c r="C36" s="1177" t="s">
        <v>537</v>
      </c>
      <c r="D36" s="1178"/>
      <c r="E36" s="1179"/>
      <c r="F36" s="36">
        <v>6.62</v>
      </c>
      <c r="G36" s="37">
        <v>3.3</v>
      </c>
      <c r="H36" s="37">
        <v>2.7</v>
      </c>
      <c r="I36" s="37">
        <v>2.4300000000000002</v>
      </c>
      <c r="J36" s="38">
        <v>3.98</v>
      </c>
      <c r="K36" s="22"/>
      <c r="L36" s="22"/>
      <c r="M36" s="22"/>
      <c r="N36" s="22"/>
      <c r="O36" s="22"/>
      <c r="P36" s="22"/>
    </row>
    <row r="37" spans="1:16" ht="39" customHeight="1">
      <c r="A37" s="22"/>
      <c r="B37" s="35"/>
      <c r="C37" s="1177" t="s">
        <v>538</v>
      </c>
      <c r="D37" s="1178"/>
      <c r="E37" s="1179"/>
      <c r="F37" s="36">
        <v>0.25</v>
      </c>
      <c r="G37" s="37">
        <v>0.3</v>
      </c>
      <c r="H37" s="37">
        <v>0.34</v>
      </c>
      <c r="I37" s="37">
        <v>0.79</v>
      </c>
      <c r="J37" s="38">
        <v>1.64</v>
      </c>
      <c r="K37" s="22"/>
      <c r="L37" s="22"/>
      <c r="M37" s="22"/>
      <c r="N37" s="22"/>
      <c r="O37" s="22"/>
      <c r="P37" s="22"/>
    </row>
    <row r="38" spans="1:16" ht="39" customHeight="1">
      <c r="A38" s="22"/>
      <c r="B38" s="35"/>
      <c r="C38" s="1177" t="s">
        <v>539</v>
      </c>
      <c r="D38" s="1178"/>
      <c r="E38" s="1179"/>
      <c r="F38" s="36">
        <v>0.11</v>
      </c>
      <c r="G38" s="37">
        <v>0.13</v>
      </c>
      <c r="H38" s="37">
        <v>0.15</v>
      </c>
      <c r="I38" s="37">
        <v>0.15</v>
      </c>
      <c r="J38" s="38">
        <v>0.13</v>
      </c>
      <c r="K38" s="22"/>
      <c r="L38" s="22"/>
      <c r="M38" s="22"/>
      <c r="N38" s="22"/>
      <c r="O38" s="22"/>
      <c r="P38" s="22"/>
    </row>
    <row r="39" spans="1:16" ht="39" customHeight="1">
      <c r="A39" s="22"/>
      <c r="B39" s="35"/>
      <c r="C39" s="1177" t="s">
        <v>540</v>
      </c>
      <c r="D39" s="1178"/>
      <c r="E39" s="1179"/>
      <c r="F39" s="36">
        <v>0.02</v>
      </c>
      <c r="G39" s="37">
        <v>0.02</v>
      </c>
      <c r="H39" s="37">
        <v>0.02</v>
      </c>
      <c r="I39" s="37">
        <v>0.02</v>
      </c>
      <c r="J39" s="38">
        <v>0.02</v>
      </c>
      <c r="K39" s="22"/>
      <c r="L39" s="22"/>
      <c r="M39" s="22"/>
      <c r="N39" s="22"/>
      <c r="O39" s="22"/>
      <c r="P39" s="22"/>
    </row>
    <row r="40" spans="1:16" ht="39" customHeight="1">
      <c r="A40" s="22"/>
      <c r="B40" s="35"/>
      <c r="C40" s="1177" t="s">
        <v>541</v>
      </c>
      <c r="D40" s="1178"/>
      <c r="E40" s="1179"/>
      <c r="F40" s="36">
        <v>0.01</v>
      </c>
      <c r="G40" s="37">
        <v>0</v>
      </c>
      <c r="H40" s="37">
        <v>0.01</v>
      </c>
      <c r="I40" s="37">
        <v>0</v>
      </c>
      <c r="J40" s="38">
        <v>0.01</v>
      </c>
      <c r="K40" s="22"/>
      <c r="L40" s="22"/>
      <c r="M40" s="22"/>
      <c r="N40" s="22"/>
      <c r="O40" s="22"/>
      <c r="P40" s="22"/>
    </row>
    <row r="41" spans="1:16" ht="39" customHeight="1">
      <c r="A41" s="22"/>
      <c r="B41" s="35"/>
      <c r="C41" s="1177" t="s">
        <v>542</v>
      </c>
      <c r="D41" s="1178"/>
      <c r="E41" s="1179"/>
      <c r="F41" s="36">
        <v>0.02</v>
      </c>
      <c r="G41" s="37">
        <v>0.01</v>
      </c>
      <c r="H41" s="37">
        <v>0.01</v>
      </c>
      <c r="I41" s="37">
        <v>0.01</v>
      </c>
      <c r="J41" s="38">
        <v>0</v>
      </c>
      <c r="K41" s="22"/>
      <c r="L41" s="22"/>
      <c r="M41" s="22"/>
      <c r="N41" s="22"/>
      <c r="O41" s="22"/>
      <c r="P41" s="22"/>
    </row>
    <row r="42" spans="1:16" ht="39" customHeight="1">
      <c r="A42" s="22"/>
      <c r="B42" s="39"/>
      <c r="C42" s="1177" t="s">
        <v>543</v>
      </c>
      <c r="D42" s="1178"/>
      <c r="E42" s="1179"/>
      <c r="F42" s="36" t="s">
        <v>489</v>
      </c>
      <c r="G42" s="37" t="s">
        <v>489</v>
      </c>
      <c r="H42" s="37" t="s">
        <v>489</v>
      </c>
      <c r="I42" s="37" t="s">
        <v>489</v>
      </c>
      <c r="J42" s="38" t="s">
        <v>489</v>
      </c>
      <c r="K42" s="22"/>
      <c r="L42" s="22"/>
      <c r="M42" s="22"/>
      <c r="N42" s="22"/>
      <c r="O42" s="22"/>
      <c r="P42" s="22"/>
    </row>
    <row r="43" spans="1:16" ht="39" customHeight="1" thickBot="1">
      <c r="A43" s="22"/>
      <c r="B43" s="40"/>
      <c r="C43" s="1180" t="s">
        <v>544</v>
      </c>
      <c r="D43" s="1181"/>
      <c r="E43" s="1182"/>
      <c r="F43" s="41">
        <v>0.05</v>
      </c>
      <c r="G43" s="42">
        <v>7.0000000000000007E-2</v>
      </c>
      <c r="H43" s="42">
        <v>0.12</v>
      </c>
      <c r="I43" s="42">
        <v>0.06</v>
      </c>
      <c r="J43" s="43">
        <v>0</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75" zoomScaleNormal="7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c r="A45" s="48"/>
      <c r="B45" s="1193" t="s">
        <v>11</v>
      </c>
      <c r="C45" s="1194"/>
      <c r="D45" s="58"/>
      <c r="E45" s="1199" t="s">
        <v>12</v>
      </c>
      <c r="F45" s="1199"/>
      <c r="G45" s="1199"/>
      <c r="H45" s="1199"/>
      <c r="I45" s="1199"/>
      <c r="J45" s="1200"/>
      <c r="K45" s="59">
        <v>1393</v>
      </c>
      <c r="L45" s="60">
        <v>1397</v>
      </c>
      <c r="M45" s="60">
        <v>1461</v>
      </c>
      <c r="N45" s="60">
        <v>1453</v>
      </c>
      <c r="O45" s="61">
        <v>1521</v>
      </c>
      <c r="P45" s="48"/>
      <c r="Q45" s="48"/>
      <c r="R45" s="48"/>
      <c r="S45" s="48"/>
      <c r="T45" s="48"/>
      <c r="U45" s="48"/>
    </row>
    <row r="46" spans="1:21" ht="30.75" customHeight="1">
      <c r="A46" s="48"/>
      <c r="B46" s="1195"/>
      <c r="C46" s="1196"/>
      <c r="D46" s="62"/>
      <c r="E46" s="1187" t="s">
        <v>13</v>
      </c>
      <c r="F46" s="1187"/>
      <c r="G46" s="1187"/>
      <c r="H46" s="1187"/>
      <c r="I46" s="1187"/>
      <c r="J46" s="1188"/>
      <c r="K46" s="63" t="s">
        <v>489</v>
      </c>
      <c r="L46" s="64" t="s">
        <v>489</v>
      </c>
      <c r="M46" s="64" t="s">
        <v>489</v>
      </c>
      <c r="N46" s="64" t="s">
        <v>489</v>
      </c>
      <c r="O46" s="65" t="s">
        <v>489</v>
      </c>
      <c r="P46" s="48"/>
      <c r="Q46" s="48"/>
      <c r="R46" s="48"/>
      <c r="S46" s="48"/>
      <c r="T46" s="48"/>
      <c r="U46" s="48"/>
    </row>
    <row r="47" spans="1:21" ht="30.75" customHeight="1">
      <c r="A47" s="48"/>
      <c r="B47" s="1195"/>
      <c r="C47" s="1196"/>
      <c r="D47" s="62"/>
      <c r="E47" s="1187" t="s">
        <v>14</v>
      </c>
      <c r="F47" s="1187"/>
      <c r="G47" s="1187"/>
      <c r="H47" s="1187"/>
      <c r="I47" s="1187"/>
      <c r="J47" s="1188"/>
      <c r="K47" s="63" t="s">
        <v>489</v>
      </c>
      <c r="L47" s="64" t="s">
        <v>489</v>
      </c>
      <c r="M47" s="64" t="s">
        <v>489</v>
      </c>
      <c r="N47" s="64" t="s">
        <v>489</v>
      </c>
      <c r="O47" s="65" t="s">
        <v>489</v>
      </c>
      <c r="P47" s="48"/>
      <c r="Q47" s="48"/>
      <c r="R47" s="48"/>
      <c r="S47" s="48"/>
      <c r="T47" s="48"/>
      <c r="U47" s="48"/>
    </row>
    <row r="48" spans="1:21" ht="30.75" customHeight="1">
      <c r="A48" s="48"/>
      <c r="B48" s="1195"/>
      <c r="C48" s="1196"/>
      <c r="D48" s="62"/>
      <c r="E48" s="1187" t="s">
        <v>15</v>
      </c>
      <c r="F48" s="1187"/>
      <c r="G48" s="1187"/>
      <c r="H48" s="1187"/>
      <c r="I48" s="1187"/>
      <c r="J48" s="1188"/>
      <c r="K48" s="63">
        <v>326</v>
      </c>
      <c r="L48" s="64">
        <v>345</v>
      </c>
      <c r="M48" s="64">
        <v>262</v>
      </c>
      <c r="N48" s="64">
        <v>256</v>
      </c>
      <c r="O48" s="65">
        <v>272</v>
      </c>
      <c r="P48" s="48"/>
      <c r="Q48" s="48"/>
      <c r="R48" s="48"/>
      <c r="S48" s="48"/>
      <c r="T48" s="48"/>
      <c r="U48" s="48"/>
    </row>
    <row r="49" spans="1:21" ht="30.75" customHeight="1">
      <c r="A49" s="48"/>
      <c r="B49" s="1195"/>
      <c r="C49" s="1196"/>
      <c r="D49" s="62"/>
      <c r="E49" s="1187" t="s">
        <v>16</v>
      </c>
      <c r="F49" s="1187"/>
      <c r="G49" s="1187"/>
      <c r="H49" s="1187"/>
      <c r="I49" s="1187"/>
      <c r="J49" s="1188"/>
      <c r="K49" s="63">
        <v>1</v>
      </c>
      <c r="L49" s="64">
        <v>1</v>
      </c>
      <c r="M49" s="64">
        <v>1</v>
      </c>
      <c r="N49" s="64">
        <v>1</v>
      </c>
      <c r="O49" s="65">
        <v>1</v>
      </c>
      <c r="P49" s="48"/>
      <c r="Q49" s="48"/>
      <c r="R49" s="48"/>
      <c r="S49" s="48"/>
      <c r="T49" s="48"/>
      <c r="U49" s="48"/>
    </row>
    <row r="50" spans="1:21" ht="30.75" customHeight="1">
      <c r="A50" s="48"/>
      <c r="B50" s="1195"/>
      <c r="C50" s="1196"/>
      <c r="D50" s="62"/>
      <c r="E50" s="1187" t="s">
        <v>17</v>
      </c>
      <c r="F50" s="1187"/>
      <c r="G50" s="1187"/>
      <c r="H50" s="1187"/>
      <c r="I50" s="1187"/>
      <c r="J50" s="1188"/>
      <c r="K50" s="63">
        <v>134</v>
      </c>
      <c r="L50" s="64">
        <v>131</v>
      </c>
      <c r="M50" s="64">
        <v>130</v>
      </c>
      <c r="N50" s="64">
        <v>121</v>
      </c>
      <c r="O50" s="65">
        <v>108</v>
      </c>
      <c r="P50" s="48"/>
      <c r="Q50" s="48"/>
      <c r="R50" s="48"/>
      <c r="S50" s="48"/>
      <c r="T50" s="48"/>
      <c r="U50" s="48"/>
    </row>
    <row r="51" spans="1:21" ht="30.75" customHeight="1">
      <c r="A51" s="48"/>
      <c r="B51" s="1197"/>
      <c r="C51" s="1198"/>
      <c r="D51" s="66"/>
      <c r="E51" s="1187" t="s">
        <v>18</v>
      </c>
      <c r="F51" s="1187"/>
      <c r="G51" s="1187"/>
      <c r="H51" s="1187"/>
      <c r="I51" s="1187"/>
      <c r="J51" s="1188"/>
      <c r="K51" s="63">
        <v>0</v>
      </c>
      <c r="L51" s="64">
        <v>1</v>
      </c>
      <c r="M51" s="64">
        <v>1</v>
      </c>
      <c r="N51" s="64">
        <v>0</v>
      </c>
      <c r="O51" s="65">
        <v>0</v>
      </c>
      <c r="P51" s="48"/>
      <c r="Q51" s="48"/>
      <c r="R51" s="48"/>
      <c r="S51" s="48"/>
      <c r="T51" s="48"/>
      <c r="U51" s="48"/>
    </row>
    <row r="52" spans="1:21" ht="30.75" customHeight="1">
      <c r="A52" s="48"/>
      <c r="B52" s="1185" t="s">
        <v>19</v>
      </c>
      <c r="C52" s="1186"/>
      <c r="D52" s="66"/>
      <c r="E52" s="1187" t="s">
        <v>20</v>
      </c>
      <c r="F52" s="1187"/>
      <c r="G52" s="1187"/>
      <c r="H52" s="1187"/>
      <c r="I52" s="1187"/>
      <c r="J52" s="1188"/>
      <c r="K52" s="63">
        <v>1120</v>
      </c>
      <c r="L52" s="64">
        <v>1148</v>
      </c>
      <c r="M52" s="64">
        <v>1177</v>
      </c>
      <c r="N52" s="64">
        <v>1165</v>
      </c>
      <c r="O52" s="65">
        <v>1156</v>
      </c>
      <c r="P52" s="48"/>
      <c r="Q52" s="48"/>
      <c r="R52" s="48"/>
      <c r="S52" s="48"/>
      <c r="T52" s="48"/>
      <c r="U52" s="48"/>
    </row>
    <row r="53" spans="1:21" ht="30.75" customHeight="1" thickBot="1">
      <c r="A53" s="48"/>
      <c r="B53" s="1189" t="s">
        <v>21</v>
      </c>
      <c r="C53" s="1190"/>
      <c r="D53" s="67"/>
      <c r="E53" s="1191" t="s">
        <v>22</v>
      </c>
      <c r="F53" s="1191"/>
      <c r="G53" s="1191"/>
      <c r="H53" s="1191"/>
      <c r="I53" s="1191"/>
      <c r="J53" s="1192"/>
      <c r="K53" s="68">
        <v>734</v>
      </c>
      <c r="L53" s="69">
        <v>727</v>
      </c>
      <c r="M53" s="69">
        <v>678</v>
      </c>
      <c r="N53" s="69">
        <v>666</v>
      </c>
      <c r="O53" s="70">
        <v>746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529</v>
      </c>
      <c r="J40" s="79" t="s">
        <v>530</v>
      </c>
      <c r="K40" s="79" t="s">
        <v>531</v>
      </c>
      <c r="L40" s="79" t="s">
        <v>532</v>
      </c>
      <c r="M40" s="80" t="s">
        <v>533</v>
      </c>
    </row>
    <row r="41" spans="2:13" ht="27.75" customHeight="1">
      <c r="B41" s="1213" t="s">
        <v>24</v>
      </c>
      <c r="C41" s="1214"/>
      <c r="D41" s="81"/>
      <c r="E41" s="1215" t="s">
        <v>25</v>
      </c>
      <c r="F41" s="1215"/>
      <c r="G41" s="1215"/>
      <c r="H41" s="1216"/>
      <c r="I41" s="82">
        <v>16751</v>
      </c>
      <c r="J41" s="83">
        <v>16693</v>
      </c>
      <c r="K41" s="83">
        <v>16904</v>
      </c>
      <c r="L41" s="83">
        <v>17122</v>
      </c>
      <c r="M41" s="84">
        <v>17494</v>
      </c>
    </row>
    <row r="42" spans="2:13" ht="27.75" customHeight="1">
      <c r="B42" s="1203"/>
      <c r="C42" s="1204"/>
      <c r="D42" s="85"/>
      <c r="E42" s="1207" t="s">
        <v>26</v>
      </c>
      <c r="F42" s="1207"/>
      <c r="G42" s="1207"/>
      <c r="H42" s="1208"/>
      <c r="I42" s="86">
        <v>1476</v>
      </c>
      <c r="J42" s="87">
        <v>1299</v>
      </c>
      <c r="K42" s="87">
        <v>1217</v>
      </c>
      <c r="L42" s="87">
        <v>1070</v>
      </c>
      <c r="M42" s="88">
        <v>936</v>
      </c>
    </row>
    <row r="43" spans="2:13" ht="27.75" customHeight="1">
      <c r="B43" s="1203"/>
      <c r="C43" s="1204"/>
      <c r="D43" s="85"/>
      <c r="E43" s="1207" t="s">
        <v>27</v>
      </c>
      <c r="F43" s="1207"/>
      <c r="G43" s="1207"/>
      <c r="H43" s="1208"/>
      <c r="I43" s="86">
        <v>3539</v>
      </c>
      <c r="J43" s="87">
        <v>3567</v>
      </c>
      <c r="K43" s="87">
        <v>3682</v>
      </c>
      <c r="L43" s="87">
        <v>3701</v>
      </c>
      <c r="M43" s="88">
        <v>3761</v>
      </c>
    </row>
    <row r="44" spans="2:13" ht="27.75" customHeight="1">
      <c r="B44" s="1203"/>
      <c r="C44" s="1204"/>
      <c r="D44" s="85"/>
      <c r="E44" s="1207" t="s">
        <v>28</v>
      </c>
      <c r="F44" s="1207"/>
      <c r="G44" s="1207"/>
      <c r="H44" s="1208"/>
      <c r="I44" s="86">
        <v>3</v>
      </c>
      <c r="J44" s="87">
        <v>2</v>
      </c>
      <c r="K44" s="87">
        <v>28</v>
      </c>
      <c r="L44" s="87">
        <v>98</v>
      </c>
      <c r="M44" s="88">
        <v>546</v>
      </c>
    </row>
    <row r="45" spans="2:13" ht="27.75" customHeight="1">
      <c r="B45" s="1203"/>
      <c r="C45" s="1204"/>
      <c r="D45" s="85"/>
      <c r="E45" s="1207" t="s">
        <v>29</v>
      </c>
      <c r="F45" s="1207"/>
      <c r="G45" s="1207"/>
      <c r="H45" s="1208"/>
      <c r="I45" s="86">
        <v>3321</v>
      </c>
      <c r="J45" s="87">
        <v>3180</v>
      </c>
      <c r="K45" s="87">
        <v>2961</v>
      </c>
      <c r="L45" s="87">
        <v>2847</v>
      </c>
      <c r="M45" s="88">
        <v>2630</v>
      </c>
    </row>
    <row r="46" spans="2:13" ht="27.75" customHeight="1">
      <c r="B46" s="1203"/>
      <c r="C46" s="1204"/>
      <c r="D46" s="89"/>
      <c r="E46" s="1207" t="s">
        <v>30</v>
      </c>
      <c r="F46" s="1207"/>
      <c r="G46" s="1207"/>
      <c r="H46" s="1208"/>
      <c r="I46" s="86" t="s">
        <v>489</v>
      </c>
      <c r="J46" s="87" t="s">
        <v>489</v>
      </c>
      <c r="K46" s="87" t="s">
        <v>489</v>
      </c>
      <c r="L46" s="87" t="s">
        <v>489</v>
      </c>
      <c r="M46" s="88" t="s">
        <v>489</v>
      </c>
    </row>
    <row r="47" spans="2:13" ht="27.75" customHeight="1">
      <c r="B47" s="1203"/>
      <c r="C47" s="1204"/>
      <c r="D47" s="90"/>
      <c r="E47" s="1217" t="s">
        <v>31</v>
      </c>
      <c r="F47" s="1218"/>
      <c r="G47" s="1218"/>
      <c r="H47" s="1219"/>
      <c r="I47" s="86" t="s">
        <v>489</v>
      </c>
      <c r="J47" s="87" t="s">
        <v>489</v>
      </c>
      <c r="K47" s="87" t="s">
        <v>489</v>
      </c>
      <c r="L47" s="87" t="s">
        <v>489</v>
      </c>
      <c r="M47" s="88" t="s">
        <v>489</v>
      </c>
    </row>
    <row r="48" spans="2:13" ht="27.75" customHeight="1">
      <c r="B48" s="1203"/>
      <c r="C48" s="1204"/>
      <c r="D48" s="85"/>
      <c r="E48" s="1207" t="s">
        <v>32</v>
      </c>
      <c r="F48" s="1207"/>
      <c r="G48" s="1207"/>
      <c r="H48" s="1208"/>
      <c r="I48" s="86" t="s">
        <v>489</v>
      </c>
      <c r="J48" s="87" t="s">
        <v>489</v>
      </c>
      <c r="K48" s="87" t="s">
        <v>489</v>
      </c>
      <c r="L48" s="87" t="s">
        <v>489</v>
      </c>
      <c r="M48" s="88" t="s">
        <v>489</v>
      </c>
    </row>
    <row r="49" spans="2:13" ht="27.75" customHeight="1">
      <c r="B49" s="1205"/>
      <c r="C49" s="1206"/>
      <c r="D49" s="85"/>
      <c r="E49" s="1207" t="s">
        <v>33</v>
      </c>
      <c r="F49" s="1207"/>
      <c r="G49" s="1207"/>
      <c r="H49" s="1208"/>
      <c r="I49" s="86" t="s">
        <v>489</v>
      </c>
      <c r="J49" s="87" t="s">
        <v>489</v>
      </c>
      <c r="K49" s="87" t="s">
        <v>489</v>
      </c>
      <c r="L49" s="87" t="s">
        <v>489</v>
      </c>
      <c r="M49" s="88" t="s">
        <v>489</v>
      </c>
    </row>
    <row r="50" spans="2:13" ht="27.75" customHeight="1">
      <c r="B50" s="1201" t="s">
        <v>34</v>
      </c>
      <c r="C50" s="1202"/>
      <c r="D50" s="91"/>
      <c r="E50" s="1207" t="s">
        <v>35</v>
      </c>
      <c r="F50" s="1207"/>
      <c r="G50" s="1207"/>
      <c r="H50" s="1208"/>
      <c r="I50" s="86">
        <v>2095</v>
      </c>
      <c r="J50" s="87">
        <v>2877</v>
      </c>
      <c r="K50" s="87">
        <v>2524</v>
      </c>
      <c r="L50" s="87">
        <v>2745</v>
      </c>
      <c r="M50" s="88">
        <v>3065</v>
      </c>
    </row>
    <row r="51" spans="2:13" ht="27.75" customHeight="1">
      <c r="B51" s="1203"/>
      <c r="C51" s="1204"/>
      <c r="D51" s="85"/>
      <c r="E51" s="1207" t="s">
        <v>36</v>
      </c>
      <c r="F51" s="1207"/>
      <c r="G51" s="1207"/>
      <c r="H51" s="1208"/>
      <c r="I51" s="86">
        <v>1559</v>
      </c>
      <c r="J51" s="87">
        <v>1622</v>
      </c>
      <c r="K51" s="87">
        <v>1699</v>
      </c>
      <c r="L51" s="87">
        <v>1978</v>
      </c>
      <c r="M51" s="88">
        <v>2306</v>
      </c>
    </row>
    <row r="52" spans="2:13" ht="27.75" customHeight="1">
      <c r="B52" s="1205"/>
      <c r="C52" s="1206"/>
      <c r="D52" s="85"/>
      <c r="E52" s="1207" t="s">
        <v>37</v>
      </c>
      <c r="F52" s="1207"/>
      <c r="G52" s="1207"/>
      <c r="H52" s="1208"/>
      <c r="I52" s="86">
        <v>10779</v>
      </c>
      <c r="J52" s="87">
        <v>11640</v>
      </c>
      <c r="K52" s="87">
        <v>11472</v>
      </c>
      <c r="L52" s="87">
        <v>11539</v>
      </c>
      <c r="M52" s="88">
        <v>12271</v>
      </c>
    </row>
    <row r="53" spans="2:13" ht="27.75" customHeight="1" thickBot="1">
      <c r="B53" s="1209" t="s">
        <v>38</v>
      </c>
      <c r="C53" s="1210"/>
      <c r="D53" s="92"/>
      <c r="E53" s="1211" t="s">
        <v>39</v>
      </c>
      <c r="F53" s="1211"/>
      <c r="G53" s="1211"/>
      <c r="H53" s="1212"/>
      <c r="I53" s="93">
        <v>10656</v>
      </c>
      <c r="J53" s="94">
        <v>8602</v>
      </c>
      <c r="K53" s="94">
        <v>9097</v>
      </c>
      <c r="L53" s="94">
        <v>8577</v>
      </c>
      <c r="M53" s="95">
        <v>7726</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topLeftCell="H1" zoomScale="70" zoomScaleNormal="70" zoomScaleSheetLayoutView="55" workbookViewId="0">
      <selection activeCell="G60" sqref="G60"/>
    </sheetView>
  </sheetViews>
  <sheetFormatPr defaultColWidth="0" defaultRowHeight="13.5" customHeight="1" zeroHeight="1"/>
  <cols>
    <col min="1" max="1" width="6.375" style="245" customWidth="1"/>
    <col min="2" max="2" width="18.125" style="245" customWidth="1"/>
    <col min="3" max="3" width="22.625" style="245" customWidth="1"/>
    <col min="4" max="9" width="18.125" style="245" customWidth="1"/>
    <col min="10" max="10" width="22.75" style="245" customWidth="1"/>
    <col min="11" max="15" width="18.125" style="245" customWidth="1"/>
    <col min="16" max="16" width="6.125" style="252" customWidth="1"/>
    <col min="17" max="17" width="5.875" style="250" customWidth="1"/>
    <col min="18" max="18" width="19.125" style="245" hidden="1"/>
    <col min="19" max="23" width="12.625" style="245" hidden="1"/>
    <col min="24" max="257" width="8.625" style="245" hidden="1"/>
    <col min="258" max="263" width="14.875" style="245" hidden="1"/>
    <col min="264" max="265" width="15.875" style="245" hidden="1"/>
    <col min="266" max="271" width="16.125" style="245" hidden="1"/>
    <col min="272" max="272" width="6.125" style="245" hidden="1"/>
    <col min="273" max="273" width="3" style="245" hidden="1"/>
    <col min="274" max="513" width="8.625" style="245" hidden="1"/>
    <col min="514" max="519" width="14.875" style="245" hidden="1"/>
    <col min="520" max="521" width="15.875" style="245" hidden="1"/>
    <col min="522" max="527" width="16.125" style="245" hidden="1"/>
    <col min="528" max="528" width="6.125" style="245" hidden="1"/>
    <col min="529" max="529" width="3" style="245" hidden="1"/>
    <col min="530" max="769" width="8.625" style="245" hidden="1"/>
    <col min="770" max="775" width="14.875" style="245" hidden="1"/>
    <col min="776" max="777" width="15.875" style="245" hidden="1"/>
    <col min="778" max="783" width="16.125" style="245" hidden="1"/>
    <col min="784" max="784" width="6.125" style="245" hidden="1"/>
    <col min="785" max="785" width="3" style="245" hidden="1"/>
    <col min="786" max="1025" width="8.625" style="245" hidden="1"/>
    <col min="1026" max="1031" width="14.875" style="245" hidden="1"/>
    <col min="1032" max="1033" width="15.875" style="245" hidden="1"/>
    <col min="1034" max="1039" width="16.125" style="245" hidden="1"/>
    <col min="1040" max="1040" width="6.125" style="245" hidden="1"/>
    <col min="1041" max="1041" width="3" style="245" hidden="1"/>
    <col min="1042" max="1281" width="8.625" style="245" hidden="1"/>
    <col min="1282" max="1287" width="14.875" style="245" hidden="1"/>
    <col min="1288" max="1289" width="15.875" style="245" hidden="1"/>
    <col min="1290" max="1295" width="16.125" style="245" hidden="1"/>
    <col min="1296" max="1296" width="6.125" style="245" hidden="1"/>
    <col min="1297" max="1297" width="3" style="245" hidden="1"/>
    <col min="1298" max="1537" width="8.625" style="245" hidden="1"/>
    <col min="1538" max="1543" width="14.875" style="245" hidden="1"/>
    <col min="1544" max="1545" width="15.875" style="245" hidden="1"/>
    <col min="1546" max="1551" width="16.125" style="245" hidden="1"/>
    <col min="1552" max="1552" width="6.125" style="245" hidden="1"/>
    <col min="1553" max="1553" width="3" style="245" hidden="1"/>
    <col min="1554" max="1793" width="8.625" style="245" hidden="1"/>
    <col min="1794" max="1799" width="14.875" style="245" hidden="1"/>
    <col min="1800" max="1801" width="15.875" style="245" hidden="1"/>
    <col min="1802" max="1807" width="16.125" style="245" hidden="1"/>
    <col min="1808" max="1808" width="6.125" style="245" hidden="1"/>
    <col min="1809" max="1809" width="3" style="245" hidden="1"/>
    <col min="1810" max="2049" width="8.625" style="245" hidden="1"/>
    <col min="2050" max="2055" width="14.875" style="245" hidden="1"/>
    <col min="2056" max="2057" width="15.875" style="245" hidden="1"/>
    <col min="2058" max="2063" width="16.125" style="245" hidden="1"/>
    <col min="2064" max="2064" width="6.125" style="245" hidden="1"/>
    <col min="2065" max="2065" width="3" style="245" hidden="1"/>
    <col min="2066" max="2305" width="8.625" style="245" hidden="1"/>
    <col min="2306" max="2311" width="14.875" style="245" hidden="1"/>
    <col min="2312" max="2313" width="15.875" style="245" hidden="1"/>
    <col min="2314" max="2319" width="16.125" style="245" hidden="1"/>
    <col min="2320" max="2320" width="6.125" style="245" hidden="1"/>
    <col min="2321" max="2321" width="3" style="245" hidden="1"/>
    <col min="2322" max="2561" width="8.625" style="245" hidden="1"/>
    <col min="2562" max="2567" width="14.875" style="245" hidden="1"/>
    <col min="2568" max="2569" width="15.875" style="245" hidden="1"/>
    <col min="2570" max="2575" width="16.125" style="245" hidden="1"/>
    <col min="2576" max="2576" width="6.125" style="245" hidden="1"/>
    <col min="2577" max="2577" width="3" style="245" hidden="1"/>
    <col min="2578" max="2817" width="8.625" style="245" hidden="1"/>
    <col min="2818" max="2823" width="14.875" style="245" hidden="1"/>
    <col min="2824" max="2825" width="15.875" style="245" hidden="1"/>
    <col min="2826" max="2831" width="16.125" style="245" hidden="1"/>
    <col min="2832" max="2832" width="6.125" style="245" hidden="1"/>
    <col min="2833" max="2833" width="3" style="245" hidden="1"/>
    <col min="2834" max="3073" width="8.625" style="245" hidden="1"/>
    <col min="3074" max="3079" width="14.875" style="245" hidden="1"/>
    <col min="3080" max="3081" width="15.875" style="245" hidden="1"/>
    <col min="3082" max="3087" width="16.125" style="245" hidden="1"/>
    <col min="3088" max="3088" width="6.125" style="245" hidden="1"/>
    <col min="3089" max="3089" width="3" style="245" hidden="1"/>
    <col min="3090" max="3329" width="8.625" style="245" hidden="1"/>
    <col min="3330" max="3335" width="14.875" style="245" hidden="1"/>
    <col min="3336" max="3337" width="15.875" style="245" hidden="1"/>
    <col min="3338" max="3343" width="16.125" style="245" hidden="1"/>
    <col min="3344" max="3344" width="6.125" style="245" hidden="1"/>
    <col min="3345" max="3345" width="3" style="245" hidden="1"/>
    <col min="3346" max="3585" width="8.625" style="245" hidden="1"/>
    <col min="3586" max="3591" width="14.875" style="245" hidden="1"/>
    <col min="3592" max="3593" width="15.875" style="245" hidden="1"/>
    <col min="3594" max="3599" width="16.125" style="245" hidden="1"/>
    <col min="3600" max="3600" width="6.125" style="245" hidden="1"/>
    <col min="3601" max="3601" width="3" style="245" hidden="1"/>
    <col min="3602" max="3841" width="8.625" style="245" hidden="1"/>
    <col min="3842" max="3847" width="14.875" style="245" hidden="1"/>
    <col min="3848" max="3849" width="15.875" style="245" hidden="1"/>
    <col min="3850" max="3855" width="16.125" style="245" hidden="1"/>
    <col min="3856" max="3856" width="6.125" style="245" hidden="1"/>
    <col min="3857" max="3857" width="3" style="245" hidden="1"/>
    <col min="3858" max="4097" width="8.625" style="245" hidden="1"/>
    <col min="4098" max="4103" width="14.875" style="245" hidden="1"/>
    <col min="4104" max="4105" width="15.875" style="245" hidden="1"/>
    <col min="4106" max="4111" width="16.125" style="245" hidden="1"/>
    <col min="4112" max="4112" width="6.125" style="245" hidden="1"/>
    <col min="4113" max="4113" width="3" style="245" hidden="1"/>
    <col min="4114" max="4353" width="8.625" style="245" hidden="1"/>
    <col min="4354" max="4359" width="14.875" style="245" hidden="1"/>
    <col min="4360" max="4361" width="15.875" style="245" hidden="1"/>
    <col min="4362" max="4367" width="16.125" style="245" hidden="1"/>
    <col min="4368" max="4368" width="6.125" style="245" hidden="1"/>
    <col min="4369" max="4369" width="3" style="245" hidden="1"/>
    <col min="4370" max="4609" width="8.625" style="245" hidden="1"/>
    <col min="4610" max="4615" width="14.875" style="245" hidden="1"/>
    <col min="4616" max="4617" width="15.875" style="245" hidden="1"/>
    <col min="4618" max="4623" width="16.125" style="245" hidden="1"/>
    <col min="4624" max="4624" width="6.125" style="245" hidden="1"/>
    <col min="4625" max="4625" width="3" style="245" hidden="1"/>
    <col min="4626" max="4865" width="8.625" style="245" hidden="1"/>
    <col min="4866" max="4871" width="14.875" style="245" hidden="1"/>
    <col min="4872" max="4873" width="15.875" style="245" hidden="1"/>
    <col min="4874" max="4879" width="16.125" style="245" hidden="1"/>
    <col min="4880" max="4880" width="6.125" style="245" hidden="1"/>
    <col min="4881" max="4881" width="3" style="245" hidden="1"/>
    <col min="4882" max="5121" width="8.625" style="245" hidden="1"/>
    <col min="5122" max="5127" width="14.875" style="245" hidden="1"/>
    <col min="5128" max="5129" width="15.875" style="245" hidden="1"/>
    <col min="5130" max="5135" width="16.125" style="245" hidden="1"/>
    <col min="5136" max="5136" width="6.125" style="245" hidden="1"/>
    <col min="5137" max="5137" width="3" style="245" hidden="1"/>
    <col min="5138" max="5377" width="8.625" style="245" hidden="1"/>
    <col min="5378" max="5383" width="14.875" style="245" hidden="1"/>
    <col min="5384" max="5385" width="15.875" style="245" hidden="1"/>
    <col min="5386" max="5391" width="16.125" style="245" hidden="1"/>
    <col min="5392" max="5392" width="6.125" style="245" hidden="1"/>
    <col min="5393" max="5393" width="3" style="245" hidden="1"/>
    <col min="5394" max="5633" width="8.625" style="245" hidden="1"/>
    <col min="5634" max="5639" width="14.875" style="245" hidden="1"/>
    <col min="5640" max="5641" width="15.875" style="245" hidden="1"/>
    <col min="5642" max="5647" width="16.125" style="245" hidden="1"/>
    <col min="5648" max="5648" width="6.125" style="245" hidden="1"/>
    <col min="5649" max="5649" width="3" style="245" hidden="1"/>
    <col min="5650" max="5889" width="8.625" style="245" hidden="1"/>
    <col min="5890" max="5895" width="14.875" style="245" hidden="1"/>
    <col min="5896" max="5897" width="15.875" style="245" hidden="1"/>
    <col min="5898" max="5903" width="16.125" style="245" hidden="1"/>
    <col min="5904" max="5904" width="6.125" style="245" hidden="1"/>
    <col min="5905" max="5905" width="3" style="245" hidden="1"/>
    <col min="5906" max="6145" width="8.625" style="245" hidden="1"/>
    <col min="6146" max="6151" width="14.875" style="245" hidden="1"/>
    <col min="6152" max="6153" width="15.875" style="245" hidden="1"/>
    <col min="6154" max="6159" width="16.125" style="245" hidden="1"/>
    <col min="6160" max="6160" width="6.125" style="245" hidden="1"/>
    <col min="6161" max="6161" width="3" style="245" hidden="1"/>
    <col min="6162" max="6401" width="8.625" style="245" hidden="1"/>
    <col min="6402" max="6407" width="14.875" style="245" hidden="1"/>
    <col min="6408" max="6409" width="15.875" style="245" hidden="1"/>
    <col min="6410" max="6415" width="16.125" style="245" hidden="1"/>
    <col min="6416" max="6416" width="6.125" style="245" hidden="1"/>
    <col min="6417" max="6417" width="3" style="245" hidden="1"/>
    <col min="6418" max="6657" width="8.625" style="245" hidden="1"/>
    <col min="6658" max="6663" width="14.875" style="245" hidden="1"/>
    <col min="6664" max="6665" width="15.875" style="245" hidden="1"/>
    <col min="6666" max="6671" width="16.125" style="245" hidden="1"/>
    <col min="6672" max="6672" width="6.125" style="245" hidden="1"/>
    <col min="6673" max="6673" width="3" style="245" hidden="1"/>
    <col min="6674" max="6913" width="8.625" style="245" hidden="1"/>
    <col min="6914" max="6919" width="14.875" style="245" hidden="1"/>
    <col min="6920" max="6921" width="15.875" style="245" hidden="1"/>
    <col min="6922" max="6927" width="16.125" style="245" hidden="1"/>
    <col min="6928" max="6928" width="6.125" style="245" hidden="1"/>
    <col min="6929" max="6929" width="3" style="245" hidden="1"/>
    <col min="6930" max="7169" width="8.625" style="245" hidden="1"/>
    <col min="7170" max="7175" width="14.875" style="245" hidden="1"/>
    <col min="7176" max="7177" width="15.875" style="245" hidden="1"/>
    <col min="7178" max="7183" width="16.125" style="245" hidden="1"/>
    <col min="7184" max="7184" width="6.125" style="245" hidden="1"/>
    <col min="7185" max="7185" width="3" style="245" hidden="1"/>
    <col min="7186" max="7425" width="8.625" style="245" hidden="1"/>
    <col min="7426" max="7431" width="14.875" style="245" hidden="1"/>
    <col min="7432" max="7433" width="15.875" style="245" hidden="1"/>
    <col min="7434" max="7439" width="16.125" style="245" hidden="1"/>
    <col min="7440" max="7440" width="6.125" style="245" hidden="1"/>
    <col min="7441" max="7441" width="3" style="245" hidden="1"/>
    <col min="7442" max="7681" width="8.625" style="245" hidden="1"/>
    <col min="7682" max="7687" width="14.875" style="245" hidden="1"/>
    <col min="7688" max="7689" width="15.875" style="245" hidden="1"/>
    <col min="7690" max="7695" width="16.125" style="245" hidden="1"/>
    <col min="7696" max="7696" width="6.125" style="245" hidden="1"/>
    <col min="7697" max="7697" width="3" style="245" hidden="1"/>
    <col min="7698" max="7937" width="8.625" style="245" hidden="1"/>
    <col min="7938" max="7943" width="14.875" style="245" hidden="1"/>
    <col min="7944" max="7945" width="15.875" style="245" hidden="1"/>
    <col min="7946" max="7951" width="16.125" style="245" hidden="1"/>
    <col min="7952" max="7952" width="6.125" style="245" hidden="1"/>
    <col min="7953" max="7953" width="3" style="245" hidden="1"/>
    <col min="7954" max="8193" width="8.625" style="245" hidden="1"/>
    <col min="8194" max="8199" width="14.875" style="245" hidden="1"/>
    <col min="8200" max="8201" width="15.875" style="245" hidden="1"/>
    <col min="8202" max="8207" width="16.125" style="245" hidden="1"/>
    <col min="8208" max="8208" width="6.125" style="245" hidden="1"/>
    <col min="8209" max="8209" width="3" style="245" hidden="1"/>
    <col min="8210" max="8449" width="8.625" style="245" hidden="1"/>
    <col min="8450" max="8455" width="14.875" style="245" hidden="1"/>
    <col min="8456" max="8457" width="15.875" style="245" hidden="1"/>
    <col min="8458" max="8463" width="16.125" style="245" hidden="1"/>
    <col min="8464" max="8464" width="6.125" style="245" hidden="1"/>
    <col min="8465" max="8465" width="3" style="245" hidden="1"/>
    <col min="8466" max="8705" width="8.625" style="245" hidden="1"/>
    <col min="8706" max="8711" width="14.875" style="245" hidden="1"/>
    <col min="8712" max="8713" width="15.875" style="245" hidden="1"/>
    <col min="8714" max="8719" width="16.125" style="245" hidden="1"/>
    <col min="8720" max="8720" width="6.125" style="245" hidden="1"/>
    <col min="8721" max="8721" width="3" style="245" hidden="1"/>
    <col min="8722" max="8961" width="8.625" style="245" hidden="1"/>
    <col min="8962" max="8967" width="14.875" style="245" hidden="1"/>
    <col min="8968" max="8969" width="15.875" style="245" hidden="1"/>
    <col min="8970" max="8975" width="16.125" style="245" hidden="1"/>
    <col min="8976" max="8976" width="6.125" style="245" hidden="1"/>
    <col min="8977" max="8977" width="3" style="245" hidden="1"/>
    <col min="8978" max="9217" width="8.625" style="245" hidden="1"/>
    <col min="9218" max="9223" width="14.875" style="245" hidden="1"/>
    <col min="9224" max="9225" width="15.875" style="245" hidden="1"/>
    <col min="9226" max="9231" width="16.125" style="245" hidden="1"/>
    <col min="9232" max="9232" width="6.125" style="245" hidden="1"/>
    <col min="9233" max="9233" width="3" style="245" hidden="1"/>
    <col min="9234" max="9473" width="8.625" style="245" hidden="1"/>
    <col min="9474" max="9479" width="14.875" style="245" hidden="1"/>
    <col min="9480" max="9481" width="15.875" style="245" hidden="1"/>
    <col min="9482" max="9487" width="16.125" style="245" hidden="1"/>
    <col min="9488" max="9488" width="6.125" style="245" hidden="1"/>
    <col min="9489" max="9489" width="3" style="245" hidden="1"/>
    <col min="9490" max="9729" width="8.625" style="245" hidden="1"/>
    <col min="9730" max="9735" width="14.875" style="245" hidden="1"/>
    <col min="9736" max="9737" width="15.875" style="245" hidden="1"/>
    <col min="9738" max="9743" width="16.125" style="245" hidden="1"/>
    <col min="9744" max="9744" width="6.125" style="245" hidden="1"/>
    <col min="9745" max="9745" width="3" style="245" hidden="1"/>
    <col min="9746" max="9985" width="8.625" style="245" hidden="1"/>
    <col min="9986" max="9991" width="14.875" style="245" hidden="1"/>
    <col min="9992" max="9993" width="15.875" style="245" hidden="1"/>
    <col min="9994" max="9999" width="16.125" style="245" hidden="1"/>
    <col min="10000" max="10000" width="6.125" style="245" hidden="1"/>
    <col min="10001" max="10001" width="3" style="245" hidden="1"/>
    <col min="10002" max="10241" width="8.625" style="245" hidden="1"/>
    <col min="10242" max="10247" width="14.875" style="245" hidden="1"/>
    <col min="10248" max="10249" width="15.875" style="245" hidden="1"/>
    <col min="10250" max="10255" width="16.125" style="245" hidden="1"/>
    <col min="10256" max="10256" width="6.125" style="245" hidden="1"/>
    <col min="10257" max="10257" width="3" style="245" hidden="1"/>
    <col min="10258" max="10497" width="8.625" style="245" hidden="1"/>
    <col min="10498" max="10503" width="14.875" style="245" hidden="1"/>
    <col min="10504" max="10505" width="15.875" style="245" hidden="1"/>
    <col min="10506" max="10511" width="16.125" style="245" hidden="1"/>
    <col min="10512" max="10512" width="6.125" style="245" hidden="1"/>
    <col min="10513" max="10513" width="3" style="245" hidden="1"/>
    <col min="10514" max="10753" width="8.625" style="245" hidden="1"/>
    <col min="10754" max="10759" width="14.875" style="245" hidden="1"/>
    <col min="10760" max="10761" width="15.875" style="245" hidden="1"/>
    <col min="10762" max="10767" width="16.125" style="245" hidden="1"/>
    <col min="10768" max="10768" width="6.125" style="245" hidden="1"/>
    <col min="10769" max="10769" width="3" style="245" hidden="1"/>
    <col min="10770" max="11009" width="8.625" style="245" hidden="1"/>
    <col min="11010" max="11015" width="14.875" style="245" hidden="1"/>
    <col min="11016" max="11017" width="15.875" style="245" hidden="1"/>
    <col min="11018" max="11023" width="16.125" style="245" hidden="1"/>
    <col min="11024" max="11024" width="6.125" style="245" hidden="1"/>
    <col min="11025" max="11025" width="3" style="245" hidden="1"/>
    <col min="11026" max="11265" width="8.625" style="245" hidden="1"/>
    <col min="11266" max="11271" width="14.875" style="245" hidden="1"/>
    <col min="11272" max="11273" width="15.875" style="245" hidden="1"/>
    <col min="11274" max="11279" width="16.125" style="245" hidden="1"/>
    <col min="11280" max="11280" width="6.125" style="245" hidden="1"/>
    <col min="11281" max="11281" width="3" style="245" hidden="1"/>
    <col min="11282" max="11521" width="8.625" style="245" hidden="1"/>
    <col min="11522" max="11527" width="14.875" style="245" hidden="1"/>
    <col min="11528" max="11529" width="15.875" style="245" hidden="1"/>
    <col min="11530" max="11535" width="16.125" style="245" hidden="1"/>
    <col min="11536" max="11536" width="6.125" style="245" hidden="1"/>
    <col min="11537" max="11537" width="3" style="245" hidden="1"/>
    <col min="11538" max="11777" width="8.625" style="245" hidden="1"/>
    <col min="11778" max="11783" width="14.875" style="245" hidden="1"/>
    <col min="11784" max="11785" width="15.875" style="245" hidden="1"/>
    <col min="11786" max="11791" width="16.125" style="245" hidden="1"/>
    <col min="11792" max="11792" width="6.125" style="245" hidden="1"/>
    <col min="11793" max="11793" width="3" style="245" hidden="1"/>
    <col min="11794" max="12033" width="8.625" style="245" hidden="1"/>
    <col min="12034" max="12039" width="14.875" style="245" hidden="1"/>
    <col min="12040" max="12041" width="15.875" style="245" hidden="1"/>
    <col min="12042" max="12047" width="16.125" style="245" hidden="1"/>
    <col min="12048" max="12048" width="6.125" style="245" hidden="1"/>
    <col min="12049" max="12049" width="3" style="245" hidden="1"/>
    <col min="12050" max="12289" width="8.625" style="245" hidden="1"/>
    <col min="12290" max="12295" width="14.875" style="245" hidden="1"/>
    <col min="12296" max="12297" width="15.875" style="245" hidden="1"/>
    <col min="12298" max="12303" width="16.125" style="245" hidden="1"/>
    <col min="12304" max="12304" width="6.125" style="245" hidden="1"/>
    <col min="12305" max="12305" width="3" style="245" hidden="1"/>
    <col min="12306" max="12545" width="8.625" style="245" hidden="1"/>
    <col min="12546" max="12551" width="14.875" style="245" hidden="1"/>
    <col min="12552" max="12553" width="15.875" style="245" hidden="1"/>
    <col min="12554" max="12559" width="16.125" style="245" hidden="1"/>
    <col min="12560" max="12560" width="6.125" style="245" hidden="1"/>
    <col min="12561" max="12561" width="3" style="245" hidden="1"/>
    <col min="12562" max="12801" width="8.625" style="245" hidden="1"/>
    <col min="12802" max="12807" width="14.875" style="245" hidden="1"/>
    <col min="12808" max="12809" width="15.875" style="245" hidden="1"/>
    <col min="12810" max="12815" width="16.125" style="245" hidden="1"/>
    <col min="12816" max="12816" width="6.125" style="245" hidden="1"/>
    <col min="12817" max="12817" width="3" style="245" hidden="1"/>
    <col min="12818" max="13057" width="8.625" style="245" hidden="1"/>
    <col min="13058" max="13063" width="14.875" style="245" hidden="1"/>
    <col min="13064" max="13065" width="15.875" style="245" hidden="1"/>
    <col min="13066" max="13071" width="16.125" style="245" hidden="1"/>
    <col min="13072" max="13072" width="6.125" style="245" hidden="1"/>
    <col min="13073" max="13073" width="3" style="245" hidden="1"/>
    <col min="13074" max="13313" width="8.625" style="245" hidden="1"/>
    <col min="13314" max="13319" width="14.875" style="245" hidden="1"/>
    <col min="13320" max="13321" width="15.875" style="245" hidden="1"/>
    <col min="13322" max="13327" width="16.125" style="245" hidden="1"/>
    <col min="13328" max="13328" width="6.125" style="245" hidden="1"/>
    <col min="13329" max="13329" width="3" style="245" hidden="1"/>
    <col min="13330" max="13569" width="8.625" style="245" hidden="1"/>
    <col min="13570" max="13575" width="14.875" style="245" hidden="1"/>
    <col min="13576" max="13577" width="15.875" style="245" hidden="1"/>
    <col min="13578" max="13583" width="16.125" style="245" hidden="1"/>
    <col min="13584" max="13584" width="6.125" style="245" hidden="1"/>
    <col min="13585" max="13585" width="3" style="245" hidden="1"/>
    <col min="13586" max="13825" width="8.625" style="245" hidden="1"/>
    <col min="13826" max="13831" width="14.875" style="245" hidden="1"/>
    <col min="13832" max="13833" width="15.875" style="245" hidden="1"/>
    <col min="13834" max="13839" width="16.125" style="245" hidden="1"/>
    <col min="13840" max="13840" width="6.125" style="245" hidden="1"/>
    <col min="13841" max="13841" width="3" style="245" hidden="1"/>
    <col min="13842" max="14081" width="8.625" style="245" hidden="1"/>
    <col min="14082" max="14087" width="14.875" style="245" hidden="1"/>
    <col min="14088" max="14089" width="15.875" style="245" hidden="1"/>
    <col min="14090" max="14095" width="16.125" style="245" hidden="1"/>
    <col min="14096" max="14096" width="6.125" style="245" hidden="1"/>
    <col min="14097" max="14097" width="3" style="245" hidden="1"/>
    <col min="14098" max="14337" width="8.625" style="245" hidden="1"/>
    <col min="14338" max="14343" width="14.875" style="245" hidden="1"/>
    <col min="14344" max="14345" width="15.875" style="245" hidden="1"/>
    <col min="14346" max="14351" width="16.125" style="245" hidden="1"/>
    <col min="14352" max="14352" width="6.125" style="245" hidden="1"/>
    <col min="14353" max="14353" width="3" style="245" hidden="1"/>
    <col min="14354" max="14593" width="8.625" style="245" hidden="1"/>
    <col min="14594" max="14599" width="14.875" style="245" hidden="1"/>
    <col min="14600" max="14601" width="15.875" style="245" hidden="1"/>
    <col min="14602" max="14607" width="16.125" style="245" hidden="1"/>
    <col min="14608" max="14608" width="6.125" style="245" hidden="1"/>
    <col min="14609" max="14609" width="3" style="245" hidden="1"/>
    <col min="14610" max="14849" width="8.625" style="245" hidden="1"/>
    <col min="14850" max="14855" width="14.875" style="245" hidden="1"/>
    <col min="14856" max="14857" width="15.875" style="245" hidden="1"/>
    <col min="14858" max="14863" width="16.125" style="245" hidden="1"/>
    <col min="14864" max="14864" width="6.125" style="245" hidden="1"/>
    <col min="14865" max="14865" width="3" style="245" hidden="1"/>
    <col min="14866" max="15105" width="8.625" style="245" hidden="1"/>
    <col min="15106" max="15111" width="14.875" style="245" hidden="1"/>
    <col min="15112" max="15113" width="15.875" style="245" hidden="1"/>
    <col min="15114" max="15119" width="16.125" style="245" hidden="1"/>
    <col min="15120" max="15120" width="6.125" style="245" hidden="1"/>
    <col min="15121" max="15121" width="3" style="245" hidden="1"/>
    <col min="15122" max="15361" width="8.625" style="245" hidden="1"/>
    <col min="15362" max="15367" width="14.875" style="245" hidden="1"/>
    <col min="15368" max="15369" width="15.875" style="245" hidden="1"/>
    <col min="15370" max="15375" width="16.125" style="245" hidden="1"/>
    <col min="15376" max="15376" width="6.125" style="245" hidden="1"/>
    <col min="15377" max="15377" width="3" style="245" hidden="1"/>
    <col min="15378" max="15617" width="8.625" style="245" hidden="1"/>
    <col min="15618" max="15623" width="14.875" style="245" hidden="1"/>
    <col min="15624" max="15625" width="15.875" style="245" hidden="1"/>
    <col min="15626" max="15631" width="16.125" style="245" hidden="1"/>
    <col min="15632" max="15632" width="6.125" style="245" hidden="1"/>
    <col min="15633" max="15633" width="3" style="245" hidden="1"/>
    <col min="15634" max="15873" width="8.625" style="245" hidden="1"/>
    <col min="15874" max="15879" width="14.875" style="245" hidden="1"/>
    <col min="15880" max="15881" width="15.875" style="245" hidden="1"/>
    <col min="15882" max="15887" width="16.125" style="245" hidden="1"/>
    <col min="15888" max="15888" width="6.125" style="245" hidden="1"/>
    <col min="15889" max="15889" width="3" style="245" hidden="1"/>
    <col min="15890" max="16129" width="8.625" style="245" hidden="1"/>
    <col min="16130" max="16135" width="14.875" style="245" hidden="1"/>
    <col min="16136" max="16137" width="15.875" style="245" hidden="1"/>
    <col min="16138" max="16143" width="16.125" style="245" hidden="1"/>
    <col min="16144" max="16144" width="6.125" style="245" hidden="1"/>
    <col min="16145" max="16145" width="3" style="245" hidden="1"/>
    <col min="16146" max="16384" width="8.625" style="245" hidden="1"/>
  </cols>
  <sheetData>
    <row r="1" spans="1:51" ht="42.75" customHeight="1">
      <c r="A1" s="344"/>
      <c r="B1" s="345"/>
      <c r="P1" s="246"/>
      <c r="Q1" s="246"/>
    </row>
    <row r="2" spans="1:51" ht="25.5">
      <c r="A2" s="344"/>
      <c r="C2" s="346"/>
      <c r="P2" s="246"/>
      <c r="Q2" s="246"/>
    </row>
    <row r="3" spans="1:51" ht="25.5">
      <c r="A3" s="344"/>
      <c r="C3" s="346"/>
      <c r="P3" s="246"/>
      <c r="Q3" s="246"/>
    </row>
    <row r="4" spans="1:51" s="347" customFormat="1">
      <c r="A4" s="344"/>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row>
    <row r="5" spans="1:51" s="347" customFormat="1">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row>
    <row r="6" spans="1:51" s="347" customFormat="1">
      <c r="A6" s="344"/>
      <c r="B6" s="344"/>
      <c r="C6" s="344"/>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row>
    <row r="7" spans="1:51" s="347" customFormat="1">
      <c r="A7" s="344"/>
      <c r="B7" s="344"/>
      <c r="C7" s="344"/>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row>
    <row r="8" spans="1:51" s="347" customFormat="1">
      <c r="A8" s="344"/>
      <c r="B8" s="344"/>
      <c r="C8" s="344"/>
      <c r="D8" s="344"/>
      <c r="E8" s="344"/>
      <c r="F8" s="344"/>
      <c r="G8" s="344"/>
      <c r="H8" s="344"/>
      <c r="I8" s="344"/>
      <c r="J8" s="344"/>
      <c r="K8" s="344"/>
      <c r="L8" s="344"/>
      <c r="M8" s="344"/>
      <c r="N8" s="344"/>
      <c r="O8" s="344"/>
      <c r="P8" s="344"/>
      <c r="Q8" s="344"/>
      <c r="R8" s="344"/>
      <c r="S8" s="344"/>
      <c r="T8" s="344"/>
      <c r="U8" s="344"/>
      <c r="V8" s="344"/>
      <c r="W8" s="344"/>
      <c r="X8" s="344"/>
      <c r="Y8" s="344"/>
      <c r="Z8" s="344"/>
      <c r="AA8" s="344"/>
      <c r="AB8" s="344"/>
      <c r="AC8" s="344"/>
      <c r="AD8" s="344"/>
      <c r="AE8" s="344"/>
      <c r="AF8" s="344"/>
      <c r="AG8" s="344"/>
      <c r="AH8" s="344"/>
      <c r="AI8" s="344"/>
    </row>
    <row r="9" spans="1:51" s="347" customFormat="1">
      <c r="A9" s="344"/>
      <c r="B9" s="344"/>
      <c r="C9" s="344"/>
      <c r="D9" s="344"/>
      <c r="E9" s="344"/>
      <c r="F9" s="344"/>
      <c r="G9" s="344"/>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row>
    <row r="10" spans="1:51" s="347" customFormat="1">
      <c r="A10" s="344"/>
      <c r="B10" s="344"/>
      <c r="C10" s="344"/>
      <c r="D10" s="344"/>
      <c r="E10" s="344"/>
      <c r="F10" s="344"/>
      <c r="G10" s="344"/>
      <c r="H10" s="344"/>
      <c r="I10" s="344"/>
      <c r="J10" s="344"/>
      <c r="K10" s="344"/>
      <c r="L10" s="344"/>
      <c r="M10" s="344"/>
      <c r="N10" s="344"/>
      <c r="O10" s="344"/>
      <c r="P10" s="344"/>
      <c r="Q10" s="344"/>
      <c r="R10" s="344"/>
      <c r="S10" s="344"/>
      <c r="T10" s="344"/>
      <c r="U10" s="344"/>
      <c r="V10" s="344"/>
      <c r="W10" s="344"/>
      <c r="X10" s="344"/>
      <c r="Y10" s="344"/>
      <c r="Z10" s="344"/>
      <c r="AA10" s="344"/>
      <c r="AB10" s="344"/>
      <c r="AC10" s="344"/>
      <c r="AD10" s="344"/>
      <c r="AE10" s="344"/>
      <c r="AF10" s="344"/>
      <c r="AG10" s="344"/>
      <c r="AH10" s="344"/>
      <c r="AI10" s="344"/>
      <c r="AY10" s="347" t="s">
        <v>563</v>
      </c>
    </row>
    <row r="11" spans="1:51" s="347" customFormat="1">
      <c r="A11" s="344"/>
      <c r="B11" s="344"/>
      <c r="C11" s="344"/>
      <c r="D11" s="344"/>
      <c r="E11" s="344"/>
      <c r="F11" s="344"/>
      <c r="G11" s="344"/>
      <c r="H11" s="344"/>
      <c r="I11" s="344"/>
      <c r="J11" s="344"/>
      <c r="K11" s="344"/>
      <c r="L11" s="344"/>
      <c r="M11" s="344"/>
      <c r="N11" s="344"/>
      <c r="O11" s="344"/>
      <c r="P11" s="344"/>
      <c r="Q11" s="344"/>
      <c r="R11" s="344"/>
      <c r="S11" s="344"/>
      <c r="T11" s="344"/>
      <c r="U11" s="344"/>
      <c r="V11" s="344"/>
      <c r="W11" s="344"/>
      <c r="X11" s="344"/>
      <c r="Y11" s="344"/>
      <c r="Z11" s="344"/>
      <c r="AA11" s="344"/>
      <c r="AB11" s="344"/>
      <c r="AC11" s="344"/>
      <c r="AD11" s="344"/>
      <c r="AE11" s="344"/>
      <c r="AF11" s="344"/>
      <c r="AG11" s="344"/>
      <c r="AH11" s="344"/>
      <c r="AI11" s="344"/>
    </row>
    <row r="12" spans="1:51" s="347" customFormat="1">
      <c r="A12" s="344"/>
      <c r="B12" s="344"/>
      <c r="C12" s="344"/>
      <c r="D12" s="344"/>
      <c r="E12" s="344"/>
      <c r="F12" s="344"/>
      <c r="G12" s="344"/>
      <c r="H12" s="344"/>
      <c r="I12" s="344"/>
      <c r="J12" s="344"/>
      <c r="K12" s="344"/>
      <c r="L12" s="344"/>
      <c r="M12" s="344"/>
      <c r="N12" s="344"/>
      <c r="O12" s="344"/>
      <c r="P12" s="344"/>
      <c r="Q12" s="344"/>
      <c r="R12" s="344"/>
      <c r="S12" s="344"/>
      <c r="T12" s="344"/>
      <c r="U12" s="344"/>
      <c r="V12" s="344"/>
      <c r="W12" s="344"/>
      <c r="X12" s="344"/>
      <c r="Y12" s="344"/>
      <c r="Z12" s="344"/>
      <c r="AA12" s="344"/>
      <c r="AB12" s="344"/>
      <c r="AC12" s="344"/>
      <c r="AD12" s="344"/>
      <c r="AE12" s="344"/>
      <c r="AF12" s="344"/>
      <c r="AG12" s="344"/>
      <c r="AH12" s="344"/>
      <c r="AI12" s="344"/>
      <c r="AY12" s="347" t="s">
        <v>563</v>
      </c>
    </row>
    <row r="13" spans="1:51" s="347" customFormat="1">
      <c r="A13" s="344"/>
      <c r="B13" s="344"/>
      <c r="C13" s="344"/>
      <c r="D13" s="344"/>
      <c r="E13" s="344"/>
      <c r="F13" s="344"/>
      <c r="G13" s="344"/>
      <c r="H13" s="344"/>
      <c r="I13" s="344"/>
      <c r="J13" s="344"/>
      <c r="K13" s="344"/>
      <c r="L13" s="344"/>
      <c r="M13" s="344"/>
      <c r="N13" s="344"/>
      <c r="O13" s="344"/>
      <c r="P13" s="344"/>
      <c r="Q13" s="344"/>
      <c r="R13" s="344"/>
      <c r="S13" s="344"/>
      <c r="T13" s="344"/>
      <c r="U13" s="344"/>
      <c r="V13" s="344"/>
      <c r="W13" s="344"/>
      <c r="X13" s="344"/>
      <c r="Y13" s="344"/>
      <c r="Z13" s="344"/>
      <c r="AA13" s="344"/>
      <c r="AB13" s="344"/>
      <c r="AC13" s="344"/>
      <c r="AD13" s="344"/>
      <c r="AE13" s="344"/>
      <c r="AF13" s="344"/>
      <c r="AG13" s="344"/>
      <c r="AH13" s="344"/>
      <c r="AI13" s="344"/>
    </row>
    <row r="14" spans="1:51" s="347" customFormat="1" ht="14.25" customHeight="1">
      <c r="A14" s="344"/>
      <c r="B14" s="344"/>
      <c r="C14" s="344"/>
      <c r="D14" s="344"/>
      <c r="E14" s="344"/>
      <c r="F14" s="344"/>
      <c r="G14" s="344"/>
      <c r="H14" s="344"/>
      <c r="I14" s="344"/>
      <c r="J14" s="344"/>
      <c r="K14" s="344"/>
      <c r="L14" s="344"/>
      <c r="M14" s="344"/>
      <c r="N14" s="344"/>
      <c r="O14" s="344"/>
      <c r="P14" s="344"/>
      <c r="Q14" s="344"/>
      <c r="R14" s="344"/>
      <c r="S14" s="344"/>
      <c r="T14" s="344"/>
      <c r="U14" s="344"/>
      <c r="V14" s="344"/>
      <c r="W14" s="344"/>
      <c r="X14" s="344"/>
      <c r="Y14" s="344"/>
      <c r="Z14" s="344"/>
      <c r="AA14" s="344"/>
      <c r="AB14" s="344"/>
      <c r="AC14" s="344"/>
      <c r="AD14" s="344"/>
      <c r="AE14" s="344"/>
      <c r="AF14" s="344"/>
      <c r="AG14" s="344"/>
      <c r="AH14" s="344"/>
      <c r="AI14" s="344"/>
    </row>
    <row r="15" spans="1:51" s="347" customFormat="1">
      <c r="A15" s="245"/>
      <c r="B15" s="344"/>
      <c r="C15" s="344"/>
      <c r="D15" s="344"/>
      <c r="E15" s="344"/>
      <c r="F15" s="344"/>
      <c r="G15" s="344"/>
      <c r="H15" s="344"/>
      <c r="I15" s="344"/>
      <c r="J15" s="344"/>
      <c r="K15" s="344"/>
      <c r="L15" s="344"/>
      <c r="M15" s="344"/>
      <c r="N15" s="344"/>
      <c r="O15" s="344"/>
      <c r="P15" s="344"/>
      <c r="Q15" s="344"/>
      <c r="R15" s="344"/>
      <c r="S15" s="344"/>
      <c r="T15" s="344"/>
      <c r="U15" s="344"/>
      <c r="V15" s="344"/>
      <c r="W15" s="344"/>
      <c r="X15" s="344"/>
      <c r="Y15" s="344"/>
      <c r="Z15" s="344"/>
      <c r="AA15" s="344"/>
      <c r="AB15" s="344"/>
      <c r="AC15" s="344"/>
      <c r="AD15" s="344"/>
      <c r="AE15" s="344"/>
      <c r="AF15" s="344"/>
      <c r="AG15" s="344"/>
      <c r="AH15" s="344"/>
      <c r="AI15" s="344"/>
    </row>
    <row r="16" spans="1:51" s="347" customFormat="1">
      <c r="A16" s="245"/>
      <c r="B16" s="344"/>
      <c r="C16" s="344"/>
      <c r="D16" s="344"/>
      <c r="E16" s="344"/>
      <c r="F16" s="344"/>
      <c r="G16" s="344"/>
      <c r="H16" s="344"/>
      <c r="I16" s="344"/>
      <c r="J16" s="344"/>
      <c r="K16" s="344"/>
      <c r="L16" s="344"/>
      <c r="M16" s="344"/>
      <c r="N16" s="344"/>
      <c r="O16" s="344"/>
      <c r="P16" s="344"/>
      <c r="Q16" s="344"/>
      <c r="R16" s="344"/>
      <c r="S16" s="344"/>
      <c r="T16" s="344"/>
      <c r="U16" s="344"/>
      <c r="V16" s="344"/>
      <c r="W16" s="344"/>
      <c r="X16" s="344"/>
      <c r="Y16" s="344"/>
      <c r="Z16" s="344"/>
      <c r="AA16" s="344"/>
      <c r="AB16" s="344"/>
      <c r="AC16" s="344"/>
      <c r="AD16" s="344"/>
      <c r="AE16" s="344"/>
      <c r="AF16" s="344"/>
      <c r="AG16" s="344"/>
      <c r="AH16" s="344"/>
      <c r="AI16" s="344"/>
    </row>
    <row r="17" spans="1:259" s="347" customFormat="1">
      <c r="A17" s="245"/>
      <c r="B17" s="344"/>
      <c r="C17" s="344"/>
      <c r="D17" s="344"/>
      <c r="E17" s="344"/>
      <c r="F17" s="344"/>
      <c r="G17" s="344"/>
      <c r="H17" s="344"/>
      <c r="I17" s="344"/>
      <c r="J17" s="344"/>
      <c r="K17" s="344"/>
      <c r="L17" s="344"/>
      <c r="M17" s="344"/>
      <c r="N17" s="344"/>
      <c r="O17" s="344"/>
      <c r="P17" s="344"/>
      <c r="Q17" s="344"/>
      <c r="R17" s="344"/>
      <c r="S17" s="344"/>
      <c r="T17" s="344"/>
      <c r="U17" s="344"/>
      <c r="V17" s="344"/>
      <c r="W17" s="344"/>
      <c r="X17" s="344"/>
      <c r="Y17" s="344"/>
      <c r="Z17" s="344"/>
      <c r="AA17" s="344"/>
      <c r="AB17" s="344"/>
      <c r="AC17" s="344"/>
      <c r="AD17" s="344"/>
      <c r="AE17" s="344"/>
      <c r="AF17" s="344"/>
      <c r="AG17" s="344"/>
      <c r="AH17" s="344"/>
      <c r="AI17" s="344"/>
    </row>
    <row r="18" spans="1:259" s="347" customFormat="1">
      <c r="A18" s="245"/>
      <c r="B18" s="344"/>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row>
    <row r="19" spans="1:259">
      <c r="P19" s="246"/>
      <c r="Q19" s="246"/>
    </row>
    <row r="20" spans="1:259">
      <c r="P20" s="246"/>
      <c r="Q20" s="246"/>
    </row>
    <row r="21" spans="1:259" ht="17.25">
      <c r="B21" s="348"/>
      <c r="C21" s="248"/>
      <c r="D21" s="248"/>
      <c r="E21" s="248"/>
      <c r="F21" s="248"/>
      <c r="G21" s="248"/>
      <c r="H21" s="248"/>
      <c r="I21" s="248"/>
      <c r="J21" s="248"/>
      <c r="K21" s="248"/>
      <c r="L21" s="248"/>
      <c r="M21" s="248"/>
      <c r="N21" s="349"/>
      <c r="O21" s="248"/>
      <c r="P21" s="249"/>
      <c r="Q21" s="246"/>
      <c r="IY21" s="350"/>
    </row>
    <row r="22" spans="1:259" ht="17.25">
      <c r="B22" s="250"/>
      <c r="IY22" s="351"/>
    </row>
    <row r="23" spans="1:259">
      <c r="B23" s="250"/>
    </row>
    <row r="24" spans="1:259">
      <c r="B24" s="250"/>
    </row>
    <row r="25" spans="1:259">
      <c r="B25" s="250"/>
    </row>
    <row r="26" spans="1:259">
      <c r="B26" s="250"/>
    </row>
    <row r="27" spans="1:259">
      <c r="B27" s="250"/>
    </row>
    <row r="28" spans="1:259">
      <c r="B28" s="250"/>
    </row>
    <row r="29" spans="1:259">
      <c r="B29" s="250"/>
    </row>
    <row r="30" spans="1:259">
      <c r="B30" s="250"/>
    </row>
    <row r="31" spans="1:259">
      <c r="B31" s="250"/>
    </row>
    <row r="32" spans="1:259">
      <c r="B32" s="250"/>
    </row>
    <row r="33" spans="2:17">
      <c r="B33" s="250"/>
    </row>
    <row r="34" spans="2:17">
      <c r="B34" s="250"/>
    </row>
    <row r="35" spans="2:17">
      <c r="B35" s="250"/>
    </row>
    <row r="36" spans="2:17">
      <c r="B36" s="250"/>
    </row>
    <row r="37" spans="2:17">
      <c r="B37" s="250"/>
    </row>
    <row r="38" spans="2:17">
      <c r="B38" s="250"/>
    </row>
    <row r="39" spans="2:17">
      <c r="B39" s="342"/>
      <c r="C39" s="308"/>
      <c r="D39" s="308"/>
      <c r="E39" s="308"/>
      <c r="F39" s="308"/>
      <c r="G39" s="308"/>
      <c r="H39" s="308"/>
      <c r="I39" s="308"/>
      <c r="J39" s="308"/>
      <c r="K39" s="308"/>
      <c r="L39" s="308"/>
      <c r="M39" s="308"/>
      <c r="N39" s="308"/>
      <c r="O39" s="308"/>
      <c r="P39" s="343"/>
    </row>
    <row r="40" spans="2:17">
      <c r="B40" s="352"/>
      <c r="C40" s="246"/>
      <c r="D40" s="246"/>
      <c r="E40" s="246"/>
      <c r="F40" s="246"/>
      <c r="G40" s="246"/>
      <c r="H40" s="246"/>
      <c r="I40" s="246"/>
      <c r="J40" s="246"/>
      <c r="K40" s="246"/>
      <c r="L40" s="246"/>
      <c r="M40" s="246"/>
      <c r="N40" s="246"/>
      <c r="O40" s="246"/>
      <c r="P40" s="352"/>
      <c r="Q40" s="246"/>
    </row>
    <row r="41" spans="2:17" ht="17.25">
      <c r="B41" s="247" t="s">
        <v>564</v>
      </c>
      <c r="C41" s="248"/>
      <c r="D41" s="248"/>
      <c r="E41" s="248"/>
      <c r="F41" s="248"/>
      <c r="G41" s="248"/>
      <c r="H41" s="248"/>
      <c r="I41" s="248"/>
      <c r="J41" s="248"/>
      <c r="K41" s="248"/>
      <c r="L41" s="248"/>
      <c r="M41" s="248"/>
      <c r="N41" s="248"/>
      <c r="O41" s="248"/>
      <c r="P41" s="249"/>
    </row>
    <row r="42" spans="2:17">
      <c r="B42" s="250"/>
      <c r="C42" s="246"/>
      <c r="D42" s="246"/>
      <c r="E42" s="246"/>
      <c r="F42" s="246"/>
      <c r="G42" s="353" t="s">
        <v>565</v>
      </c>
      <c r="I42" s="354"/>
      <c r="J42" s="354"/>
      <c r="K42" s="354"/>
      <c r="L42" s="246"/>
      <c r="M42" s="246"/>
      <c r="N42" s="246"/>
      <c r="O42" s="246"/>
    </row>
    <row r="43" spans="2:17">
      <c r="B43" s="250"/>
      <c r="C43" s="246"/>
      <c r="D43" s="246"/>
      <c r="E43" s="246"/>
      <c r="F43" s="246"/>
      <c r="G43" s="1234" t="s">
        <v>566</v>
      </c>
      <c r="H43" s="1235"/>
      <c r="I43" s="1235"/>
      <c r="J43" s="1235"/>
      <c r="K43" s="1235"/>
      <c r="L43" s="1235"/>
      <c r="M43" s="1235"/>
      <c r="N43" s="1235"/>
      <c r="O43" s="1236"/>
    </row>
    <row r="44" spans="2:17">
      <c r="B44" s="250"/>
      <c r="C44" s="246"/>
      <c r="D44" s="246"/>
      <c r="E44" s="246"/>
      <c r="F44" s="246"/>
      <c r="G44" s="1237"/>
      <c r="H44" s="1238"/>
      <c r="I44" s="1238"/>
      <c r="J44" s="1238"/>
      <c r="K44" s="1238"/>
      <c r="L44" s="1238"/>
      <c r="M44" s="1238"/>
      <c r="N44" s="1238"/>
      <c r="O44" s="1239"/>
    </row>
    <row r="45" spans="2:17">
      <c r="B45" s="250"/>
      <c r="C45" s="246"/>
      <c r="D45" s="246"/>
      <c r="E45" s="246"/>
      <c r="F45" s="246"/>
      <c r="G45" s="1237"/>
      <c r="H45" s="1238"/>
      <c r="I45" s="1238"/>
      <c r="J45" s="1238"/>
      <c r="K45" s="1238"/>
      <c r="L45" s="1238"/>
      <c r="M45" s="1238"/>
      <c r="N45" s="1238"/>
      <c r="O45" s="1239"/>
    </row>
    <row r="46" spans="2:17">
      <c r="B46" s="250"/>
      <c r="C46" s="246"/>
      <c r="D46" s="246"/>
      <c r="E46" s="246"/>
      <c r="F46" s="246"/>
      <c r="G46" s="1237"/>
      <c r="H46" s="1238"/>
      <c r="I46" s="1238"/>
      <c r="J46" s="1238"/>
      <c r="K46" s="1238"/>
      <c r="L46" s="1238"/>
      <c r="M46" s="1238"/>
      <c r="N46" s="1238"/>
      <c r="O46" s="1239"/>
    </row>
    <row r="47" spans="2:17">
      <c r="B47" s="250"/>
      <c r="C47" s="246"/>
      <c r="D47" s="246"/>
      <c r="E47" s="246"/>
      <c r="F47" s="246"/>
      <c r="G47" s="1240"/>
      <c r="H47" s="1241"/>
      <c r="I47" s="1241"/>
      <c r="J47" s="1241"/>
      <c r="K47" s="1241"/>
      <c r="L47" s="1241"/>
      <c r="M47" s="1241"/>
      <c r="N47" s="1241"/>
      <c r="O47" s="1242"/>
    </row>
    <row r="48" spans="2:17">
      <c r="B48" s="250"/>
      <c r="C48" s="246"/>
      <c r="D48" s="246"/>
      <c r="E48" s="246"/>
      <c r="F48" s="246"/>
      <c r="G48" s="246"/>
      <c r="H48" s="355"/>
      <c r="I48" s="355"/>
      <c r="J48" s="355"/>
    </row>
    <row r="49" spans="1:17">
      <c r="B49" s="250"/>
      <c r="C49" s="246"/>
      <c r="D49" s="246"/>
      <c r="E49" s="246"/>
      <c r="F49" s="246"/>
      <c r="G49" s="245" t="s">
        <v>567</v>
      </c>
    </row>
    <row r="50" spans="1:17">
      <c r="B50" s="250"/>
      <c r="C50" s="246"/>
      <c r="D50" s="246"/>
      <c r="E50" s="246"/>
      <c r="F50" s="246"/>
      <c r="G50" s="1243"/>
      <c r="H50" s="1244"/>
      <c r="I50" s="1244"/>
      <c r="J50" s="1245"/>
      <c r="K50" s="356" t="s">
        <v>529</v>
      </c>
      <c r="L50" s="356" t="s">
        <v>530</v>
      </c>
      <c r="M50" s="356" t="s">
        <v>531</v>
      </c>
      <c r="N50" s="356" t="s">
        <v>532</v>
      </c>
      <c r="O50" s="356" t="s">
        <v>533</v>
      </c>
    </row>
    <row r="51" spans="1:17">
      <c r="B51" s="250"/>
      <c r="C51" s="246"/>
      <c r="D51" s="246"/>
      <c r="E51" s="246"/>
      <c r="F51" s="246"/>
      <c r="G51" s="1246" t="s">
        <v>568</v>
      </c>
      <c r="H51" s="1247"/>
      <c r="I51" s="1252" t="s">
        <v>569</v>
      </c>
      <c r="J51" s="1252"/>
      <c r="K51" s="1254"/>
      <c r="L51" s="1254"/>
      <c r="M51" s="1254"/>
      <c r="N51" s="1220">
        <v>121.6</v>
      </c>
      <c r="O51" s="1254"/>
    </row>
    <row r="52" spans="1:17">
      <c r="B52" s="250"/>
      <c r="C52" s="246"/>
      <c r="D52" s="246"/>
      <c r="E52" s="246"/>
      <c r="F52" s="246"/>
      <c r="G52" s="1248"/>
      <c r="H52" s="1249"/>
      <c r="I52" s="1253"/>
      <c r="J52" s="1253"/>
      <c r="K52" s="1220"/>
      <c r="L52" s="1220"/>
      <c r="M52" s="1220"/>
      <c r="N52" s="1220"/>
      <c r="O52" s="1220"/>
    </row>
    <row r="53" spans="1:17">
      <c r="A53" s="357"/>
      <c r="B53" s="250"/>
      <c r="C53" s="246"/>
      <c r="D53" s="246"/>
      <c r="E53" s="246"/>
      <c r="F53" s="246"/>
      <c r="G53" s="1248"/>
      <c r="H53" s="1249"/>
      <c r="I53" s="1232" t="s">
        <v>570</v>
      </c>
      <c r="J53" s="1232"/>
      <c r="K53" s="1255"/>
      <c r="L53" s="1255"/>
      <c r="M53" s="1255"/>
      <c r="N53" s="1224">
        <v>58.9</v>
      </c>
      <c r="O53" s="1255"/>
    </row>
    <row r="54" spans="1:17">
      <c r="A54" s="357"/>
      <c r="B54" s="250"/>
      <c r="C54" s="246"/>
      <c r="D54" s="246"/>
      <c r="E54" s="246"/>
      <c r="F54" s="246"/>
      <c r="G54" s="1250"/>
      <c r="H54" s="1251"/>
      <c r="I54" s="1232"/>
      <c r="J54" s="1232"/>
      <c r="K54" s="1225"/>
      <c r="L54" s="1225"/>
      <c r="M54" s="1225"/>
      <c r="N54" s="1225"/>
      <c r="O54" s="1225"/>
    </row>
    <row r="55" spans="1:17">
      <c r="A55" s="357"/>
      <c r="B55" s="250"/>
      <c r="C55" s="246"/>
      <c r="D55" s="246"/>
      <c r="E55" s="246"/>
      <c r="F55" s="246"/>
      <c r="G55" s="1226" t="s">
        <v>571</v>
      </c>
      <c r="H55" s="1227"/>
      <c r="I55" s="1232" t="s">
        <v>569</v>
      </c>
      <c r="J55" s="1232"/>
      <c r="K55" s="1254"/>
      <c r="L55" s="1254"/>
      <c r="M55" s="1254"/>
      <c r="N55" s="1220">
        <v>58.5</v>
      </c>
      <c r="O55" s="1254"/>
    </row>
    <row r="56" spans="1:17">
      <c r="A56" s="357"/>
      <c r="B56" s="250"/>
      <c r="C56" s="246"/>
      <c r="D56" s="246"/>
      <c r="E56" s="246"/>
      <c r="F56" s="246"/>
      <c r="G56" s="1228"/>
      <c r="H56" s="1229"/>
      <c r="I56" s="1232"/>
      <c r="J56" s="1232"/>
      <c r="K56" s="1220"/>
      <c r="L56" s="1220"/>
      <c r="M56" s="1220"/>
      <c r="N56" s="1220"/>
      <c r="O56" s="1220"/>
    </row>
    <row r="57" spans="1:17" s="357" customFormat="1">
      <c r="B57" s="358"/>
      <c r="C57" s="354"/>
      <c r="D57" s="354"/>
      <c r="E57" s="354"/>
      <c r="F57" s="354"/>
      <c r="G57" s="1228"/>
      <c r="H57" s="1229"/>
      <c r="I57" s="1222" t="s">
        <v>572</v>
      </c>
      <c r="J57" s="1222"/>
      <c r="K57" s="1255"/>
      <c r="L57" s="1255"/>
      <c r="M57" s="1255"/>
      <c r="N57" s="1224">
        <v>52.9</v>
      </c>
      <c r="O57" s="1255"/>
      <c r="P57" s="359"/>
      <c r="Q57" s="358"/>
    </row>
    <row r="58" spans="1:17" s="357" customFormat="1">
      <c r="A58" s="245"/>
      <c r="B58" s="358"/>
      <c r="C58" s="354"/>
      <c r="D58" s="354"/>
      <c r="E58" s="354"/>
      <c r="F58" s="354"/>
      <c r="G58" s="1230"/>
      <c r="H58" s="1231"/>
      <c r="I58" s="1222"/>
      <c r="J58" s="1222"/>
      <c r="K58" s="1225"/>
      <c r="L58" s="1225"/>
      <c r="M58" s="1225"/>
      <c r="N58" s="1225"/>
      <c r="O58" s="1225"/>
      <c r="P58" s="359"/>
      <c r="Q58" s="358"/>
    </row>
    <row r="59" spans="1:17" s="357" customFormat="1">
      <c r="A59" s="245"/>
      <c r="B59" s="358"/>
      <c r="C59" s="354"/>
      <c r="D59" s="354"/>
      <c r="E59" s="354"/>
      <c r="F59" s="354"/>
      <c r="G59" s="354"/>
      <c r="H59" s="354"/>
      <c r="I59" s="354"/>
      <c r="J59" s="354"/>
      <c r="K59" s="360"/>
      <c r="L59" s="360"/>
      <c r="M59" s="360"/>
      <c r="N59" s="360"/>
      <c r="O59" s="360"/>
      <c r="P59" s="359"/>
      <c r="Q59" s="358"/>
    </row>
    <row r="60" spans="1:17" s="357" customFormat="1">
      <c r="A60" s="245"/>
      <c r="B60" s="358"/>
      <c r="C60" s="354"/>
      <c r="D60" s="354"/>
      <c r="E60" s="354"/>
      <c r="F60" s="354"/>
      <c r="G60" s="354"/>
      <c r="H60" s="354"/>
      <c r="I60" s="354"/>
      <c r="J60" s="354"/>
      <c r="K60" s="360"/>
      <c r="L60" s="360"/>
      <c r="M60" s="360"/>
      <c r="N60" s="360"/>
      <c r="O60" s="360"/>
      <c r="P60" s="359"/>
      <c r="Q60" s="358"/>
    </row>
    <row r="61" spans="1:17" s="357" customFormat="1">
      <c r="A61" s="245"/>
      <c r="B61" s="361"/>
      <c r="C61" s="362"/>
      <c r="D61" s="362"/>
      <c r="E61" s="362"/>
      <c r="F61" s="362"/>
      <c r="G61" s="362"/>
      <c r="H61" s="362"/>
      <c r="I61" s="362"/>
      <c r="J61" s="362"/>
      <c r="K61" s="362"/>
      <c r="L61" s="362"/>
      <c r="M61" s="363"/>
      <c r="N61" s="363"/>
      <c r="O61" s="363"/>
      <c r="P61" s="364"/>
      <c r="Q61" s="358"/>
    </row>
    <row r="62" spans="1:17">
      <c r="B62" s="352"/>
      <c r="C62" s="352"/>
      <c r="D62" s="352"/>
      <c r="E62" s="352"/>
      <c r="F62" s="352"/>
      <c r="G62" s="352"/>
      <c r="H62" s="352"/>
      <c r="I62" s="352"/>
      <c r="J62" s="352"/>
      <c r="K62" s="352"/>
      <c r="L62" s="352"/>
      <c r="M62" s="352"/>
      <c r="N62" s="352"/>
      <c r="O62" s="352"/>
      <c r="P62" s="352"/>
      <c r="Q62" s="246"/>
    </row>
    <row r="63" spans="1:17" ht="17.25">
      <c r="B63" s="309" t="s">
        <v>573</v>
      </c>
      <c r="C63" s="246"/>
      <c r="D63" s="246"/>
      <c r="E63" s="246"/>
      <c r="F63" s="246"/>
      <c r="G63" s="246"/>
      <c r="H63" s="246"/>
      <c r="I63" s="246"/>
      <c r="J63" s="246"/>
      <c r="K63" s="246"/>
      <c r="L63" s="246"/>
      <c r="M63" s="246"/>
      <c r="N63" s="246"/>
      <c r="O63" s="246"/>
    </row>
    <row r="64" spans="1:17">
      <c r="B64" s="250"/>
      <c r="C64" s="246"/>
      <c r="D64" s="246"/>
      <c r="E64" s="246"/>
      <c r="F64" s="246"/>
      <c r="G64" s="353" t="s">
        <v>565</v>
      </c>
      <c r="I64" s="354"/>
      <c r="J64" s="354"/>
      <c r="K64" s="354"/>
      <c r="L64" s="246"/>
      <c r="M64" s="246"/>
      <c r="N64" s="246"/>
      <c r="O64" s="246"/>
    </row>
    <row r="65" spans="2:30">
      <c r="B65" s="250"/>
      <c r="C65" s="246"/>
      <c r="D65" s="246"/>
      <c r="E65" s="246"/>
      <c r="F65" s="246"/>
      <c r="G65" s="1234" t="s">
        <v>574</v>
      </c>
      <c r="H65" s="1235"/>
      <c r="I65" s="1235"/>
      <c r="J65" s="1235"/>
      <c r="K65" s="1235"/>
      <c r="L65" s="1235"/>
      <c r="M65" s="1235"/>
      <c r="N65" s="1235"/>
      <c r="O65" s="1236"/>
    </row>
    <row r="66" spans="2:30">
      <c r="B66" s="250"/>
      <c r="C66" s="246"/>
      <c r="D66" s="246"/>
      <c r="E66" s="246"/>
      <c r="F66" s="246"/>
      <c r="G66" s="1237"/>
      <c r="H66" s="1238"/>
      <c r="I66" s="1238"/>
      <c r="J66" s="1238"/>
      <c r="K66" s="1238"/>
      <c r="L66" s="1238"/>
      <c r="M66" s="1238"/>
      <c r="N66" s="1238"/>
      <c r="O66" s="1239"/>
    </row>
    <row r="67" spans="2:30">
      <c r="B67" s="250"/>
      <c r="C67" s="246"/>
      <c r="D67" s="246"/>
      <c r="E67" s="246"/>
      <c r="F67" s="246"/>
      <c r="G67" s="1237"/>
      <c r="H67" s="1238"/>
      <c r="I67" s="1238"/>
      <c r="J67" s="1238"/>
      <c r="K67" s="1238"/>
      <c r="L67" s="1238"/>
      <c r="M67" s="1238"/>
      <c r="N67" s="1238"/>
      <c r="O67" s="1239"/>
    </row>
    <row r="68" spans="2:30">
      <c r="B68" s="250"/>
      <c r="C68" s="246"/>
      <c r="D68" s="246"/>
      <c r="E68" s="246"/>
      <c r="F68" s="246"/>
      <c r="G68" s="1237"/>
      <c r="H68" s="1238"/>
      <c r="I68" s="1238"/>
      <c r="J68" s="1238"/>
      <c r="K68" s="1238"/>
      <c r="L68" s="1238"/>
      <c r="M68" s="1238"/>
      <c r="N68" s="1238"/>
      <c r="O68" s="1239"/>
    </row>
    <row r="69" spans="2:30">
      <c r="B69" s="250"/>
      <c r="C69" s="246"/>
      <c r="D69" s="246"/>
      <c r="E69" s="246"/>
      <c r="F69" s="246"/>
      <c r="G69" s="1240"/>
      <c r="H69" s="1241"/>
      <c r="I69" s="1241"/>
      <c r="J69" s="1241"/>
      <c r="K69" s="1241"/>
      <c r="L69" s="1241"/>
      <c r="M69" s="1241"/>
      <c r="N69" s="1241"/>
      <c r="O69" s="1242"/>
    </row>
    <row r="70" spans="2:30">
      <c r="B70" s="250"/>
      <c r="C70" s="246"/>
      <c r="D70" s="246"/>
      <c r="E70" s="246"/>
      <c r="F70" s="246"/>
      <c r="G70" s="246"/>
      <c r="H70" s="365"/>
      <c r="I70" s="365"/>
      <c r="J70" s="366"/>
      <c r="K70" s="366"/>
      <c r="L70" s="367"/>
      <c r="M70" s="366"/>
      <c r="N70" s="367"/>
      <c r="O70" s="368"/>
    </row>
    <row r="71" spans="2:30">
      <c r="B71" s="250"/>
      <c r="C71" s="246"/>
      <c r="D71" s="246"/>
      <c r="E71" s="246"/>
      <c r="F71" s="246"/>
      <c r="G71" s="369" t="s">
        <v>575</v>
      </c>
      <c r="I71" s="370"/>
      <c r="J71" s="366"/>
      <c r="K71" s="366"/>
      <c r="L71" s="367"/>
      <c r="M71" s="366"/>
      <c r="N71" s="367"/>
      <c r="O71" s="368"/>
    </row>
    <row r="72" spans="2:30">
      <c r="B72" s="250"/>
      <c r="C72" s="246"/>
      <c r="D72" s="246"/>
      <c r="E72" s="246"/>
      <c r="F72" s="246"/>
      <c r="G72" s="1243"/>
      <c r="H72" s="1244"/>
      <c r="I72" s="1244"/>
      <c r="J72" s="1245"/>
      <c r="K72" s="356" t="s">
        <v>529</v>
      </c>
      <c r="L72" s="356" t="s">
        <v>530</v>
      </c>
      <c r="M72" s="356" t="s">
        <v>531</v>
      </c>
      <c r="N72" s="356" t="s">
        <v>532</v>
      </c>
      <c r="O72" s="356" t="s">
        <v>533</v>
      </c>
    </row>
    <row r="73" spans="2:30">
      <c r="B73" s="250"/>
      <c r="C73" s="246"/>
      <c r="D73" s="246"/>
      <c r="E73" s="246"/>
      <c r="F73" s="246"/>
      <c r="G73" s="1246" t="s">
        <v>568</v>
      </c>
      <c r="H73" s="1247"/>
      <c r="I73" s="1252" t="s">
        <v>569</v>
      </c>
      <c r="J73" s="1252"/>
      <c r="K73" s="1233">
        <v>155</v>
      </c>
      <c r="L73" s="1233">
        <v>123.1</v>
      </c>
      <c r="M73" s="1220">
        <v>131.69999999999999</v>
      </c>
      <c r="N73" s="1220">
        <v>121.6</v>
      </c>
      <c r="O73" s="1220">
        <v>110.5</v>
      </c>
      <c r="S73" s="245">
        <v>9.9</v>
      </c>
    </row>
    <row r="74" spans="2:30">
      <c r="B74" s="250"/>
      <c r="C74" s="246"/>
      <c r="D74" s="246"/>
      <c r="E74" s="246"/>
      <c r="F74" s="246"/>
      <c r="G74" s="1248"/>
      <c r="H74" s="1249"/>
      <c r="I74" s="1253"/>
      <c r="J74" s="1253"/>
      <c r="K74" s="1233"/>
      <c r="L74" s="1233"/>
      <c r="M74" s="1220"/>
      <c r="N74" s="1220"/>
      <c r="O74" s="1220"/>
    </row>
    <row r="75" spans="2:30">
      <c r="B75" s="250"/>
      <c r="C75" s="246"/>
      <c r="D75" s="246"/>
      <c r="E75" s="246"/>
      <c r="F75" s="246"/>
      <c r="G75" s="1248"/>
      <c r="H75" s="1249"/>
      <c r="I75" s="1232" t="s">
        <v>576</v>
      </c>
      <c r="J75" s="1232"/>
      <c r="K75" s="1224">
        <v>11.3</v>
      </c>
      <c r="L75" s="1224">
        <v>10.6</v>
      </c>
      <c r="M75" s="1224">
        <v>10.199999999999999</v>
      </c>
      <c r="N75" s="1224">
        <v>9.8000000000000007</v>
      </c>
      <c r="O75" s="1224">
        <v>9.9</v>
      </c>
      <c r="U75" s="245">
        <v>81.2</v>
      </c>
      <c r="W75" s="245">
        <v>87.2</v>
      </c>
      <c r="Y75" s="245">
        <v>99.8</v>
      </c>
      <c r="AA75" s="245">
        <v>109.5</v>
      </c>
      <c r="AC75" s="245">
        <v>115.2</v>
      </c>
    </row>
    <row r="76" spans="2:30">
      <c r="B76" s="250"/>
      <c r="C76" s="246"/>
      <c r="D76" s="246"/>
      <c r="E76" s="246"/>
      <c r="F76" s="246"/>
      <c r="G76" s="1250"/>
      <c r="H76" s="1251"/>
      <c r="I76" s="1232"/>
      <c r="J76" s="1232"/>
      <c r="K76" s="1225"/>
      <c r="L76" s="1225"/>
      <c r="M76" s="1225"/>
      <c r="N76" s="1225"/>
      <c r="O76" s="1225"/>
    </row>
    <row r="77" spans="2:30">
      <c r="B77" s="250"/>
      <c r="C77" s="246"/>
      <c r="D77" s="246"/>
      <c r="E77" s="246"/>
      <c r="F77" s="246"/>
      <c r="G77" s="1226" t="s">
        <v>571</v>
      </c>
      <c r="H77" s="1227"/>
      <c r="I77" s="1232" t="s">
        <v>569</v>
      </c>
      <c r="J77" s="1232"/>
      <c r="K77" s="1233">
        <v>76.2</v>
      </c>
      <c r="L77" s="1233">
        <v>65.3</v>
      </c>
      <c r="M77" s="1220">
        <v>60.8</v>
      </c>
      <c r="N77" s="1220">
        <v>58.5</v>
      </c>
      <c r="O77" s="1220">
        <v>54.6</v>
      </c>
      <c r="R77" s="245">
        <v>12.3</v>
      </c>
      <c r="T77" s="245">
        <v>11.1</v>
      </c>
    </row>
    <row r="78" spans="2:30">
      <c r="B78" s="250"/>
      <c r="C78" s="246"/>
      <c r="D78" s="246"/>
      <c r="E78" s="246"/>
      <c r="F78" s="246"/>
      <c r="G78" s="1228"/>
      <c r="H78" s="1229"/>
      <c r="I78" s="1232"/>
      <c r="J78" s="1232"/>
      <c r="K78" s="1233"/>
      <c r="L78" s="1233"/>
      <c r="M78" s="1220"/>
      <c r="N78" s="1220"/>
      <c r="O78" s="1220"/>
    </row>
    <row r="79" spans="2:30">
      <c r="B79" s="250"/>
      <c r="C79" s="246"/>
      <c r="D79" s="246"/>
      <c r="E79" s="246"/>
      <c r="F79" s="246"/>
      <c r="G79" s="1228"/>
      <c r="H79" s="1229"/>
      <c r="I79" s="1221" t="s">
        <v>576</v>
      </c>
      <c r="J79" s="1222"/>
      <c r="K79" s="1223">
        <v>12.8</v>
      </c>
      <c r="L79" s="1223">
        <v>12</v>
      </c>
      <c r="M79" s="1223">
        <v>11.1</v>
      </c>
      <c r="N79" s="1223">
        <v>10.7</v>
      </c>
      <c r="O79" s="1223">
        <v>10</v>
      </c>
      <c r="V79" s="245">
        <v>53.5</v>
      </c>
      <c r="X79" s="245">
        <v>48.2</v>
      </c>
      <c r="Z79" s="245">
        <v>34.200000000000003</v>
      </c>
      <c r="AB79" s="245">
        <v>30.3</v>
      </c>
      <c r="AD79" s="245">
        <v>28.9</v>
      </c>
    </row>
    <row r="80" spans="2:30">
      <c r="B80" s="250"/>
      <c r="C80" s="246"/>
      <c r="D80" s="246"/>
      <c r="E80" s="246"/>
      <c r="F80" s="246"/>
      <c r="G80" s="1230"/>
      <c r="H80" s="1231"/>
      <c r="I80" s="1222"/>
      <c r="J80" s="1222"/>
      <c r="K80" s="1223"/>
      <c r="L80" s="1223"/>
      <c r="M80" s="1223"/>
      <c r="N80" s="1223"/>
      <c r="O80" s="1223"/>
    </row>
    <row r="81" spans="2:17">
      <c r="B81" s="250"/>
      <c r="C81" s="246"/>
      <c r="D81" s="246"/>
      <c r="E81" s="246"/>
      <c r="F81" s="246"/>
      <c r="G81" s="246"/>
      <c r="H81" s="246"/>
      <c r="I81" s="246"/>
      <c r="J81" s="246"/>
      <c r="K81" s="371"/>
      <c r="L81" s="246"/>
      <c r="M81" s="246"/>
      <c r="N81" s="246"/>
      <c r="O81" s="246"/>
    </row>
    <row r="82" spans="2:17" ht="17.25">
      <c r="B82" s="250"/>
      <c r="C82" s="246"/>
      <c r="D82" s="246"/>
      <c r="E82" s="246"/>
      <c r="F82" s="246"/>
      <c r="G82" s="246"/>
      <c r="H82" s="246"/>
      <c r="I82" s="246"/>
      <c r="J82" s="246"/>
      <c r="K82" s="372"/>
      <c r="L82" s="372"/>
      <c r="M82" s="372"/>
      <c r="N82" s="372"/>
      <c r="O82" s="372"/>
    </row>
    <row r="83" spans="2:17">
      <c r="B83" s="342"/>
      <c r="C83" s="308"/>
      <c r="D83" s="308"/>
      <c r="E83" s="308"/>
      <c r="F83" s="308"/>
      <c r="G83" s="308"/>
      <c r="H83" s="308"/>
      <c r="I83" s="308"/>
      <c r="J83" s="308"/>
      <c r="K83" s="308"/>
      <c r="L83" s="308"/>
      <c r="M83" s="308"/>
      <c r="N83" s="308"/>
      <c r="O83" s="308"/>
      <c r="P83" s="343"/>
    </row>
    <row r="84" spans="2:17">
      <c r="H84" s="246"/>
      <c r="I84" s="246"/>
      <c r="J84" s="246"/>
      <c r="K84" s="246"/>
      <c r="L84" s="246"/>
      <c r="M84" s="246"/>
      <c r="N84" s="246"/>
      <c r="O84" s="246"/>
      <c r="P84" s="246"/>
      <c r="Q84" s="246"/>
    </row>
    <row r="85" spans="2:17">
      <c r="B85" s="246"/>
      <c r="C85" s="246"/>
      <c r="D85" s="246"/>
      <c r="E85" s="246"/>
      <c r="F85" s="246"/>
      <c r="G85" s="246"/>
      <c r="H85" s="246"/>
      <c r="I85" s="246"/>
      <c r="J85" s="246"/>
      <c r="K85" s="246"/>
      <c r="L85" s="246"/>
      <c r="M85" s="246"/>
      <c r="N85" s="246"/>
      <c r="O85" s="246"/>
      <c r="P85" s="246"/>
      <c r="Q85" s="246"/>
    </row>
    <row r="86" spans="2:17" hidden="1">
      <c r="B86" s="246"/>
      <c r="C86" s="246"/>
      <c r="D86" s="246"/>
      <c r="E86" s="246"/>
      <c r="F86" s="246"/>
      <c r="G86" s="246"/>
      <c r="H86" s="246"/>
      <c r="I86" s="246"/>
      <c r="J86" s="246"/>
      <c r="K86" s="246"/>
      <c r="L86" s="246"/>
      <c r="M86" s="246"/>
      <c r="N86" s="246"/>
      <c r="O86" s="246"/>
      <c r="P86" s="246"/>
      <c r="Q86" s="246"/>
    </row>
    <row r="87" spans="2:17" hidden="1">
      <c r="B87" s="246"/>
      <c r="C87" s="246"/>
      <c r="D87" s="246"/>
      <c r="E87" s="246"/>
      <c r="F87" s="246"/>
      <c r="G87" s="246"/>
      <c r="H87" s="246"/>
      <c r="I87" s="246"/>
      <c r="J87" s="246"/>
      <c r="K87" s="373"/>
      <c r="L87" s="246"/>
      <c r="M87" s="246"/>
      <c r="N87" s="246"/>
      <c r="O87" s="246"/>
      <c r="P87" s="246"/>
      <c r="Q87" s="246"/>
    </row>
    <row r="88" spans="2:17" hidden="1">
      <c r="B88" s="246"/>
      <c r="C88" s="246"/>
      <c r="D88" s="246"/>
      <c r="E88" s="246"/>
      <c r="F88" s="246"/>
      <c r="G88" s="246"/>
      <c r="H88" s="246"/>
      <c r="I88" s="246"/>
      <c r="J88" s="246"/>
      <c r="K88" s="246"/>
      <c r="L88" s="246"/>
      <c r="M88" s="246"/>
      <c r="N88" s="246"/>
      <c r="O88" s="246"/>
      <c r="P88" s="246"/>
      <c r="Q88" s="246"/>
    </row>
    <row r="89" spans="2:17" hidden="1">
      <c r="B89" s="246"/>
      <c r="C89" s="246"/>
      <c r="D89" s="246"/>
      <c r="E89" s="246"/>
      <c r="F89" s="246"/>
      <c r="G89" s="246"/>
      <c r="H89" s="246"/>
      <c r="I89" s="246"/>
      <c r="J89" s="246"/>
      <c r="K89" s="246"/>
      <c r="L89" s="246"/>
      <c r="M89" s="246"/>
      <c r="N89" s="246"/>
      <c r="O89" s="246"/>
      <c r="P89" s="246"/>
      <c r="Q89" s="246"/>
    </row>
    <row r="90" spans="2:17" hidden="1">
      <c r="B90" s="246"/>
      <c r="C90" s="246"/>
      <c r="D90" s="246"/>
      <c r="E90" s="246"/>
      <c r="F90" s="246"/>
      <c r="G90" s="246"/>
      <c r="H90" s="246"/>
      <c r="I90" s="246"/>
      <c r="J90" s="246"/>
      <c r="K90" s="246"/>
      <c r="L90" s="246"/>
      <c r="M90" s="246"/>
      <c r="N90" s="246"/>
      <c r="O90" s="246"/>
      <c r="P90" s="246"/>
      <c r="Q90" s="246"/>
    </row>
    <row r="91" spans="2:17" hidden="1">
      <c r="B91" s="246"/>
      <c r="C91" s="246"/>
      <c r="D91" s="246"/>
      <c r="E91" s="246"/>
      <c r="F91" s="246"/>
      <c r="G91" s="246"/>
      <c r="H91" s="246"/>
      <c r="I91" s="246"/>
      <c r="J91" s="246"/>
      <c r="K91" s="246"/>
      <c r="L91" s="246"/>
      <c r="M91" s="246"/>
      <c r="N91" s="246"/>
      <c r="O91" s="246"/>
      <c r="P91" s="246"/>
      <c r="Q91" s="246"/>
    </row>
    <row r="92" spans="2:17" ht="13.5" hidden="1" customHeight="1">
      <c r="B92" s="246"/>
      <c r="C92" s="246"/>
      <c r="D92" s="246"/>
      <c r="E92" s="246"/>
      <c r="F92" s="246"/>
      <c r="G92" s="246"/>
      <c r="H92" s="246"/>
      <c r="I92" s="246"/>
      <c r="J92" s="246"/>
      <c r="K92" s="246"/>
      <c r="L92" s="246"/>
      <c r="M92" s="246"/>
      <c r="N92" s="246"/>
      <c r="O92" s="246"/>
      <c r="P92" s="246"/>
      <c r="Q92" s="246"/>
    </row>
    <row r="93" spans="2:17" ht="13.5" hidden="1" customHeight="1">
      <c r="B93" s="246"/>
      <c r="C93" s="246"/>
      <c r="D93" s="246"/>
      <c r="E93" s="246"/>
      <c r="F93" s="246"/>
      <c r="G93" s="246"/>
      <c r="H93" s="246"/>
      <c r="I93" s="246"/>
      <c r="J93" s="246"/>
      <c r="K93" s="246"/>
      <c r="L93" s="246"/>
      <c r="M93" s="246"/>
      <c r="N93" s="246"/>
      <c r="O93" s="246"/>
      <c r="P93" s="246"/>
      <c r="Q93" s="246"/>
    </row>
    <row r="94" spans="2:17" ht="13.5" hidden="1" customHeight="1">
      <c r="B94" s="246"/>
      <c r="C94" s="246"/>
      <c r="D94" s="246"/>
      <c r="E94" s="246"/>
      <c r="F94" s="246"/>
      <c r="G94" s="246"/>
      <c r="H94" s="246"/>
      <c r="I94" s="246"/>
      <c r="J94" s="246"/>
      <c r="K94" s="246"/>
      <c r="L94" s="246"/>
      <c r="M94" s="246"/>
      <c r="N94" s="246"/>
      <c r="O94" s="246"/>
      <c r="P94" s="246"/>
      <c r="Q94" s="246"/>
    </row>
    <row r="95" spans="2:17" ht="13.5" hidden="1" customHeight="1">
      <c r="B95" s="246"/>
      <c r="C95" s="246"/>
      <c r="D95" s="246"/>
      <c r="E95" s="246"/>
      <c r="F95" s="246"/>
      <c r="G95" s="246"/>
      <c r="H95" s="246"/>
      <c r="I95" s="246"/>
      <c r="J95" s="246"/>
      <c r="K95" s="246"/>
      <c r="L95" s="246"/>
      <c r="M95" s="246"/>
      <c r="N95" s="246"/>
      <c r="O95" s="246"/>
      <c r="P95" s="246"/>
      <c r="Q95" s="246"/>
    </row>
    <row r="96" spans="2:17" ht="13.5" hidden="1" customHeight="1">
      <c r="B96" s="246"/>
      <c r="C96" s="246"/>
      <c r="D96" s="246"/>
      <c r="E96" s="246"/>
      <c r="F96" s="246"/>
      <c r="G96" s="246"/>
      <c r="H96" s="246"/>
      <c r="I96" s="246"/>
      <c r="J96" s="246"/>
      <c r="K96" s="246"/>
      <c r="L96" s="246"/>
      <c r="M96" s="246"/>
      <c r="N96" s="246"/>
      <c r="O96" s="246"/>
      <c r="P96" s="246"/>
      <c r="Q96" s="246"/>
    </row>
    <row r="97" spans="2:17" ht="13.5" hidden="1" customHeight="1">
      <c r="B97" s="246"/>
      <c r="C97" s="246"/>
      <c r="D97" s="246"/>
      <c r="E97" s="246"/>
      <c r="F97" s="246"/>
      <c r="G97" s="246"/>
      <c r="H97" s="246"/>
      <c r="I97" s="246"/>
      <c r="J97" s="246"/>
      <c r="K97" s="246"/>
      <c r="L97" s="246"/>
      <c r="M97" s="246"/>
      <c r="N97" s="246"/>
      <c r="O97" s="246"/>
      <c r="P97" s="246"/>
      <c r="Q97" s="246"/>
    </row>
    <row r="98" spans="2:17" ht="13.5" hidden="1" customHeight="1">
      <c r="B98" s="246"/>
      <c r="C98" s="246"/>
      <c r="D98" s="246"/>
      <c r="E98" s="246"/>
      <c r="F98" s="246"/>
      <c r="G98" s="246"/>
      <c r="H98" s="246"/>
      <c r="I98" s="246"/>
      <c r="J98" s="246"/>
      <c r="K98" s="246"/>
      <c r="L98" s="246"/>
      <c r="M98" s="246"/>
      <c r="N98" s="246"/>
      <c r="O98" s="246"/>
      <c r="P98" s="246"/>
      <c r="Q98" s="246"/>
    </row>
    <row r="99" spans="2:17" ht="13.5" hidden="1" customHeight="1">
      <c r="B99" s="246"/>
      <c r="C99" s="246"/>
      <c r="D99" s="246"/>
      <c r="E99" s="246"/>
      <c r="F99" s="246"/>
      <c r="G99" s="246"/>
      <c r="H99" s="246"/>
      <c r="I99" s="246"/>
      <c r="J99" s="246"/>
      <c r="K99" s="246"/>
      <c r="L99" s="246"/>
      <c r="M99" s="246"/>
      <c r="N99" s="246"/>
      <c r="O99" s="246"/>
      <c r="P99" s="246"/>
      <c r="Q99" s="246"/>
    </row>
    <row r="100" spans="2:17" ht="13.5" hidden="1" customHeight="1">
      <c r="B100" s="246"/>
      <c r="C100" s="246"/>
      <c r="D100" s="246"/>
      <c r="E100" s="246"/>
      <c r="F100" s="246"/>
      <c r="G100" s="246"/>
      <c r="H100" s="246"/>
      <c r="I100" s="246"/>
      <c r="J100" s="246"/>
      <c r="K100" s="246"/>
      <c r="L100" s="246"/>
      <c r="M100" s="246"/>
      <c r="N100" s="246"/>
      <c r="O100" s="246"/>
      <c r="P100" s="246"/>
      <c r="Q100" s="246"/>
    </row>
    <row r="101" spans="2:17" ht="13.5" hidden="1" customHeight="1">
      <c r="B101" s="246"/>
      <c r="C101" s="246"/>
      <c r="D101" s="246"/>
      <c r="E101" s="246"/>
      <c r="F101" s="246"/>
      <c r="G101" s="246"/>
      <c r="H101" s="246"/>
      <c r="I101" s="246"/>
      <c r="J101" s="246"/>
      <c r="K101" s="246"/>
      <c r="L101" s="246"/>
      <c r="M101" s="246"/>
      <c r="N101" s="246"/>
      <c r="O101" s="246"/>
      <c r="P101" s="246"/>
      <c r="Q101" s="246"/>
    </row>
    <row r="102" spans="2:17" ht="13.5" hidden="1" customHeight="1">
      <c r="B102" s="246"/>
      <c r="C102" s="246"/>
      <c r="D102" s="246"/>
      <c r="E102" s="246"/>
      <c r="F102" s="246"/>
      <c r="G102" s="246"/>
      <c r="H102" s="246"/>
      <c r="I102" s="246"/>
      <c r="J102" s="246"/>
      <c r="K102" s="246"/>
      <c r="L102" s="246"/>
      <c r="M102" s="246"/>
      <c r="N102" s="246"/>
      <c r="O102" s="246"/>
      <c r="P102" s="246"/>
      <c r="Q102" s="246"/>
    </row>
    <row r="103" spans="2:17" ht="13.5" hidden="1" customHeight="1">
      <c r="B103" s="246"/>
      <c r="C103" s="246"/>
      <c r="D103" s="246"/>
      <c r="E103" s="246"/>
      <c r="F103" s="246"/>
      <c r="G103" s="246"/>
      <c r="H103" s="246"/>
      <c r="I103" s="246"/>
      <c r="J103" s="246"/>
      <c r="K103" s="246"/>
      <c r="L103" s="246"/>
      <c r="M103" s="246"/>
      <c r="N103" s="246"/>
      <c r="O103" s="246"/>
      <c r="P103" s="246"/>
      <c r="Q103" s="246"/>
    </row>
    <row r="104" spans="2:17" ht="13.5" hidden="1" customHeight="1">
      <c r="B104" s="246"/>
      <c r="C104" s="246"/>
      <c r="D104" s="246"/>
      <c r="E104" s="246"/>
      <c r="F104" s="246"/>
      <c r="G104" s="246"/>
      <c r="H104" s="246"/>
      <c r="I104" s="246"/>
      <c r="J104" s="246"/>
      <c r="K104" s="246"/>
      <c r="L104" s="246"/>
      <c r="M104" s="246"/>
      <c r="N104" s="246"/>
      <c r="O104" s="246"/>
      <c r="P104" s="246"/>
      <c r="Q104" s="246"/>
    </row>
    <row r="105" spans="2:17" ht="13.5" hidden="1" customHeight="1">
      <c r="B105" s="246"/>
      <c r="C105" s="246"/>
      <c r="D105" s="246"/>
      <c r="E105" s="246"/>
      <c r="F105" s="246"/>
      <c r="G105" s="246"/>
      <c r="H105" s="246"/>
      <c r="I105" s="246"/>
      <c r="J105" s="246"/>
      <c r="K105" s="246"/>
      <c r="L105" s="246"/>
      <c r="M105" s="246"/>
      <c r="N105" s="246"/>
      <c r="O105" s="246"/>
      <c r="P105" s="246"/>
      <c r="Q105" s="246"/>
    </row>
    <row r="106" spans="2:17" ht="13.5" hidden="1" customHeight="1">
      <c r="B106" s="246"/>
      <c r="C106" s="246"/>
      <c r="D106" s="246"/>
      <c r="E106" s="246"/>
      <c r="F106" s="246"/>
      <c r="G106" s="246"/>
      <c r="H106" s="246"/>
      <c r="I106" s="246"/>
      <c r="J106" s="246"/>
      <c r="K106" s="246"/>
      <c r="L106" s="246"/>
      <c r="M106" s="246"/>
      <c r="N106" s="246"/>
      <c r="O106" s="246"/>
      <c r="P106" s="246"/>
      <c r="Q106" s="246"/>
    </row>
    <row r="107" spans="2:17" ht="13.5" hidden="1" customHeight="1">
      <c r="B107" s="246"/>
      <c r="C107" s="246"/>
      <c r="D107" s="246"/>
      <c r="E107" s="246"/>
      <c r="F107" s="246"/>
      <c r="G107" s="246"/>
      <c r="H107" s="246"/>
      <c r="I107" s="246"/>
      <c r="J107" s="246"/>
      <c r="K107" s="246"/>
      <c r="L107" s="246"/>
      <c r="M107" s="246"/>
      <c r="N107" s="246"/>
      <c r="O107" s="246"/>
      <c r="P107" s="246"/>
      <c r="Q107" s="246"/>
    </row>
    <row r="108" spans="2:17" ht="13.5" hidden="1" customHeight="1">
      <c r="B108" s="246"/>
      <c r="C108" s="246"/>
      <c r="D108" s="246"/>
      <c r="E108" s="246"/>
      <c r="F108" s="246"/>
      <c r="G108" s="246"/>
      <c r="H108" s="246"/>
      <c r="I108" s="246"/>
      <c r="J108" s="246"/>
      <c r="K108" s="246"/>
      <c r="L108" s="246"/>
      <c r="M108" s="246"/>
      <c r="N108" s="246"/>
      <c r="O108" s="246"/>
      <c r="P108" s="246"/>
      <c r="Q108" s="246"/>
    </row>
    <row r="109" spans="2:17" ht="13.5" hidden="1" customHeight="1">
      <c r="B109" s="246"/>
      <c r="C109" s="246"/>
      <c r="D109" s="246"/>
      <c r="E109" s="246"/>
      <c r="F109" s="246"/>
      <c r="G109" s="246"/>
      <c r="H109" s="246"/>
      <c r="I109" s="246"/>
      <c r="J109" s="246"/>
      <c r="K109" s="246"/>
      <c r="L109" s="246"/>
      <c r="M109" s="246"/>
      <c r="N109" s="246"/>
      <c r="O109" s="246"/>
      <c r="P109" s="246"/>
      <c r="Q109" s="246"/>
    </row>
    <row r="110" spans="2:17" ht="13.5" hidden="1" customHeight="1">
      <c r="B110" s="246"/>
      <c r="C110" s="246"/>
      <c r="D110" s="246"/>
      <c r="E110" s="246"/>
      <c r="F110" s="246"/>
      <c r="G110" s="246"/>
      <c r="H110" s="246"/>
      <c r="I110" s="246"/>
      <c r="J110" s="246"/>
      <c r="K110" s="246"/>
      <c r="L110" s="246"/>
      <c r="M110" s="246"/>
      <c r="N110" s="246"/>
      <c r="O110" s="246"/>
      <c r="P110" s="246"/>
      <c r="Q110" s="246"/>
    </row>
    <row r="111" spans="2:17" ht="13.5" hidden="1" customHeight="1">
      <c r="B111" s="246"/>
      <c r="C111" s="246"/>
      <c r="D111" s="246"/>
      <c r="E111" s="246"/>
      <c r="F111" s="246"/>
      <c r="G111" s="246"/>
      <c r="H111" s="246"/>
      <c r="I111" s="246"/>
      <c r="J111" s="246"/>
      <c r="K111" s="246"/>
      <c r="L111" s="246"/>
      <c r="M111" s="246"/>
      <c r="N111" s="246"/>
      <c r="O111" s="246"/>
      <c r="P111" s="246"/>
      <c r="Q111" s="246"/>
    </row>
    <row r="112" spans="2:17" ht="13.5" hidden="1" customHeight="1">
      <c r="B112" s="246"/>
      <c r="C112" s="246"/>
      <c r="D112" s="246"/>
      <c r="E112" s="246"/>
      <c r="F112" s="246"/>
      <c r="G112" s="246"/>
      <c r="H112" s="246"/>
      <c r="I112" s="246"/>
      <c r="J112" s="246"/>
      <c r="K112" s="246"/>
      <c r="L112" s="246"/>
      <c r="M112" s="246"/>
      <c r="N112" s="246"/>
      <c r="O112" s="246"/>
      <c r="P112" s="246"/>
      <c r="Q112" s="246"/>
    </row>
    <row r="113" spans="2:17" ht="13.5" hidden="1" customHeight="1">
      <c r="B113" s="246"/>
      <c r="C113" s="246"/>
      <c r="D113" s="246"/>
      <c r="E113" s="246"/>
      <c r="F113" s="246"/>
      <c r="G113" s="246"/>
      <c r="H113" s="246"/>
      <c r="I113" s="246"/>
      <c r="J113" s="246"/>
      <c r="K113" s="246"/>
      <c r="L113" s="246"/>
      <c r="M113" s="246"/>
      <c r="N113" s="246"/>
      <c r="O113" s="246"/>
      <c r="P113" s="246"/>
      <c r="Q113" s="246"/>
    </row>
    <row r="114" spans="2:17" ht="13.5" hidden="1" customHeight="1">
      <c r="B114" s="246"/>
      <c r="C114" s="246"/>
      <c r="D114" s="246"/>
      <c r="E114" s="246"/>
      <c r="F114" s="246"/>
      <c r="G114" s="246"/>
      <c r="H114" s="246"/>
      <c r="I114" s="246"/>
      <c r="J114" s="246"/>
      <c r="K114" s="246"/>
      <c r="L114" s="246"/>
      <c r="M114" s="246"/>
      <c r="N114" s="246"/>
      <c r="O114" s="246"/>
      <c r="P114" s="246"/>
      <c r="Q114" s="246"/>
    </row>
    <row r="115" spans="2:17" ht="13.5" hidden="1" customHeight="1">
      <c r="B115" s="246"/>
      <c r="C115" s="246"/>
      <c r="D115" s="246"/>
      <c r="E115" s="246"/>
      <c r="F115" s="246"/>
      <c r="G115" s="246"/>
      <c r="H115" s="246"/>
      <c r="I115" s="246"/>
      <c r="J115" s="246"/>
      <c r="K115" s="246"/>
      <c r="L115" s="246"/>
      <c r="M115" s="246"/>
      <c r="N115" s="246"/>
      <c r="O115" s="246"/>
      <c r="P115" s="246"/>
      <c r="Q115" s="246"/>
    </row>
    <row r="116" spans="2:17" ht="13.5" hidden="1" customHeight="1">
      <c r="B116" s="246"/>
      <c r="C116" s="246"/>
      <c r="D116" s="246"/>
      <c r="E116" s="246"/>
      <c r="F116" s="246"/>
      <c r="G116" s="246"/>
      <c r="H116" s="246"/>
      <c r="I116" s="246"/>
      <c r="J116" s="246"/>
      <c r="K116" s="246"/>
      <c r="L116" s="246"/>
      <c r="M116" s="246"/>
      <c r="N116" s="246"/>
      <c r="O116" s="246"/>
      <c r="P116" s="246"/>
      <c r="Q116" s="246"/>
    </row>
    <row r="117" spans="2:17" ht="13.5" hidden="1" customHeight="1">
      <c r="B117" s="246"/>
      <c r="C117" s="246"/>
      <c r="D117" s="246"/>
      <c r="E117" s="246"/>
      <c r="F117" s="246"/>
      <c r="G117" s="246"/>
      <c r="H117" s="246"/>
      <c r="I117" s="246"/>
      <c r="J117" s="246"/>
      <c r="K117" s="246"/>
      <c r="L117" s="246"/>
      <c r="M117" s="246"/>
      <c r="N117" s="246"/>
      <c r="O117" s="246"/>
      <c r="P117" s="246"/>
      <c r="Q117" s="246"/>
    </row>
    <row r="118" spans="2:17" ht="13.5" hidden="1" customHeight="1">
      <c r="B118" s="246"/>
      <c r="C118" s="246"/>
      <c r="D118" s="246"/>
      <c r="E118" s="246"/>
      <c r="F118" s="246"/>
      <c r="G118" s="246"/>
      <c r="H118" s="246"/>
      <c r="I118" s="246"/>
      <c r="J118" s="246"/>
      <c r="K118" s="246"/>
      <c r="L118" s="246"/>
      <c r="M118" s="246"/>
      <c r="N118" s="246"/>
      <c r="O118" s="246"/>
      <c r="P118" s="246"/>
      <c r="Q118" s="246"/>
    </row>
    <row r="119" spans="2:17" ht="13.5" hidden="1" customHeight="1">
      <c r="B119" s="246"/>
      <c r="C119" s="246"/>
      <c r="D119" s="246"/>
      <c r="E119" s="246"/>
      <c r="F119" s="246"/>
      <c r="G119" s="246"/>
      <c r="H119" s="246"/>
      <c r="I119" s="246"/>
      <c r="J119" s="246"/>
      <c r="K119" s="246"/>
      <c r="L119" s="246"/>
      <c r="M119" s="246"/>
      <c r="N119" s="246"/>
      <c r="O119" s="246"/>
      <c r="P119" s="246"/>
      <c r="Q119" s="246"/>
    </row>
    <row r="120" spans="2:17" ht="13.5" hidden="1" customHeight="1">
      <c r="B120" s="246"/>
      <c r="C120" s="246"/>
      <c r="D120" s="246"/>
      <c r="E120" s="246"/>
      <c r="F120" s="246"/>
      <c r="G120" s="246"/>
      <c r="H120" s="246"/>
      <c r="I120" s="246"/>
      <c r="J120" s="246"/>
      <c r="K120" s="246"/>
      <c r="L120" s="246"/>
      <c r="M120" s="246"/>
      <c r="N120" s="246"/>
      <c r="O120" s="246"/>
      <c r="P120" s="246"/>
      <c r="Q120" s="246"/>
    </row>
    <row r="121" spans="2:17" ht="13.5" hidden="1" customHeight="1">
      <c r="B121" s="246"/>
      <c r="C121" s="246"/>
      <c r="D121" s="246"/>
      <c r="E121" s="246"/>
      <c r="F121" s="246"/>
      <c r="G121" s="246"/>
      <c r="H121" s="246"/>
      <c r="I121" s="246"/>
      <c r="J121" s="246"/>
      <c r="K121" s="246"/>
      <c r="L121" s="246"/>
      <c r="M121" s="246"/>
      <c r="N121" s="246"/>
      <c r="O121" s="246"/>
      <c r="P121" s="246"/>
      <c r="Q121" s="246"/>
    </row>
    <row r="122" spans="2:17" ht="13.5" hidden="1" customHeight="1">
      <c r="B122" s="246"/>
      <c r="C122" s="246"/>
      <c r="D122" s="246"/>
      <c r="E122" s="246"/>
      <c r="F122" s="246"/>
      <c r="G122" s="246"/>
      <c r="H122" s="246"/>
      <c r="I122" s="246"/>
      <c r="J122" s="246"/>
      <c r="K122" s="246"/>
      <c r="L122" s="246"/>
      <c r="M122" s="246"/>
      <c r="N122" s="246"/>
      <c r="O122" s="246"/>
      <c r="P122" s="246"/>
      <c r="Q122" s="246"/>
    </row>
    <row r="123" spans="2:17" ht="13.5" hidden="1" customHeight="1">
      <c r="B123" s="246"/>
      <c r="C123" s="246"/>
      <c r="D123" s="246"/>
      <c r="E123" s="246"/>
      <c r="F123" s="246"/>
      <c r="G123" s="246"/>
      <c r="H123" s="246"/>
      <c r="I123" s="246"/>
      <c r="J123" s="246"/>
      <c r="K123" s="246"/>
      <c r="L123" s="246"/>
      <c r="M123" s="246"/>
      <c r="N123" s="246"/>
      <c r="O123" s="246"/>
      <c r="P123" s="246"/>
      <c r="Q123" s="246"/>
    </row>
    <row r="124" spans="2:17" ht="13.5" hidden="1" customHeight="1">
      <c r="B124" s="246"/>
      <c r="C124" s="246"/>
      <c r="D124" s="246"/>
      <c r="E124" s="246"/>
      <c r="F124" s="246"/>
      <c r="G124" s="246"/>
      <c r="H124" s="246"/>
      <c r="I124" s="246"/>
      <c r="J124" s="246"/>
      <c r="K124" s="246"/>
      <c r="L124" s="246"/>
      <c r="M124" s="246"/>
      <c r="N124" s="246"/>
      <c r="O124" s="246"/>
      <c r="P124" s="246"/>
      <c r="Q124" s="246"/>
    </row>
    <row r="125" spans="2:17" ht="13.5" hidden="1" customHeight="1">
      <c r="B125" s="246"/>
      <c r="C125" s="246"/>
      <c r="D125" s="246"/>
      <c r="E125" s="246"/>
      <c r="F125" s="246"/>
      <c r="G125" s="246"/>
      <c r="H125" s="246"/>
      <c r="I125" s="246"/>
      <c r="J125" s="246"/>
      <c r="K125" s="246"/>
      <c r="L125" s="246"/>
      <c r="M125" s="246"/>
      <c r="N125" s="246"/>
      <c r="O125" s="246"/>
      <c r="P125" s="246"/>
      <c r="Q125" s="246"/>
    </row>
    <row r="126" spans="2:17" ht="13.5" hidden="1" customHeight="1">
      <c r="B126" s="246"/>
      <c r="C126" s="246"/>
      <c r="D126" s="246"/>
      <c r="E126" s="246"/>
      <c r="F126" s="246"/>
      <c r="G126" s="246"/>
      <c r="H126" s="246"/>
      <c r="I126" s="246"/>
      <c r="J126" s="246"/>
      <c r="K126" s="246"/>
      <c r="L126" s="246"/>
      <c r="M126" s="246"/>
      <c r="N126" s="246"/>
      <c r="O126" s="246"/>
      <c r="P126" s="246"/>
      <c r="Q126" s="246"/>
    </row>
    <row r="127" spans="2:17" ht="13.5" hidden="1" customHeight="1">
      <c r="B127" s="246"/>
      <c r="C127" s="246"/>
      <c r="D127" s="246"/>
      <c r="E127" s="246"/>
      <c r="F127" s="246"/>
      <c r="G127" s="246"/>
      <c r="H127" s="246"/>
      <c r="I127" s="246"/>
      <c r="J127" s="246"/>
      <c r="K127" s="246"/>
      <c r="L127" s="246"/>
      <c r="M127" s="246"/>
      <c r="N127" s="246"/>
      <c r="O127" s="246"/>
      <c r="P127" s="246"/>
      <c r="Q127" s="246"/>
    </row>
    <row r="128" spans="2:17" ht="13.5" hidden="1" customHeight="1">
      <c r="B128" s="246"/>
      <c r="C128" s="246"/>
      <c r="D128" s="246"/>
      <c r="E128" s="246"/>
      <c r="F128" s="246"/>
      <c r="G128" s="246"/>
      <c r="H128" s="246"/>
      <c r="I128" s="246"/>
      <c r="J128" s="246"/>
      <c r="K128" s="246"/>
      <c r="L128" s="246"/>
      <c r="M128" s="246"/>
      <c r="N128" s="246"/>
      <c r="O128" s="246"/>
      <c r="P128" s="246"/>
      <c r="Q128" s="246"/>
    </row>
    <row r="129" spans="2:17" ht="13.5" hidden="1" customHeight="1">
      <c r="B129" s="246"/>
      <c r="C129" s="246"/>
      <c r="D129" s="246"/>
      <c r="E129" s="246"/>
      <c r="F129" s="246"/>
      <c r="G129" s="246"/>
      <c r="H129" s="246"/>
      <c r="I129" s="246"/>
      <c r="J129" s="246"/>
      <c r="K129" s="246"/>
      <c r="L129" s="246"/>
      <c r="M129" s="246"/>
      <c r="N129" s="246"/>
      <c r="O129" s="246"/>
      <c r="P129" s="246"/>
      <c r="Q129" s="246"/>
    </row>
    <row r="130" spans="2:17" ht="13.5" hidden="1" customHeight="1">
      <c r="B130" s="246"/>
      <c r="C130" s="246"/>
      <c r="D130" s="246"/>
      <c r="E130" s="246"/>
      <c r="F130" s="246"/>
      <c r="G130" s="246"/>
      <c r="H130" s="246"/>
      <c r="I130" s="246"/>
      <c r="J130" s="246"/>
      <c r="K130" s="246"/>
      <c r="L130" s="246"/>
      <c r="M130" s="246"/>
      <c r="N130" s="246"/>
      <c r="O130" s="246"/>
      <c r="P130" s="246"/>
      <c r="Q130" s="246"/>
    </row>
    <row r="131" spans="2:17" ht="13.5" hidden="1" customHeight="1">
      <c r="B131" s="246"/>
      <c r="C131" s="246"/>
      <c r="D131" s="246"/>
      <c r="E131" s="246"/>
      <c r="F131" s="246"/>
      <c r="G131" s="246"/>
      <c r="H131" s="246"/>
      <c r="I131" s="246"/>
      <c r="J131" s="246"/>
      <c r="K131" s="246"/>
      <c r="L131" s="246"/>
      <c r="M131" s="246"/>
      <c r="N131" s="246"/>
      <c r="O131" s="246"/>
      <c r="P131" s="246"/>
      <c r="Q131" s="246"/>
    </row>
    <row r="132" spans="2:17" ht="13.5" hidden="1" customHeight="1">
      <c r="B132" s="246"/>
      <c r="C132" s="246"/>
      <c r="D132" s="246"/>
      <c r="E132" s="246"/>
      <c r="F132" s="246"/>
      <c r="G132" s="246"/>
      <c r="H132" s="246"/>
      <c r="I132" s="246"/>
      <c r="J132" s="246"/>
      <c r="K132" s="246"/>
      <c r="L132" s="246"/>
      <c r="M132" s="246"/>
      <c r="N132" s="246"/>
      <c r="O132" s="246"/>
      <c r="P132" s="246"/>
      <c r="Q132" s="246"/>
    </row>
    <row r="133" spans="2:17" ht="13.5" hidden="1" customHeight="1">
      <c r="B133" s="246"/>
      <c r="C133" s="246"/>
      <c r="D133" s="246"/>
      <c r="E133" s="246"/>
      <c r="F133" s="246"/>
      <c r="G133" s="246"/>
      <c r="H133" s="246"/>
      <c r="I133" s="246"/>
      <c r="J133" s="246"/>
      <c r="K133" s="246"/>
      <c r="L133" s="246"/>
      <c r="M133" s="246"/>
      <c r="N133" s="246"/>
      <c r="O133" s="246"/>
      <c r="P133" s="246"/>
      <c r="Q133" s="246"/>
    </row>
    <row r="134" spans="2:17" ht="13.5" hidden="1" customHeight="1">
      <c r="B134" s="246"/>
      <c r="C134" s="246"/>
      <c r="D134" s="246"/>
      <c r="E134" s="246"/>
      <c r="F134" s="246"/>
      <c r="G134" s="246"/>
      <c r="H134" s="246"/>
      <c r="I134" s="246"/>
      <c r="J134" s="246"/>
      <c r="K134" s="246"/>
      <c r="L134" s="246"/>
      <c r="M134" s="246"/>
      <c r="N134" s="246"/>
      <c r="O134" s="246"/>
      <c r="P134" s="246"/>
      <c r="Q134" s="246"/>
    </row>
    <row r="135" spans="2:17" ht="13.5" hidden="1" customHeight="1">
      <c r="B135" s="246"/>
      <c r="C135" s="246"/>
      <c r="D135" s="246"/>
      <c r="E135" s="246"/>
      <c r="F135" s="246"/>
      <c r="G135" s="246"/>
      <c r="H135" s="246"/>
      <c r="I135" s="246"/>
      <c r="J135" s="246"/>
      <c r="K135" s="246"/>
      <c r="L135" s="246"/>
      <c r="M135" s="246"/>
      <c r="N135" s="246"/>
      <c r="O135" s="246"/>
      <c r="P135" s="246"/>
      <c r="Q135" s="246"/>
    </row>
    <row r="136" spans="2:17" ht="13.5" hidden="1" customHeight="1">
      <c r="B136" s="246"/>
      <c r="C136" s="246"/>
      <c r="D136" s="246"/>
      <c r="E136" s="246"/>
      <c r="F136" s="246"/>
      <c r="G136" s="246"/>
      <c r="H136" s="246"/>
      <c r="I136" s="246"/>
      <c r="J136" s="246"/>
      <c r="K136" s="246"/>
      <c r="L136" s="246"/>
      <c r="M136" s="246"/>
      <c r="N136" s="246"/>
      <c r="O136" s="246"/>
      <c r="P136" s="246"/>
      <c r="Q136" s="246"/>
    </row>
    <row r="137" spans="2:17" ht="13.5" hidden="1" customHeight="1">
      <c r="B137" s="246"/>
      <c r="C137" s="246"/>
      <c r="D137" s="246"/>
      <c r="E137" s="246"/>
      <c r="F137" s="246"/>
      <c r="G137" s="246"/>
      <c r="H137" s="246"/>
      <c r="I137" s="246"/>
      <c r="J137" s="246"/>
      <c r="K137" s="246"/>
      <c r="L137" s="246"/>
      <c r="M137" s="246"/>
      <c r="N137" s="246"/>
      <c r="O137" s="246"/>
      <c r="P137" s="246"/>
      <c r="Q137" s="246"/>
    </row>
    <row r="138" spans="2:17" ht="13.5" hidden="1" customHeight="1">
      <c r="B138" s="246"/>
      <c r="C138" s="246"/>
      <c r="D138" s="246"/>
      <c r="E138" s="246"/>
      <c r="F138" s="246"/>
      <c r="G138" s="246"/>
      <c r="H138" s="246"/>
      <c r="I138" s="246"/>
      <c r="J138" s="246"/>
      <c r="K138" s="246"/>
      <c r="L138" s="246"/>
      <c r="M138" s="246"/>
      <c r="N138" s="246"/>
      <c r="O138" s="246"/>
      <c r="P138" s="246"/>
      <c r="Q138" s="246"/>
    </row>
    <row r="139" spans="2:17" ht="13.5" hidden="1" customHeight="1">
      <c r="B139" s="246"/>
      <c r="C139" s="246"/>
      <c r="D139" s="246"/>
      <c r="E139" s="246"/>
      <c r="F139" s="246"/>
      <c r="G139" s="246"/>
      <c r="H139" s="246"/>
      <c r="I139" s="246"/>
      <c r="J139" s="246"/>
      <c r="K139" s="246"/>
      <c r="L139" s="246"/>
      <c r="M139" s="246"/>
      <c r="N139" s="246"/>
      <c r="O139" s="246"/>
      <c r="P139" s="246"/>
      <c r="Q139" s="246"/>
    </row>
    <row r="140" spans="2:17" ht="13.5" hidden="1" customHeight="1">
      <c r="B140" s="246"/>
      <c r="C140" s="246"/>
      <c r="D140" s="246"/>
      <c r="E140" s="246"/>
      <c r="F140" s="246"/>
      <c r="G140" s="246"/>
      <c r="H140" s="246"/>
      <c r="I140" s="246"/>
      <c r="J140" s="246"/>
      <c r="K140" s="246"/>
      <c r="L140" s="246"/>
      <c r="M140" s="246"/>
      <c r="N140" s="246"/>
      <c r="O140" s="246"/>
      <c r="P140" s="246"/>
      <c r="Q140" s="246"/>
    </row>
    <row r="141" spans="2:17" ht="13.5" hidden="1" customHeight="1">
      <c r="B141" s="246"/>
      <c r="C141" s="246"/>
      <c r="D141" s="246"/>
      <c r="E141" s="246"/>
      <c r="F141" s="246"/>
      <c r="G141" s="246"/>
      <c r="H141" s="246"/>
      <c r="I141" s="246"/>
      <c r="J141" s="246"/>
      <c r="K141" s="246"/>
      <c r="L141" s="246"/>
      <c r="M141" s="246"/>
      <c r="N141" s="246"/>
      <c r="O141" s="246"/>
      <c r="P141" s="246"/>
      <c r="Q141" s="246"/>
    </row>
    <row r="142" spans="2:17" ht="13.5" hidden="1" customHeight="1">
      <c r="B142" s="246"/>
      <c r="C142" s="246"/>
      <c r="D142" s="246"/>
      <c r="E142" s="246"/>
      <c r="F142" s="246"/>
      <c r="G142" s="246"/>
      <c r="H142" s="246"/>
      <c r="I142" s="246"/>
      <c r="J142" s="246"/>
      <c r="K142" s="246"/>
      <c r="L142" s="246"/>
      <c r="M142" s="246"/>
      <c r="N142" s="246"/>
      <c r="O142" s="246"/>
      <c r="P142" s="246"/>
      <c r="Q142" s="246"/>
    </row>
    <row r="143" spans="2:17" ht="13.5" hidden="1" customHeight="1">
      <c r="B143" s="246"/>
      <c r="C143" s="246"/>
      <c r="D143" s="246"/>
      <c r="E143" s="246"/>
      <c r="F143" s="246"/>
      <c r="G143" s="246"/>
      <c r="H143" s="246"/>
      <c r="I143" s="246"/>
      <c r="J143" s="246"/>
      <c r="K143" s="246"/>
      <c r="L143" s="246"/>
      <c r="M143" s="246"/>
      <c r="N143" s="246"/>
      <c r="O143" s="246"/>
      <c r="P143" s="246"/>
      <c r="Q143" s="246"/>
    </row>
    <row r="144" spans="2:17" ht="13.5" hidden="1" customHeight="1">
      <c r="B144" s="246"/>
      <c r="C144" s="246"/>
      <c r="D144" s="246"/>
      <c r="E144" s="246"/>
      <c r="F144" s="246"/>
      <c r="G144" s="246"/>
      <c r="H144" s="246"/>
      <c r="I144" s="246"/>
      <c r="J144" s="246"/>
      <c r="K144" s="246"/>
      <c r="L144" s="246"/>
      <c r="M144" s="246"/>
      <c r="N144" s="246"/>
      <c r="O144" s="246"/>
      <c r="P144" s="246"/>
      <c r="Q144" s="246"/>
    </row>
    <row r="145" spans="2:17" ht="13.5" hidden="1" customHeight="1">
      <c r="B145" s="246"/>
      <c r="C145" s="246"/>
      <c r="D145" s="246"/>
      <c r="E145" s="246"/>
      <c r="F145" s="246"/>
      <c r="G145" s="246"/>
      <c r="H145" s="246"/>
      <c r="I145" s="246"/>
      <c r="J145" s="246"/>
      <c r="K145" s="246"/>
      <c r="L145" s="246"/>
      <c r="M145" s="246"/>
      <c r="N145" s="246"/>
      <c r="O145" s="246"/>
      <c r="P145" s="246"/>
      <c r="Q145" s="246"/>
    </row>
    <row r="146" spans="2:17" ht="13.5" hidden="1" customHeight="1">
      <c r="B146" s="246"/>
      <c r="C146" s="246"/>
      <c r="D146" s="246"/>
      <c r="E146" s="246"/>
      <c r="F146" s="246"/>
      <c r="G146" s="246"/>
      <c r="H146" s="246"/>
      <c r="I146" s="246"/>
      <c r="J146" s="246"/>
      <c r="K146" s="246"/>
      <c r="L146" s="246"/>
      <c r="M146" s="246"/>
      <c r="N146" s="246"/>
      <c r="O146" s="246"/>
      <c r="P146" s="246"/>
      <c r="Q146" s="246"/>
    </row>
    <row r="147" spans="2:17" ht="13.5" hidden="1" customHeight="1">
      <c r="B147" s="246"/>
      <c r="C147" s="246"/>
      <c r="D147" s="246"/>
      <c r="E147" s="246"/>
      <c r="F147" s="246"/>
      <c r="G147" s="246"/>
      <c r="H147" s="246"/>
      <c r="I147" s="246"/>
      <c r="J147" s="246"/>
      <c r="K147" s="246"/>
      <c r="L147" s="246"/>
      <c r="M147" s="246"/>
      <c r="N147" s="246"/>
      <c r="O147" s="246"/>
      <c r="P147" s="246"/>
      <c r="Q147" s="246"/>
    </row>
    <row r="148" spans="2:17" ht="13.5" hidden="1" customHeight="1">
      <c r="B148" s="246"/>
      <c r="C148" s="246"/>
      <c r="D148" s="246"/>
      <c r="E148" s="246"/>
      <c r="F148" s="246"/>
      <c r="G148" s="246"/>
      <c r="H148" s="246"/>
      <c r="I148" s="246"/>
      <c r="J148" s="246"/>
      <c r="K148" s="246"/>
      <c r="L148" s="246"/>
      <c r="M148" s="246"/>
      <c r="N148" s="246"/>
      <c r="O148" s="246"/>
      <c r="P148" s="246"/>
      <c r="Q148" s="246"/>
    </row>
    <row r="149" spans="2:17" ht="13.5" hidden="1" customHeight="1">
      <c r="B149" s="246"/>
      <c r="C149" s="246"/>
      <c r="D149" s="246"/>
      <c r="E149" s="246"/>
      <c r="F149" s="246"/>
      <c r="G149" s="246"/>
      <c r="H149" s="246"/>
      <c r="I149" s="246"/>
      <c r="J149" s="246"/>
      <c r="K149" s="246"/>
      <c r="L149" s="246"/>
      <c r="M149" s="246"/>
      <c r="N149" s="246"/>
      <c r="O149" s="246"/>
      <c r="P149" s="246"/>
      <c r="Q149" s="246"/>
    </row>
    <row r="150" spans="2:17" ht="13.5" hidden="1" customHeight="1">
      <c r="B150" s="246"/>
      <c r="C150" s="246"/>
      <c r="D150" s="246"/>
      <c r="E150" s="246"/>
      <c r="F150" s="246"/>
      <c r="G150" s="246"/>
      <c r="H150" s="246"/>
      <c r="I150" s="246"/>
      <c r="J150" s="246"/>
      <c r="K150" s="246"/>
      <c r="L150" s="246"/>
      <c r="M150" s="246"/>
      <c r="N150" s="246"/>
      <c r="O150" s="246"/>
      <c r="P150" s="246"/>
      <c r="Q150" s="246"/>
    </row>
    <row r="151" spans="2:17" ht="13.5" hidden="1" customHeight="1">
      <c r="B151" s="246"/>
      <c r="C151" s="246"/>
      <c r="D151" s="246"/>
      <c r="E151" s="246"/>
      <c r="F151" s="246"/>
      <c r="G151" s="246"/>
      <c r="H151" s="246"/>
      <c r="I151" s="246"/>
      <c r="J151" s="246"/>
      <c r="K151" s="246"/>
      <c r="L151" s="246"/>
      <c r="M151" s="246"/>
      <c r="N151" s="246"/>
      <c r="O151" s="246"/>
      <c r="P151" s="246"/>
      <c r="Q151" s="246"/>
    </row>
    <row r="152" spans="2:17" ht="13.5" hidden="1" customHeight="1">
      <c r="B152" s="246"/>
      <c r="C152" s="246"/>
      <c r="D152" s="246"/>
      <c r="E152" s="246"/>
      <c r="F152" s="246"/>
      <c r="G152" s="246"/>
      <c r="H152" s="246"/>
      <c r="I152" s="246"/>
      <c r="J152" s="246"/>
      <c r="K152" s="246"/>
      <c r="L152" s="246"/>
      <c r="M152" s="246"/>
      <c r="N152" s="246"/>
      <c r="O152" s="246"/>
      <c r="P152" s="246"/>
      <c r="Q152" s="246"/>
    </row>
    <row r="153" spans="2:17" ht="13.5" hidden="1" customHeight="1">
      <c r="B153" s="246"/>
      <c r="C153" s="246"/>
      <c r="D153" s="246"/>
      <c r="E153" s="246"/>
      <c r="F153" s="246"/>
      <c r="G153" s="246"/>
      <c r="H153" s="246"/>
      <c r="I153" s="246"/>
      <c r="J153" s="246"/>
      <c r="K153" s="246"/>
      <c r="L153" s="246"/>
      <c r="M153" s="246"/>
      <c r="N153" s="246"/>
      <c r="O153" s="246"/>
      <c r="P153" s="246"/>
      <c r="Q153" s="246"/>
    </row>
    <row r="154" spans="2:17" ht="13.5" hidden="1" customHeight="1">
      <c r="B154" s="246"/>
      <c r="C154" s="246"/>
      <c r="D154" s="246"/>
      <c r="E154" s="246"/>
      <c r="F154" s="246"/>
      <c r="G154" s="246"/>
      <c r="H154" s="246"/>
      <c r="I154" s="246"/>
      <c r="J154" s="246"/>
      <c r="K154" s="246"/>
      <c r="L154" s="246"/>
      <c r="M154" s="246"/>
      <c r="N154" s="246"/>
      <c r="O154" s="246"/>
      <c r="P154" s="246"/>
      <c r="Q154" s="246"/>
    </row>
    <row r="155" spans="2:17" ht="13.5" hidden="1" customHeight="1">
      <c r="B155" s="246"/>
      <c r="C155" s="246"/>
      <c r="D155" s="246"/>
      <c r="E155" s="246"/>
      <c r="F155" s="246"/>
      <c r="G155" s="246"/>
      <c r="H155" s="246"/>
      <c r="I155" s="246"/>
      <c r="J155" s="246"/>
      <c r="K155" s="246"/>
      <c r="L155" s="246"/>
      <c r="M155" s="246"/>
      <c r="N155" s="246"/>
      <c r="O155" s="246"/>
      <c r="P155" s="246"/>
      <c r="Q155" s="246"/>
    </row>
    <row r="156" spans="2:17" ht="13.5" hidden="1" customHeight="1">
      <c r="B156" s="246"/>
      <c r="C156" s="246"/>
      <c r="D156" s="246"/>
      <c r="E156" s="246"/>
      <c r="F156" s="246"/>
      <c r="G156" s="246"/>
      <c r="H156" s="246"/>
      <c r="I156" s="246"/>
      <c r="J156" s="246"/>
      <c r="K156" s="246"/>
      <c r="L156" s="246"/>
      <c r="M156" s="246"/>
      <c r="N156" s="246"/>
      <c r="O156" s="246"/>
      <c r="P156" s="246"/>
      <c r="Q156" s="246"/>
    </row>
    <row r="157" spans="2:17" ht="13.5" hidden="1" customHeight="1">
      <c r="B157" s="246"/>
      <c r="C157" s="246"/>
      <c r="D157" s="246"/>
      <c r="E157" s="246"/>
      <c r="F157" s="246"/>
      <c r="G157" s="246"/>
      <c r="H157" s="246"/>
      <c r="I157" s="246"/>
      <c r="J157" s="246"/>
      <c r="K157" s="246"/>
      <c r="L157" s="246"/>
      <c r="M157" s="246"/>
      <c r="N157" s="246"/>
      <c r="O157" s="246"/>
      <c r="P157" s="246"/>
      <c r="Q157" s="246"/>
    </row>
    <row r="158" spans="2:17" ht="13.5" hidden="1" customHeight="1">
      <c r="B158" s="246"/>
      <c r="C158" s="246"/>
      <c r="D158" s="246"/>
      <c r="E158" s="246"/>
      <c r="F158" s="246"/>
      <c r="G158" s="246"/>
      <c r="H158" s="246"/>
      <c r="I158" s="246"/>
      <c r="J158" s="246"/>
      <c r="K158" s="246"/>
      <c r="L158" s="246"/>
      <c r="M158" s="246"/>
      <c r="N158" s="246"/>
      <c r="O158" s="246"/>
      <c r="P158" s="246"/>
      <c r="Q158" s="246"/>
    </row>
    <row r="159" spans="2:17" ht="13.5" hidden="1" customHeight="1">
      <c r="B159" s="246"/>
      <c r="C159" s="246"/>
      <c r="D159" s="246"/>
      <c r="E159" s="246"/>
      <c r="F159" s="246"/>
      <c r="G159" s="246"/>
      <c r="H159" s="246"/>
      <c r="I159" s="246"/>
      <c r="J159" s="246"/>
      <c r="K159" s="246"/>
      <c r="L159" s="246"/>
      <c r="M159" s="246"/>
      <c r="N159" s="246"/>
      <c r="O159" s="246"/>
      <c r="P159" s="246"/>
      <c r="Q159" s="246"/>
    </row>
    <row r="160" spans="2:17" ht="13.5" hidden="1" customHeight="1">
      <c r="B160" s="246"/>
      <c r="C160" s="246"/>
      <c r="D160" s="246"/>
      <c r="E160" s="246"/>
      <c r="F160" s="246"/>
      <c r="G160" s="246"/>
      <c r="H160" s="246"/>
      <c r="I160" s="246"/>
      <c r="J160" s="246"/>
      <c r="K160" s="246"/>
      <c r="L160" s="246"/>
      <c r="M160" s="246"/>
      <c r="N160" s="246"/>
      <c r="O160" s="246"/>
      <c r="P160" s="246"/>
      <c r="Q160" s="246"/>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G55:H58"/>
    <mergeCell ref="I55:J56"/>
    <mergeCell ref="K55:K56"/>
    <mergeCell ref="L55:L56"/>
    <mergeCell ref="M55:M56"/>
    <mergeCell ref="K53:K54"/>
    <mergeCell ref="L53:L54"/>
    <mergeCell ref="M53:M54"/>
    <mergeCell ref="N53:N54"/>
    <mergeCell ref="O53:O54"/>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G77:H80"/>
    <mergeCell ref="I77:J78"/>
    <mergeCell ref="K77:K78"/>
    <mergeCell ref="L77:L78"/>
    <mergeCell ref="M77:M78"/>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6"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topLeftCell="A25" zoomScaleNormal="100" zoomScaleSheetLayoutView="70" workbookViewId="0">
      <selection activeCell="G60" sqref="G6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election activeCell="G60" sqref="G60"/>
    </sheetView>
  </sheetViews>
  <sheetFormatPr defaultColWidth="0" defaultRowHeight="13.5" customHeight="1" zeroHeight="1"/>
  <cols>
    <col min="1" max="1" width="9.125" style="244" customWidth="1"/>
    <col min="2" max="16" width="9" style="244" customWidth="1"/>
    <col min="17" max="17" width="9.125" style="244" customWidth="1"/>
    <col min="18" max="18" width="9.125" style="244" bestFit="1" customWidth="1"/>
    <col min="19" max="34" width="9" style="244" customWidth="1"/>
    <col min="35" max="16384" width="9" style="243" hidden="1"/>
  </cols>
  <sheetData>
    <row r="1" spans="2:34" ht="13.5" customHeight="1">
      <c r="B1" s="243"/>
      <c r="C1" s="243"/>
      <c r="D1" s="243"/>
      <c r="E1" s="243"/>
      <c r="F1" s="243"/>
      <c r="G1" s="243"/>
      <c r="H1" s="243"/>
      <c r="I1" s="243"/>
      <c r="J1" s="243"/>
      <c r="K1" s="243"/>
      <c r="L1" s="243"/>
      <c r="M1" s="243"/>
      <c r="N1" s="243"/>
      <c r="O1" s="243"/>
      <c r="P1" s="243"/>
      <c r="Q1" s="243"/>
      <c r="R1" s="243"/>
      <c r="S1" s="243"/>
      <c r="T1" s="243"/>
      <c r="U1" s="243"/>
      <c r="V1" s="243"/>
      <c r="W1" s="243"/>
      <c r="X1" s="243"/>
      <c r="Y1" s="243"/>
      <c r="Z1" s="243"/>
      <c r="AA1" s="243"/>
      <c r="AB1" s="243"/>
      <c r="AC1" s="243"/>
      <c r="AD1" s="243"/>
      <c r="AE1" s="243"/>
      <c r="AF1" s="243"/>
      <c r="AG1" s="243"/>
      <c r="AH1" s="243"/>
    </row>
    <row r="2" spans="2:34">
      <c r="S2" s="243"/>
      <c r="AH2" s="243"/>
    </row>
    <row r="3" spans="2:34">
      <c r="C3" s="243"/>
      <c r="D3" s="243"/>
      <c r="E3" s="243"/>
      <c r="F3" s="243"/>
      <c r="G3" s="243"/>
      <c r="H3" s="243"/>
      <c r="I3" s="243"/>
      <c r="J3" s="243"/>
      <c r="K3" s="243"/>
      <c r="L3" s="243"/>
      <c r="M3" s="243"/>
      <c r="N3" s="243"/>
      <c r="O3" s="243"/>
      <c r="P3" s="243"/>
      <c r="Q3" s="243"/>
      <c r="R3" s="243"/>
      <c r="S3" s="243"/>
      <c r="U3" s="243"/>
      <c r="V3" s="243"/>
      <c r="W3" s="243"/>
      <c r="X3" s="243"/>
      <c r="Y3" s="243"/>
      <c r="Z3" s="243"/>
      <c r="AA3" s="243"/>
      <c r="AB3" s="243"/>
      <c r="AC3" s="243"/>
      <c r="AD3" s="243"/>
      <c r="AE3" s="243"/>
      <c r="AF3" s="243"/>
      <c r="AG3" s="243"/>
      <c r="AH3" s="243"/>
    </row>
    <row r="4" spans="2:34"/>
    <row r="5" spans="2:34"/>
    <row r="6" spans="2:34"/>
    <row r="7" spans="2:34"/>
    <row r="8" spans="2:34"/>
    <row r="9" spans="2:34">
      <c r="AH9" s="243"/>
    </row>
    <row r="10" spans="2:34"/>
    <row r="11" spans="2:34"/>
    <row r="12" spans="2:34"/>
    <row r="13" spans="2:34"/>
    <row r="14" spans="2:34"/>
    <row r="15" spans="2:34"/>
    <row r="16" spans="2:34"/>
    <row r="17" spans="12:34">
      <c r="AH17" s="243"/>
    </row>
    <row r="18" spans="12:34"/>
    <row r="19" spans="12:34"/>
    <row r="20" spans="12:34">
      <c r="AH20" s="243"/>
    </row>
    <row r="21" spans="12:34">
      <c r="AH21" s="243"/>
    </row>
    <row r="22" spans="12:34"/>
    <row r="23" spans="12:34"/>
    <row r="24" spans="12:34">
      <c r="Q24" s="243"/>
    </row>
    <row r="25" spans="12:34"/>
    <row r="26" spans="12:34"/>
    <row r="27" spans="12:34"/>
    <row r="28" spans="12:34">
      <c r="O28" s="243"/>
      <c r="T28" s="243"/>
      <c r="AH28" s="243"/>
    </row>
    <row r="29" spans="12:34"/>
    <row r="30" spans="12:34"/>
    <row r="31" spans="12:34">
      <c r="Q31" s="243"/>
    </row>
    <row r="32" spans="12:34">
      <c r="L32" s="243"/>
    </row>
    <row r="33" spans="2:34">
      <c r="C33" s="243"/>
      <c r="E33" s="243"/>
      <c r="G33" s="243"/>
      <c r="I33" s="243"/>
      <c r="X33" s="243"/>
    </row>
    <row r="34" spans="2:34">
      <c r="B34" s="243"/>
      <c r="P34" s="243"/>
      <c r="R34" s="243"/>
      <c r="T34" s="243"/>
    </row>
    <row r="35" spans="2:34">
      <c r="D35" s="243"/>
      <c r="W35" s="243"/>
      <c r="AC35" s="243"/>
      <c r="AD35" s="243"/>
      <c r="AE35" s="243"/>
      <c r="AF35" s="243"/>
      <c r="AG35" s="243"/>
      <c r="AH35" s="243"/>
    </row>
    <row r="36" spans="2:34">
      <c r="H36" s="243"/>
      <c r="J36" s="243"/>
      <c r="K36" s="243"/>
      <c r="M36" s="243"/>
      <c r="Y36" s="243"/>
      <c r="Z36" s="243"/>
      <c r="AA36" s="243"/>
      <c r="AB36" s="243"/>
      <c r="AC36" s="243"/>
      <c r="AD36" s="243"/>
      <c r="AE36" s="243"/>
      <c r="AF36" s="243"/>
      <c r="AG36" s="243"/>
      <c r="AH36" s="243"/>
    </row>
    <row r="37" spans="2:34">
      <c r="AH37" s="243"/>
    </row>
    <row r="38" spans="2:34">
      <c r="AG38" s="243"/>
      <c r="AH38" s="243"/>
    </row>
    <row r="39" spans="2:34"/>
    <row r="40" spans="2:34">
      <c r="X40" s="243"/>
    </row>
    <row r="41" spans="2:34">
      <c r="R41" s="243"/>
    </row>
    <row r="42" spans="2:34">
      <c r="W42" s="243"/>
    </row>
    <row r="43" spans="2:34">
      <c r="Y43" s="243"/>
      <c r="Z43" s="243"/>
      <c r="AA43" s="243"/>
      <c r="AB43" s="243"/>
      <c r="AC43" s="243"/>
      <c r="AD43" s="243"/>
      <c r="AE43" s="243"/>
      <c r="AF43" s="243"/>
      <c r="AG43" s="243"/>
      <c r="AH43" s="243"/>
    </row>
    <row r="44" spans="2:34">
      <c r="AH44" s="243"/>
    </row>
    <row r="45" spans="2:34">
      <c r="X45" s="243"/>
    </row>
    <row r="46" spans="2:34"/>
    <row r="47" spans="2:34"/>
    <row r="48" spans="2:34">
      <c r="W48" s="243"/>
      <c r="Y48" s="243"/>
      <c r="Z48" s="243"/>
      <c r="AA48" s="243"/>
      <c r="AB48" s="243"/>
      <c r="AC48" s="243"/>
      <c r="AD48" s="243"/>
      <c r="AE48" s="243"/>
      <c r="AF48" s="243"/>
      <c r="AG48" s="243"/>
      <c r="AH48" s="243"/>
    </row>
    <row r="49" spans="28:34"/>
    <row r="50" spans="28:34">
      <c r="AE50" s="243"/>
      <c r="AF50" s="243"/>
      <c r="AG50" s="243"/>
      <c r="AH50" s="243"/>
    </row>
    <row r="51" spans="28:34">
      <c r="AC51" s="243"/>
      <c r="AD51" s="243"/>
      <c r="AE51" s="243"/>
      <c r="AF51" s="243"/>
      <c r="AG51" s="243"/>
      <c r="AH51" s="243"/>
    </row>
    <row r="52" spans="28:34"/>
    <row r="53" spans="28:34">
      <c r="AF53" s="243"/>
      <c r="AG53" s="243"/>
      <c r="AH53" s="243"/>
    </row>
    <row r="54" spans="28:34">
      <c r="AH54" s="243"/>
    </row>
    <row r="55" spans="28:34"/>
    <row r="56" spans="28:34">
      <c r="AB56" s="243"/>
      <c r="AC56" s="243"/>
      <c r="AD56" s="243"/>
      <c r="AE56" s="243"/>
      <c r="AF56" s="243"/>
      <c r="AG56" s="243"/>
      <c r="AH56" s="243"/>
    </row>
    <row r="57" spans="28:34">
      <c r="AH57" s="243"/>
    </row>
    <row r="58" spans="28:34">
      <c r="AH58" s="243"/>
    </row>
    <row r="59" spans="28:34">
      <c r="AG59" s="243"/>
      <c r="AH59" s="243"/>
    </row>
    <row r="60" spans="28:34"/>
    <row r="61" spans="28:34"/>
    <row r="62" spans="28:34"/>
    <row r="63" spans="28:34">
      <c r="AH63" s="243"/>
    </row>
    <row r="64" spans="28:34">
      <c r="AG64" s="243"/>
      <c r="AH64" s="243"/>
    </row>
    <row r="65" spans="28:34"/>
    <row r="66" spans="28:34"/>
    <row r="67" spans="28:34"/>
    <row r="68" spans="28:34">
      <c r="AB68" s="243"/>
      <c r="AC68" s="243"/>
      <c r="AD68" s="243"/>
      <c r="AE68" s="243"/>
      <c r="AF68" s="243"/>
      <c r="AG68" s="243"/>
      <c r="AH68" s="243"/>
    </row>
    <row r="69" spans="28:34">
      <c r="AF69" s="243"/>
      <c r="AG69" s="243"/>
      <c r="AH69" s="243"/>
    </row>
    <row r="70" spans="28:34"/>
    <row r="71" spans="28:34"/>
    <row r="72" spans="28:34"/>
    <row r="73" spans="28:34"/>
    <row r="74" spans="28:34"/>
    <row r="75" spans="28:34">
      <c r="AH75" s="243"/>
    </row>
    <row r="76" spans="28:34">
      <c r="AF76" s="243"/>
      <c r="AG76" s="243"/>
      <c r="AH76" s="243"/>
    </row>
    <row r="77" spans="28:34">
      <c r="AG77" s="243"/>
      <c r="AH77" s="243"/>
    </row>
    <row r="78" spans="28:34"/>
    <row r="79" spans="28:34"/>
    <row r="80" spans="28:34"/>
    <row r="81" spans="25:34"/>
    <row r="82" spans="25:34">
      <c r="Y82" s="243"/>
    </row>
    <row r="83" spans="25:34">
      <c r="Y83" s="243"/>
      <c r="Z83" s="243"/>
      <c r="AA83" s="243"/>
      <c r="AB83" s="243"/>
      <c r="AC83" s="243"/>
      <c r="AD83" s="243"/>
      <c r="AE83" s="243"/>
      <c r="AF83" s="243"/>
      <c r="AG83" s="243"/>
      <c r="AH83" s="243"/>
    </row>
    <row r="84" spans="25:34"/>
    <row r="85" spans="25:34"/>
    <row r="86" spans="25:34"/>
    <row r="87" spans="25:34"/>
    <row r="88" spans="25:34">
      <c r="AH88" s="243"/>
    </row>
    <row r="89" spans="25:34"/>
    <row r="90" spans="25:34"/>
    <row r="91" spans="25:34"/>
    <row r="92" spans="25:34" ht="13.5" customHeight="1"/>
    <row r="93" spans="25:34" ht="13.5" customHeight="1"/>
    <row r="94" spans="25:34" ht="13.5" customHeight="1">
      <c r="AF94" s="243"/>
      <c r="AG94" s="243"/>
      <c r="AH94" s="243"/>
    </row>
    <row r="95" spans="25:34" ht="13.5" customHeight="1">
      <c r="AH95" s="243"/>
    </row>
    <row r="96" spans="25:34" ht="13.5" customHeight="1"/>
    <row r="97" spans="33:34" ht="13.5" customHeight="1"/>
    <row r="98" spans="33:34" ht="13.5" customHeight="1"/>
    <row r="99" spans="33:34" ht="13.5" customHeight="1"/>
    <row r="100" spans="33:34" ht="13.5" customHeight="1"/>
    <row r="101" spans="33:34" ht="13.5" customHeight="1">
      <c r="AH101" s="243"/>
    </row>
    <row r="102" spans="33:34" ht="13.5" customHeight="1"/>
    <row r="103" spans="33:34" ht="13.5" customHeight="1"/>
    <row r="104" spans="33:34" ht="13.5" customHeight="1">
      <c r="AG104" s="243"/>
      <c r="AH104" s="243"/>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3"/>
    </row>
    <row r="117" spans="34:34" ht="13.5" customHeight="1"/>
    <row r="118" spans="34:34" ht="13.5" customHeight="1"/>
    <row r="119" spans="34:34" ht="13.5" customHeight="1"/>
    <row r="120" spans="34:34" ht="13.5" customHeight="1">
      <c r="AH120" s="243"/>
    </row>
    <row r="121" spans="34:34" ht="13.5" customHeight="1">
      <c r="AH121" s="243"/>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cols>
    <col min="1" max="1" width="45.875" style="106" customWidth="1"/>
    <col min="2" max="8" width="13.375" style="106" customWidth="1"/>
    <col min="9" max="16384" width="11.125" style="106"/>
  </cols>
  <sheetData>
    <row r="1" spans="1:8">
      <c r="A1" s="100"/>
      <c r="B1" s="101"/>
      <c r="C1" s="102"/>
      <c r="D1" s="103"/>
      <c r="E1" s="104"/>
      <c r="F1" s="104"/>
      <c r="G1" s="104"/>
      <c r="H1" s="105"/>
    </row>
    <row r="2" spans="1:8">
      <c r="A2" s="107"/>
      <c r="B2" s="108"/>
      <c r="C2" s="109"/>
      <c r="D2" s="110" t="s">
        <v>41</v>
      </c>
      <c r="E2" s="111"/>
      <c r="F2" s="112" t="s">
        <v>528</v>
      </c>
      <c r="G2" s="113"/>
      <c r="H2" s="114"/>
    </row>
    <row r="3" spans="1:8">
      <c r="A3" s="110" t="s">
        <v>521</v>
      </c>
      <c r="B3" s="115"/>
      <c r="C3" s="116"/>
      <c r="D3" s="117">
        <v>58613</v>
      </c>
      <c r="E3" s="118"/>
      <c r="F3" s="119">
        <v>75709</v>
      </c>
      <c r="G3" s="120"/>
      <c r="H3" s="121"/>
    </row>
    <row r="4" spans="1:8">
      <c r="A4" s="122"/>
      <c r="B4" s="123"/>
      <c r="C4" s="124"/>
      <c r="D4" s="125">
        <v>37675</v>
      </c>
      <c r="E4" s="126"/>
      <c r="F4" s="127">
        <v>35212</v>
      </c>
      <c r="G4" s="128"/>
      <c r="H4" s="129"/>
    </row>
    <row r="5" spans="1:8">
      <c r="A5" s="110" t="s">
        <v>523</v>
      </c>
      <c r="B5" s="115"/>
      <c r="C5" s="116"/>
      <c r="D5" s="117">
        <v>73233</v>
      </c>
      <c r="E5" s="118"/>
      <c r="F5" s="119">
        <v>90961</v>
      </c>
      <c r="G5" s="120"/>
      <c r="H5" s="121"/>
    </row>
    <row r="6" spans="1:8">
      <c r="A6" s="122"/>
      <c r="B6" s="123"/>
      <c r="C6" s="124"/>
      <c r="D6" s="125">
        <v>24876</v>
      </c>
      <c r="E6" s="126"/>
      <c r="F6" s="127">
        <v>37720</v>
      </c>
      <c r="G6" s="128"/>
      <c r="H6" s="129"/>
    </row>
    <row r="7" spans="1:8">
      <c r="A7" s="110" t="s">
        <v>524</v>
      </c>
      <c r="B7" s="115"/>
      <c r="C7" s="116"/>
      <c r="D7" s="117">
        <v>85830</v>
      </c>
      <c r="E7" s="118"/>
      <c r="F7" s="119">
        <v>106614</v>
      </c>
      <c r="G7" s="120"/>
      <c r="H7" s="121"/>
    </row>
    <row r="8" spans="1:8">
      <c r="A8" s="122"/>
      <c r="B8" s="123"/>
      <c r="C8" s="124"/>
      <c r="D8" s="125">
        <v>31494</v>
      </c>
      <c r="E8" s="126"/>
      <c r="F8" s="127">
        <v>45545</v>
      </c>
      <c r="G8" s="128"/>
      <c r="H8" s="129"/>
    </row>
    <row r="9" spans="1:8">
      <c r="A9" s="110" t="s">
        <v>525</v>
      </c>
      <c r="B9" s="115"/>
      <c r="C9" s="116"/>
      <c r="D9" s="117">
        <v>76136</v>
      </c>
      <c r="E9" s="118"/>
      <c r="F9" s="119">
        <v>85459</v>
      </c>
      <c r="G9" s="120"/>
      <c r="H9" s="121"/>
    </row>
    <row r="10" spans="1:8">
      <c r="A10" s="122"/>
      <c r="B10" s="123"/>
      <c r="C10" s="124"/>
      <c r="D10" s="125">
        <v>42377</v>
      </c>
      <c r="E10" s="126"/>
      <c r="F10" s="127">
        <v>44378</v>
      </c>
      <c r="G10" s="128"/>
      <c r="H10" s="129"/>
    </row>
    <row r="11" spans="1:8">
      <c r="A11" s="110" t="s">
        <v>526</v>
      </c>
      <c r="B11" s="115"/>
      <c r="C11" s="116"/>
      <c r="D11" s="117">
        <v>82057</v>
      </c>
      <c r="E11" s="118"/>
      <c r="F11" s="119">
        <v>83280</v>
      </c>
      <c r="G11" s="120"/>
      <c r="H11" s="121"/>
    </row>
    <row r="12" spans="1:8">
      <c r="A12" s="122"/>
      <c r="B12" s="123"/>
      <c r="C12" s="130"/>
      <c r="D12" s="125">
        <v>63976</v>
      </c>
      <c r="E12" s="126"/>
      <c r="F12" s="127">
        <v>43123</v>
      </c>
      <c r="G12" s="128"/>
      <c r="H12" s="129"/>
    </row>
    <row r="13" spans="1:8">
      <c r="A13" s="110"/>
      <c r="B13" s="115"/>
      <c r="C13" s="131"/>
      <c r="D13" s="132">
        <v>75174</v>
      </c>
      <c r="E13" s="133"/>
      <c r="F13" s="134">
        <v>88405</v>
      </c>
      <c r="G13" s="135"/>
      <c r="H13" s="121"/>
    </row>
    <row r="14" spans="1:8">
      <c r="A14" s="122"/>
      <c r="B14" s="123"/>
      <c r="C14" s="124"/>
      <c r="D14" s="125">
        <v>40080</v>
      </c>
      <c r="E14" s="126"/>
      <c r="F14" s="127">
        <v>41196</v>
      </c>
      <c r="G14" s="128"/>
      <c r="H14" s="129"/>
    </row>
    <row r="17" spans="1:11">
      <c r="A17" s="106" t="s">
        <v>42</v>
      </c>
    </row>
    <row r="18" spans="1:11">
      <c r="A18" s="136"/>
      <c r="B18" s="136" t="str">
        <f>実質収支比率等に係る経年分析!F$46</f>
        <v>H24</v>
      </c>
      <c r="C18" s="136" t="str">
        <f>実質収支比率等に係る経年分析!G$46</f>
        <v>H25</v>
      </c>
      <c r="D18" s="136" t="str">
        <f>実質収支比率等に係る経年分析!H$46</f>
        <v>H26</v>
      </c>
      <c r="E18" s="136" t="str">
        <f>実質収支比率等に係る経年分析!I$46</f>
        <v>H27</v>
      </c>
      <c r="F18" s="136" t="str">
        <f>実質収支比率等に係る経年分析!J$46</f>
        <v>H28</v>
      </c>
    </row>
    <row r="19" spans="1:11">
      <c r="A19" s="136" t="s">
        <v>43</v>
      </c>
      <c r="B19" s="136">
        <f>ROUND(VALUE(SUBSTITUTE(実質収支比率等に係る経年分析!F$48,"▲","-")),2)</f>
        <v>7.78</v>
      </c>
      <c r="C19" s="136">
        <f>ROUND(VALUE(SUBSTITUTE(実質収支比率等に係る経年分析!G$48,"▲","-")),2)</f>
        <v>6.05</v>
      </c>
      <c r="D19" s="136">
        <f>ROUND(VALUE(SUBSTITUTE(実質収支比率等に係る経年分析!H$48,"▲","-")),2)</f>
        <v>6.64</v>
      </c>
      <c r="E19" s="136">
        <f>ROUND(VALUE(SUBSTITUTE(実質収支比率等に係る経年分析!I$48,"▲","-")),2)</f>
        <v>9.61</v>
      </c>
      <c r="F19" s="136">
        <f>ROUND(VALUE(SUBSTITUTE(実質収支比率等に係る経年分析!J$48,"▲","-")),2)</f>
        <v>5.35</v>
      </c>
    </row>
    <row r="20" spans="1:11">
      <c r="A20" s="136" t="s">
        <v>44</v>
      </c>
      <c r="B20" s="136">
        <f>ROUND(VALUE(SUBSTITUTE(実質収支比率等に係る経年分析!F$47,"▲","-")),2)</f>
        <v>12.47</v>
      </c>
      <c r="C20" s="136">
        <f>ROUND(VALUE(SUBSTITUTE(実質収支比率等に係る経年分析!G$47,"▲","-")),2)</f>
        <v>14.96</v>
      </c>
      <c r="D20" s="136">
        <f>ROUND(VALUE(SUBSTITUTE(実質収支比率等に係る経年分析!H$47,"▲","-")),2)</f>
        <v>12.5</v>
      </c>
      <c r="E20" s="136">
        <f>ROUND(VALUE(SUBSTITUTE(実質収支比率等に係る経年分析!I$47,"▲","-")),2)</f>
        <v>13.69</v>
      </c>
      <c r="F20" s="136">
        <f>ROUND(VALUE(SUBSTITUTE(実質収支比率等に係る経年分析!J$47,"▲","-")),2)</f>
        <v>15.55</v>
      </c>
    </row>
    <row r="21" spans="1:11">
      <c r="A21" s="136" t="s">
        <v>45</v>
      </c>
      <c r="B21" s="136">
        <f>IF(ISNUMBER(VALUE(SUBSTITUTE(実質収支比率等に係る経年分析!F$49,"▲","-"))),ROUND(VALUE(SUBSTITUTE(実質収支比率等に係る経年分析!F$49,"▲","-")),2),NA())</f>
        <v>0.3</v>
      </c>
      <c r="C21" s="136">
        <f>IF(ISNUMBER(VALUE(SUBSTITUTE(実質収支比率等に係る経年分析!G$49,"▲","-"))),ROUND(VALUE(SUBSTITUTE(実質収支比率等に係る経年分析!G$49,"▲","-")),2),NA())</f>
        <v>1.46</v>
      </c>
      <c r="D21" s="136">
        <f>IF(ISNUMBER(VALUE(SUBSTITUTE(実質収支比率等に係る経年分析!H$49,"▲","-"))),ROUND(VALUE(SUBSTITUTE(実質収支比率等に係る経年分析!H$49,"▲","-")),2),NA())</f>
        <v>1.84</v>
      </c>
      <c r="E21" s="136">
        <f>IF(ISNUMBER(VALUE(SUBSTITUTE(実質収支比率等に係る経年分析!I$49,"▲","-"))),ROUND(VALUE(SUBSTITUTE(実質収支比率等に係る経年分析!I$49,"▲","-")),2),NA())</f>
        <v>3.12</v>
      </c>
      <c r="F21" s="136">
        <f>IF(ISNUMBER(VALUE(SUBSTITUTE(実質収支比率等に係る経年分析!J$49,"▲","-"))),ROUND(VALUE(SUBSTITUTE(実質収支比率等に係る経年分析!J$49,"▲","-")),2),NA())</f>
        <v>-0.8</v>
      </c>
    </row>
    <row r="24" spans="1:11">
      <c r="A24" s="106" t="s">
        <v>46</v>
      </c>
    </row>
    <row r="25" spans="1:11">
      <c r="A25" s="137"/>
      <c r="B25" s="137" t="str">
        <f>連結実質赤字比率に係る赤字・黒字の構成分析!F$33</f>
        <v>H24</v>
      </c>
      <c r="C25" s="137"/>
      <c r="D25" s="137" t="str">
        <f>連結実質赤字比率に係る赤字・黒字の構成分析!G$33</f>
        <v>H25</v>
      </c>
      <c r="E25" s="137"/>
      <c r="F25" s="137" t="str">
        <f>連結実質赤字比率に係る赤字・黒字の構成分析!H$33</f>
        <v>H26</v>
      </c>
      <c r="G25" s="137"/>
      <c r="H25" s="137" t="str">
        <f>連結実質赤字比率に係る赤字・黒字の構成分析!I$33</f>
        <v>H27</v>
      </c>
      <c r="I25" s="137"/>
      <c r="J25" s="137" t="str">
        <f>連結実質赤字比率に係る赤字・黒字の構成分析!J$33</f>
        <v>H28</v>
      </c>
      <c r="K25" s="137"/>
    </row>
    <row r="26" spans="1:11">
      <c r="A26" s="137"/>
      <c r="B26" s="137" t="s">
        <v>47</v>
      </c>
      <c r="C26" s="137" t="s">
        <v>48</v>
      </c>
      <c r="D26" s="137" t="s">
        <v>47</v>
      </c>
      <c r="E26" s="137" t="s">
        <v>48</v>
      </c>
      <c r="F26" s="137" t="s">
        <v>47</v>
      </c>
      <c r="G26" s="137" t="s">
        <v>48</v>
      </c>
      <c r="H26" s="137" t="s">
        <v>47</v>
      </c>
      <c r="I26" s="137" t="s">
        <v>48</v>
      </c>
      <c r="J26" s="137" t="s">
        <v>47</v>
      </c>
      <c r="K26" s="137" t="s">
        <v>48</v>
      </c>
    </row>
    <row r="27" spans="1:11">
      <c r="A27" s="137" t="str">
        <f>IF(連結実質赤字比率に係る赤字・黒字の構成分析!C$43="",NA(),連結実質赤字比率に係る赤字・黒字の構成分析!C$43)</f>
        <v>その他会計（黒字）</v>
      </c>
      <c r="B27" s="137" t="e">
        <f>IF(ROUND(VALUE(SUBSTITUTE(連結実質赤字比率に係る赤字・黒字の構成分析!F$43,"▲", "-")), 2) &lt; 0, ABS(ROUND(VALUE(SUBSTITUTE(連結実質赤字比率に係る赤字・黒字の構成分析!F$43,"▲", "-")), 2)), NA())</f>
        <v>#N/A</v>
      </c>
      <c r="C27" s="137">
        <f>IF(ROUND(VALUE(SUBSTITUTE(連結実質赤字比率に係る赤字・黒字の構成分析!F$43,"▲", "-")), 2) &gt;= 0, ABS(ROUND(VALUE(SUBSTITUTE(連結実質赤字比率に係る赤字・黒字の構成分析!F$43,"▲", "-")), 2)), NA())</f>
        <v>0.05</v>
      </c>
      <c r="D27" s="137" t="e">
        <f>IF(ROUND(VALUE(SUBSTITUTE(連結実質赤字比率に係る赤字・黒字の構成分析!G$43,"▲", "-")), 2) &lt; 0, ABS(ROUND(VALUE(SUBSTITUTE(連結実質赤字比率に係る赤字・黒字の構成分析!G$43,"▲", "-")), 2)), NA())</f>
        <v>#N/A</v>
      </c>
      <c r="E27" s="137">
        <f>IF(ROUND(VALUE(SUBSTITUTE(連結実質赤字比率に係る赤字・黒字の構成分析!G$43,"▲", "-")), 2) &gt;= 0, ABS(ROUND(VALUE(SUBSTITUTE(連結実質赤字比率に係る赤字・黒字の構成分析!G$43,"▲", "-")), 2)), NA())</f>
        <v>7.0000000000000007E-2</v>
      </c>
      <c r="F27" s="137" t="e">
        <f>IF(ROUND(VALUE(SUBSTITUTE(連結実質赤字比率に係る赤字・黒字の構成分析!H$43,"▲", "-")), 2) &lt; 0, ABS(ROUND(VALUE(SUBSTITUTE(連結実質赤字比率に係る赤字・黒字の構成分析!H$43,"▲", "-")), 2)), NA())</f>
        <v>#N/A</v>
      </c>
      <c r="G27" s="137">
        <f>IF(ROUND(VALUE(SUBSTITUTE(連結実質赤字比率に係る赤字・黒字の構成分析!H$43,"▲", "-")), 2) &gt;= 0, ABS(ROUND(VALUE(SUBSTITUTE(連結実質赤字比率に係る赤字・黒字の構成分析!H$43,"▲", "-")), 2)), NA())</f>
        <v>0.12</v>
      </c>
      <c r="H27" s="137" t="e">
        <f>IF(ROUND(VALUE(SUBSTITUTE(連結実質赤字比率に係る赤字・黒字の構成分析!I$43,"▲", "-")), 2) &lt; 0, ABS(ROUND(VALUE(SUBSTITUTE(連結実質赤字比率に係る赤字・黒字の構成分析!I$43,"▲", "-")), 2)), NA())</f>
        <v>#N/A</v>
      </c>
      <c r="I27" s="137">
        <f>IF(ROUND(VALUE(SUBSTITUTE(連結実質赤字比率に係る赤字・黒字の構成分析!I$43,"▲", "-")), 2) &gt;= 0, ABS(ROUND(VALUE(SUBSTITUTE(連結実質赤字比率に係る赤字・黒字の構成分析!I$43,"▲", "-")), 2)), NA())</f>
        <v>0.06</v>
      </c>
      <c r="J27" s="137" t="e">
        <f>IF(ROUND(VALUE(SUBSTITUTE(連結実質赤字比率に係る赤字・黒字の構成分析!J$43,"▲", "-")), 2) &lt; 0, ABS(ROUND(VALUE(SUBSTITUTE(連結実質赤字比率に係る赤字・黒字の構成分析!J$43,"▲", "-")), 2)), NA())</f>
        <v>#N/A</v>
      </c>
      <c r="K27" s="137">
        <f>IF(ROUND(VALUE(SUBSTITUTE(連結実質赤字比率に係る赤字・黒字の構成分析!J$43,"▲", "-")), 2) &gt;= 0, ABS(ROUND(VALUE(SUBSTITUTE(連結実質赤字比率に係る赤字・黒字の構成分析!J$43,"▲", "-")), 2)), NA())</f>
        <v>0</v>
      </c>
    </row>
    <row r="28" spans="1:11">
      <c r="A28" s="137" t="str">
        <f>IF(連結実質赤字比率に係る赤字・黒字の構成分析!C$42="",NA(),連結実質赤字比率に係る赤字・黒字の構成分析!C$42)</f>
        <v>その他会計（赤字）</v>
      </c>
      <c r="B28" s="137" t="e">
        <f>IF(ROUND(VALUE(SUBSTITUTE(連結実質赤字比率に係る赤字・黒字の構成分析!F$42,"▲", "-")), 2) &lt; 0, ABS(ROUND(VALUE(SUBSTITUTE(連結実質赤字比率に係る赤字・黒字の構成分析!F$42,"▲", "-")), 2)), NA())</f>
        <v>#VALUE!</v>
      </c>
      <c r="C28" s="137" t="e">
        <f>IF(ROUND(VALUE(SUBSTITUTE(連結実質赤字比率に係る赤字・黒字の構成分析!F$42,"▲", "-")), 2) &gt;= 0, ABS(ROUND(VALUE(SUBSTITUTE(連結実質赤字比率に係る赤字・黒字の構成分析!F$42,"▲", "-")), 2)), NA())</f>
        <v>#VALUE!</v>
      </c>
      <c r="D28" s="137" t="e">
        <f>IF(ROUND(VALUE(SUBSTITUTE(連結実質赤字比率に係る赤字・黒字の構成分析!G$42,"▲", "-")), 2) &lt; 0, ABS(ROUND(VALUE(SUBSTITUTE(連結実質赤字比率に係る赤字・黒字の構成分析!G$42,"▲", "-")), 2)), NA())</f>
        <v>#VALUE!</v>
      </c>
      <c r="E28" s="137" t="e">
        <f>IF(ROUND(VALUE(SUBSTITUTE(連結実質赤字比率に係る赤字・黒字の構成分析!G$42,"▲", "-")), 2) &gt;= 0, ABS(ROUND(VALUE(SUBSTITUTE(連結実質赤字比率に係る赤字・黒字の構成分析!G$42,"▲", "-")), 2)), NA())</f>
        <v>#VALUE!</v>
      </c>
      <c r="F28" s="137" t="e">
        <f>IF(ROUND(VALUE(SUBSTITUTE(連結実質赤字比率に係る赤字・黒字の構成分析!H$42,"▲", "-")), 2) &lt; 0, ABS(ROUND(VALUE(SUBSTITUTE(連結実質赤字比率に係る赤字・黒字の構成分析!H$42,"▲", "-")), 2)), NA())</f>
        <v>#VALUE!</v>
      </c>
      <c r="G28" s="137" t="e">
        <f>IF(ROUND(VALUE(SUBSTITUTE(連結実質赤字比率に係る赤字・黒字の構成分析!H$42,"▲", "-")), 2) &gt;= 0, ABS(ROUND(VALUE(SUBSTITUTE(連結実質赤字比率に係る赤字・黒字の構成分析!H$42,"▲", "-")), 2)), NA())</f>
        <v>#VALUE!</v>
      </c>
      <c r="H28" s="137" t="e">
        <f>IF(ROUND(VALUE(SUBSTITUTE(連結実質赤字比率に係る赤字・黒字の構成分析!I$42,"▲", "-")), 2) &lt; 0, ABS(ROUND(VALUE(SUBSTITUTE(連結実質赤字比率に係る赤字・黒字の構成分析!I$42,"▲", "-")), 2)), NA())</f>
        <v>#VALUE!</v>
      </c>
      <c r="I28" s="137" t="e">
        <f>IF(ROUND(VALUE(SUBSTITUTE(連結実質赤字比率に係る赤字・黒字の構成分析!I$42,"▲", "-")), 2) &gt;= 0, ABS(ROUND(VALUE(SUBSTITUTE(連結実質赤字比率に係る赤字・黒字の構成分析!I$42,"▲", "-")), 2)), NA())</f>
        <v>#VALUE!</v>
      </c>
      <c r="J28" s="137" t="e">
        <f>IF(ROUND(VALUE(SUBSTITUTE(連結実質赤字比率に係る赤字・黒字の構成分析!J$42,"▲", "-")), 2) &lt; 0, ABS(ROUND(VALUE(SUBSTITUTE(連結実質赤字比率に係る赤字・黒字の構成分析!J$42,"▲", "-")), 2)), NA())</f>
        <v>#VALUE!</v>
      </c>
      <c r="K28" s="137" t="e">
        <f>IF(ROUND(VALUE(SUBSTITUTE(連結実質赤字比率に係る赤字・黒字の構成分析!J$42,"▲", "-")), 2) &gt;= 0, ABS(ROUND(VALUE(SUBSTITUTE(連結実質赤字比率に係る赤字・黒字の構成分析!J$42,"▲", "-")), 2)), NA())</f>
        <v>#VALUE!</v>
      </c>
    </row>
    <row r="29" spans="1:11">
      <c r="A29" s="137" t="str">
        <f>IF(連結実質赤字比率に係る赤字・黒字の構成分析!C$41="",NA(),連結実質赤字比率に係る赤字・黒字の構成分析!C$41)</f>
        <v>農業集落排水事業特別会計</v>
      </c>
      <c r="B29" s="137" t="e">
        <f>IF(ROUND(VALUE(SUBSTITUTE(連結実質赤字比率に係る赤字・黒字の構成分析!F$41,"▲", "-")), 2) &lt; 0, ABS(ROUND(VALUE(SUBSTITUTE(連結実質赤字比率に係る赤字・黒字の構成分析!F$41,"▲", "-")), 2)), NA())</f>
        <v>#N/A</v>
      </c>
      <c r="C29" s="137">
        <f>IF(ROUND(VALUE(SUBSTITUTE(連結実質赤字比率に係る赤字・黒字の構成分析!F$41,"▲", "-")), 2) &gt;= 0, ABS(ROUND(VALUE(SUBSTITUTE(連結実質赤字比率に係る赤字・黒字の構成分析!F$41,"▲", "-")), 2)), NA())</f>
        <v>0.02</v>
      </c>
      <c r="D29" s="137" t="e">
        <f>IF(ROUND(VALUE(SUBSTITUTE(連結実質赤字比率に係る赤字・黒字の構成分析!G$41,"▲", "-")), 2) &lt; 0, ABS(ROUND(VALUE(SUBSTITUTE(連結実質赤字比率に係る赤字・黒字の構成分析!G$41,"▲", "-")), 2)), NA())</f>
        <v>#N/A</v>
      </c>
      <c r="E29" s="137">
        <f>IF(ROUND(VALUE(SUBSTITUTE(連結実質赤字比率に係る赤字・黒字の構成分析!G$41,"▲", "-")), 2) &gt;= 0, ABS(ROUND(VALUE(SUBSTITUTE(連結実質赤字比率に係る赤字・黒字の構成分析!G$41,"▲", "-")), 2)), NA())</f>
        <v>0.01</v>
      </c>
      <c r="F29" s="137" t="e">
        <f>IF(ROUND(VALUE(SUBSTITUTE(連結実質赤字比率に係る赤字・黒字の構成分析!H$41,"▲", "-")), 2) &lt; 0, ABS(ROUND(VALUE(SUBSTITUTE(連結実質赤字比率に係る赤字・黒字の構成分析!H$41,"▲", "-")), 2)), NA())</f>
        <v>#N/A</v>
      </c>
      <c r="G29" s="137">
        <f>IF(ROUND(VALUE(SUBSTITUTE(連結実質赤字比率に係る赤字・黒字の構成分析!H$41,"▲", "-")), 2) &gt;= 0, ABS(ROUND(VALUE(SUBSTITUTE(連結実質赤字比率に係る赤字・黒字の構成分析!H$41,"▲", "-")), 2)), NA())</f>
        <v>0.01</v>
      </c>
      <c r="H29" s="137" t="e">
        <f>IF(ROUND(VALUE(SUBSTITUTE(連結実質赤字比率に係る赤字・黒字の構成分析!I$41,"▲", "-")), 2) &lt; 0, ABS(ROUND(VALUE(SUBSTITUTE(連結実質赤字比率に係る赤字・黒字の構成分析!I$41,"▲", "-")), 2)), NA())</f>
        <v>#N/A</v>
      </c>
      <c r="I29" s="137">
        <f>IF(ROUND(VALUE(SUBSTITUTE(連結実質赤字比率に係る赤字・黒字の構成分析!I$41,"▲", "-")), 2) &gt;= 0, ABS(ROUND(VALUE(SUBSTITUTE(連結実質赤字比率に係る赤字・黒字の構成分析!I$41,"▲", "-")), 2)), NA())</f>
        <v>0.01</v>
      </c>
      <c r="J29" s="137" t="e">
        <f>IF(ROUND(VALUE(SUBSTITUTE(連結実質赤字比率に係る赤字・黒字の構成分析!J$41,"▲", "-")), 2) &lt; 0, ABS(ROUND(VALUE(SUBSTITUTE(連結実質赤字比率に係る赤字・黒字の構成分析!J$41,"▲", "-")), 2)), NA())</f>
        <v>#N/A</v>
      </c>
      <c r="K29" s="137">
        <f>IF(ROUND(VALUE(SUBSTITUTE(連結実質赤字比率に係る赤字・黒字の構成分析!J$41,"▲", "-")), 2) &gt;= 0, ABS(ROUND(VALUE(SUBSTITUTE(連結実質赤字比率に係る赤字・黒字の構成分析!J$41,"▲", "-")), 2)), NA())</f>
        <v>0</v>
      </c>
    </row>
    <row r="30" spans="1:11">
      <c r="A30" s="137" t="str">
        <f>IF(連結実質赤字比率に係る赤字・黒字の構成分析!C$40="",NA(),連結実質赤字比率に係る赤字・黒字の構成分析!C$40)</f>
        <v>後期高齢者医療特別会計</v>
      </c>
      <c r="B30" s="137" t="e">
        <f>IF(ROUND(VALUE(SUBSTITUTE(連結実質赤字比率に係る赤字・黒字の構成分析!F$40,"▲", "-")), 2) &lt; 0, ABS(ROUND(VALUE(SUBSTITUTE(連結実質赤字比率に係る赤字・黒字の構成分析!F$40,"▲", "-")), 2)), NA())</f>
        <v>#N/A</v>
      </c>
      <c r="C30" s="137">
        <f>IF(ROUND(VALUE(SUBSTITUTE(連結実質赤字比率に係る赤字・黒字の構成分析!F$40,"▲", "-")), 2) &gt;= 0, ABS(ROUND(VALUE(SUBSTITUTE(連結実質赤字比率に係る赤字・黒字の構成分析!F$40,"▲", "-")), 2)), NA())</f>
        <v>0.01</v>
      </c>
      <c r="D30" s="137" t="e">
        <f>IF(ROUND(VALUE(SUBSTITUTE(連結実質赤字比率に係る赤字・黒字の構成分析!G$40,"▲", "-")), 2) &lt; 0, ABS(ROUND(VALUE(SUBSTITUTE(連結実質赤字比率に係る赤字・黒字の構成分析!G$40,"▲", "-")), 2)), NA())</f>
        <v>#N/A</v>
      </c>
      <c r="E30" s="137">
        <f>IF(ROUND(VALUE(SUBSTITUTE(連結実質赤字比率に係る赤字・黒字の構成分析!G$40,"▲", "-")), 2) &gt;= 0, ABS(ROUND(VALUE(SUBSTITUTE(連結実質赤字比率に係る赤字・黒字の構成分析!G$40,"▲", "-")), 2)), NA())</f>
        <v>0</v>
      </c>
      <c r="F30" s="137" t="e">
        <f>IF(ROUND(VALUE(SUBSTITUTE(連結実質赤字比率に係る赤字・黒字の構成分析!H$40,"▲", "-")), 2) &lt; 0, ABS(ROUND(VALUE(SUBSTITUTE(連結実質赤字比率に係る赤字・黒字の構成分析!H$40,"▲", "-")), 2)), NA())</f>
        <v>#N/A</v>
      </c>
      <c r="G30" s="137">
        <f>IF(ROUND(VALUE(SUBSTITUTE(連結実質赤字比率に係る赤字・黒字の構成分析!H$40,"▲", "-")), 2) &gt;= 0, ABS(ROUND(VALUE(SUBSTITUTE(連結実質赤字比率に係る赤字・黒字の構成分析!H$40,"▲", "-")), 2)), NA())</f>
        <v>0.01</v>
      </c>
      <c r="H30" s="137" t="e">
        <f>IF(ROUND(VALUE(SUBSTITUTE(連結実質赤字比率に係る赤字・黒字の構成分析!I$40,"▲", "-")), 2) &lt; 0, ABS(ROUND(VALUE(SUBSTITUTE(連結実質赤字比率に係る赤字・黒字の構成分析!I$40,"▲", "-")), 2)), NA())</f>
        <v>#N/A</v>
      </c>
      <c r="I30" s="137">
        <f>IF(ROUND(VALUE(SUBSTITUTE(連結実質赤字比率に係る赤字・黒字の構成分析!I$40,"▲", "-")), 2) &gt;= 0, ABS(ROUND(VALUE(SUBSTITUTE(連結実質赤字比率に係る赤字・黒字の構成分析!I$40,"▲", "-")), 2)), NA())</f>
        <v>0</v>
      </c>
      <c r="J30" s="137" t="e">
        <f>IF(ROUND(VALUE(SUBSTITUTE(連結実質赤字比率に係る赤字・黒字の構成分析!J$40,"▲", "-")), 2) &lt; 0, ABS(ROUND(VALUE(SUBSTITUTE(連結実質赤字比率に係る赤字・黒字の構成分析!J$40,"▲", "-")), 2)), NA())</f>
        <v>#N/A</v>
      </c>
      <c r="K30" s="137">
        <f>IF(ROUND(VALUE(SUBSTITUTE(連結実質赤字比率に係る赤字・黒字の構成分析!J$40,"▲", "-")), 2) &gt;= 0, ABS(ROUND(VALUE(SUBSTITUTE(連結実質赤字比率に係る赤字・黒字の構成分析!J$40,"▲", "-")), 2)), NA())</f>
        <v>0.01</v>
      </c>
    </row>
    <row r="31" spans="1:11">
      <c r="A31" s="137" t="str">
        <f>IF(連結実質赤字比率に係る赤字・黒字の構成分析!C$39="",NA(),連結実質赤字比率に係る赤字・黒字の構成分析!C$39)</f>
        <v>浄化槽事業特別会計</v>
      </c>
      <c r="B31" s="137" t="e">
        <f>IF(ROUND(VALUE(SUBSTITUTE(連結実質赤字比率に係る赤字・黒字の構成分析!F$39,"▲", "-")), 2) &lt; 0, ABS(ROUND(VALUE(SUBSTITUTE(連結実質赤字比率に係る赤字・黒字の構成分析!F$39,"▲", "-")), 2)), NA())</f>
        <v>#N/A</v>
      </c>
      <c r="C31" s="137">
        <f>IF(ROUND(VALUE(SUBSTITUTE(連結実質赤字比率に係る赤字・黒字の構成分析!F$39,"▲", "-")), 2) &gt;= 0, ABS(ROUND(VALUE(SUBSTITUTE(連結実質赤字比率に係る赤字・黒字の構成分析!F$39,"▲", "-")), 2)), NA())</f>
        <v>0.02</v>
      </c>
      <c r="D31" s="137" t="e">
        <f>IF(ROUND(VALUE(SUBSTITUTE(連結実質赤字比率に係る赤字・黒字の構成分析!G$39,"▲", "-")), 2) &lt; 0, ABS(ROUND(VALUE(SUBSTITUTE(連結実質赤字比率に係る赤字・黒字の構成分析!G$39,"▲", "-")), 2)), NA())</f>
        <v>#N/A</v>
      </c>
      <c r="E31" s="137">
        <f>IF(ROUND(VALUE(SUBSTITUTE(連結実質赤字比率に係る赤字・黒字の構成分析!G$39,"▲", "-")), 2) &gt;= 0, ABS(ROUND(VALUE(SUBSTITUTE(連結実質赤字比率に係る赤字・黒字の構成分析!G$39,"▲", "-")), 2)), NA())</f>
        <v>0.02</v>
      </c>
      <c r="F31" s="137" t="e">
        <f>IF(ROUND(VALUE(SUBSTITUTE(連結実質赤字比率に係る赤字・黒字の構成分析!H$39,"▲", "-")), 2) &lt; 0, ABS(ROUND(VALUE(SUBSTITUTE(連結実質赤字比率に係る赤字・黒字の構成分析!H$39,"▲", "-")), 2)), NA())</f>
        <v>#N/A</v>
      </c>
      <c r="G31" s="137">
        <f>IF(ROUND(VALUE(SUBSTITUTE(連結実質赤字比率に係る赤字・黒字の構成分析!H$39,"▲", "-")), 2) &gt;= 0, ABS(ROUND(VALUE(SUBSTITUTE(連結実質赤字比率に係る赤字・黒字の構成分析!H$39,"▲", "-")), 2)), NA())</f>
        <v>0.02</v>
      </c>
      <c r="H31" s="137" t="e">
        <f>IF(ROUND(VALUE(SUBSTITUTE(連結実質赤字比率に係る赤字・黒字の構成分析!I$39,"▲", "-")), 2) &lt; 0, ABS(ROUND(VALUE(SUBSTITUTE(連結実質赤字比率に係る赤字・黒字の構成分析!I$39,"▲", "-")), 2)), NA())</f>
        <v>#N/A</v>
      </c>
      <c r="I31" s="137">
        <f>IF(ROUND(VALUE(SUBSTITUTE(連結実質赤字比率に係る赤字・黒字の構成分析!I$39,"▲", "-")), 2) &gt;= 0, ABS(ROUND(VALUE(SUBSTITUTE(連結実質赤字比率に係る赤字・黒字の構成分析!I$39,"▲", "-")), 2)), NA())</f>
        <v>0.02</v>
      </c>
      <c r="J31" s="137" t="e">
        <f>IF(ROUND(VALUE(SUBSTITUTE(連結実質赤字比率に係る赤字・黒字の構成分析!J$39,"▲", "-")), 2) &lt; 0, ABS(ROUND(VALUE(SUBSTITUTE(連結実質赤字比率に係る赤字・黒字の構成分析!J$39,"▲", "-")), 2)), NA())</f>
        <v>#N/A</v>
      </c>
      <c r="K31" s="137">
        <f>IF(ROUND(VALUE(SUBSTITUTE(連結実質赤字比率に係る赤字・黒字の構成分析!J$39,"▲", "-")), 2) &gt;= 0, ABS(ROUND(VALUE(SUBSTITUTE(連結実質赤字比率に係る赤字・黒字の構成分析!J$39,"▲", "-")), 2)), NA())</f>
        <v>0.02</v>
      </c>
    </row>
    <row r="32" spans="1:11">
      <c r="A32" s="137" t="str">
        <f>IF(連結実質赤字比率に係る赤字・黒字の構成分析!C$38="",NA(),連結実質赤字比率に係る赤字・黒字の構成分析!C$38)</f>
        <v>公共下水道事業特別会計</v>
      </c>
      <c r="B32" s="137" t="e">
        <f>IF(ROUND(VALUE(SUBSTITUTE(連結実質赤字比率に係る赤字・黒字の構成分析!F$38,"▲", "-")), 2) &lt; 0, ABS(ROUND(VALUE(SUBSTITUTE(連結実質赤字比率に係る赤字・黒字の構成分析!F$38,"▲", "-")), 2)), NA())</f>
        <v>#N/A</v>
      </c>
      <c r="C32" s="137">
        <f>IF(ROUND(VALUE(SUBSTITUTE(連結実質赤字比率に係る赤字・黒字の構成分析!F$38,"▲", "-")), 2) &gt;= 0, ABS(ROUND(VALUE(SUBSTITUTE(連結実質赤字比率に係る赤字・黒字の構成分析!F$38,"▲", "-")), 2)), NA())</f>
        <v>0.11</v>
      </c>
      <c r="D32" s="137" t="e">
        <f>IF(ROUND(VALUE(SUBSTITUTE(連結実質赤字比率に係る赤字・黒字の構成分析!G$38,"▲", "-")), 2) &lt; 0, ABS(ROUND(VALUE(SUBSTITUTE(連結実質赤字比率に係る赤字・黒字の構成分析!G$38,"▲", "-")), 2)), NA())</f>
        <v>#N/A</v>
      </c>
      <c r="E32" s="137">
        <f>IF(ROUND(VALUE(SUBSTITUTE(連結実質赤字比率に係る赤字・黒字の構成分析!G$38,"▲", "-")), 2) &gt;= 0, ABS(ROUND(VALUE(SUBSTITUTE(連結実質赤字比率に係る赤字・黒字の構成分析!G$38,"▲", "-")), 2)), NA())</f>
        <v>0.13</v>
      </c>
      <c r="F32" s="137" t="e">
        <f>IF(ROUND(VALUE(SUBSTITUTE(連結実質赤字比率に係る赤字・黒字の構成分析!H$38,"▲", "-")), 2) &lt; 0, ABS(ROUND(VALUE(SUBSTITUTE(連結実質赤字比率に係る赤字・黒字の構成分析!H$38,"▲", "-")), 2)), NA())</f>
        <v>#N/A</v>
      </c>
      <c r="G32" s="137">
        <f>IF(ROUND(VALUE(SUBSTITUTE(連結実質赤字比率に係る赤字・黒字の構成分析!H$38,"▲", "-")), 2) &gt;= 0, ABS(ROUND(VALUE(SUBSTITUTE(連結実質赤字比率に係る赤字・黒字の構成分析!H$38,"▲", "-")), 2)), NA())</f>
        <v>0.15</v>
      </c>
      <c r="H32" s="137" t="e">
        <f>IF(ROUND(VALUE(SUBSTITUTE(連結実質赤字比率に係る赤字・黒字の構成分析!I$38,"▲", "-")), 2) &lt; 0, ABS(ROUND(VALUE(SUBSTITUTE(連結実質赤字比率に係る赤字・黒字の構成分析!I$38,"▲", "-")), 2)), NA())</f>
        <v>#N/A</v>
      </c>
      <c r="I32" s="137">
        <f>IF(ROUND(VALUE(SUBSTITUTE(連結実質赤字比率に係る赤字・黒字の構成分析!I$38,"▲", "-")), 2) &gt;= 0, ABS(ROUND(VALUE(SUBSTITUTE(連結実質赤字比率に係る赤字・黒字の構成分析!I$38,"▲", "-")), 2)), NA())</f>
        <v>0.15</v>
      </c>
      <c r="J32" s="137" t="e">
        <f>IF(ROUND(VALUE(SUBSTITUTE(連結実質赤字比率に係る赤字・黒字の構成分析!J$38,"▲", "-")), 2) &lt; 0, ABS(ROUND(VALUE(SUBSTITUTE(連結実質赤字比率に係る赤字・黒字の構成分析!J$38,"▲", "-")), 2)), NA())</f>
        <v>#N/A</v>
      </c>
      <c r="K32" s="137">
        <f>IF(ROUND(VALUE(SUBSTITUTE(連結実質赤字比率に係る赤字・黒字の構成分析!J$38,"▲", "-")), 2) &gt;= 0, ABS(ROUND(VALUE(SUBSTITUTE(連結実質赤字比率に係る赤字・黒字の構成分析!J$38,"▲", "-")), 2)), NA())</f>
        <v>0.13</v>
      </c>
    </row>
    <row r="33" spans="1:16">
      <c r="A33" s="137" t="str">
        <f>IF(連結実質赤字比率に係る赤字・黒字の構成分析!C$37="",NA(),連結実質赤字比率に係る赤字・黒字の構成分析!C$37)</f>
        <v>介護保険特別会計</v>
      </c>
      <c r="B33" s="137" t="e">
        <f>IF(ROUND(VALUE(SUBSTITUTE(連結実質赤字比率に係る赤字・黒字の構成分析!F$37,"▲", "-")), 2) &lt; 0, ABS(ROUND(VALUE(SUBSTITUTE(連結実質赤字比率に係る赤字・黒字の構成分析!F$37,"▲", "-")), 2)), NA())</f>
        <v>#N/A</v>
      </c>
      <c r="C33" s="137">
        <f>IF(ROUND(VALUE(SUBSTITUTE(連結実質赤字比率に係る赤字・黒字の構成分析!F$37,"▲", "-")), 2) &gt;= 0, ABS(ROUND(VALUE(SUBSTITUTE(連結実質赤字比率に係る赤字・黒字の構成分析!F$37,"▲", "-")), 2)), NA())</f>
        <v>0.25</v>
      </c>
      <c r="D33" s="137" t="e">
        <f>IF(ROUND(VALUE(SUBSTITUTE(連結実質赤字比率に係る赤字・黒字の構成分析!G$37,"▲", "-")), 2) &lt; 0, ABS(ROUND(VALUE(SUBSTITUTE(連結実質赤字比率に係る赤字・黒字の構成分析!G$37,"▲", "-")), 2)), NA())</f>
        <v>#N/A</v>
      </c>
      <c r="E33" s="137">
        <f>IF(ROUND(VALUE(SUBSTITUTE(連結実質赤字比率に係る赤字・黒字の構成分析!G$37,"▲", "-")), 2) &gt;= 0, ABS(ROUND(VALUE(SUBSTITUTE(連結実質赤字比率に係る赤字・黒字の構成分析!G$37,"▲", "-")), 2)), NA())</f>
        <v>0.3</v>
      </c>
      <c r="F33" s="137" t="e">
        <f>IF(ROUND(VALUE(SUBSTITUTE(連結実質赤字比率に係る赤字・黒字の構成分析!H$37,"▲", "-")), 2) &lt; 0, ABS(ROUND(VALUE(SUBSTITUTE(連結実質赤字比率に係る赤字・黒字の構成分析!H$37,"▲", "-")), 2)), NA())</f>
        <v>#N/A</v>
      </c>
      <c r="G33" s="137">
        <f>IF(ROUND(VALUE(SUBSTITUTE(連結実質赤字比率に係る赤字・黒字の構成分析!H$37,"▲", "-")), 2) &gt;= 0, ABS(ROUND(VALUE(SUBSTITUTE(連結実質赤字比率に係る赤字・黒字の構成分析!H$37,"▲", "-")), 2)), NA())</f>
        <v>0.34</v>
      </c>
      <c r="H33" s="137" t="e">
        <f>IF(ROUND(VALUE(SUBSTITUTE(連結実質赤字比率に係る赤字・黒字の構成分析!I$37,"▲", "-")), 2) &lt; 0, ABS(ROUND(VALUE(SUBSTITUTE(連結実質赤字比率に係る赤字・黒字の構成分析!I$37,"▲", "-")), 2)), NA())</f>
        <v>#N/A</v>
      </c>
      <c r="I33" s="137">
        <f>IF(ROUND(VALUE(SUBSTITUTE(連結実質赤字比率に係る赤字・黒字の構成分析!I$37,"▲", "-")), 2) &gt;= 0, ABS(ROUND(VALUE(SUBSTITUTE(連結実質赤字比率に係る赤字・黒字の構成分析!I$37,"▲", "-")), 2)), NA())</f>
        <v>0.79</v>
      </c>
      <c r="J33" s="137" t="e">
        <f>IF(ROUND(VALUE(SUBSTITUTE(連結実質赤字比率に係る赤字・黒字の構成分析!J$37,"▲", "-")), 2) &lt; 0, ABS(ROUND(VALUE(SUBSTITUTE(連結実質赤字比率に係る赤字・黒字の構成分析!J$37,"▲", "-")), 2)), NA())</f>
        <v>#N/A</v>
      </c>
      <c r="K33" s="137">
        <f>IF(ROUND(VALUE(SUBSTITUTE(連結実質赤字比率に係る赤字・黒字の構成分析!J$37,"▲", "-")), 2) &gt;= 0, ABS(ROUND(VALUE(SUBSTITUTE(連結実質赤字比率に係る赤字・黒字の構成分析!J$37,"▲", "-")), 2)), NA())</f>
        <v>1.64</v>
      </c>
    </row>
    <row r="34" spans="1:16">
      <c r="A34" s="137" t="str">
        <f>IF(連結実質赤字比率に係る赤字・黒字の構成分析!C$36="",NA(),連結実質赤字比率に係る赤字・黒字の構成分析!C$36)</f>
        <v>国民健康保険特別会計</v>
      </c>
      <c r="B34" s="137" t="e">
        <f>IF(ROUND(VALUE(SUBSTITUTE(連結実質赤字比率に係る赤字・黒字の構成分析!F$36,"▲", "-")), 2) &lt; 0, ABS(ROUND(VALUE(SUBSTITUTE(連結実質赤字比率に係る赤字・黒字の構成分析!F$36,"▲", "-")), 2)), NA())</f>
        <v>#N/A</v>
      </c>
      <c r="C34" s="137">
        <f>IF(ROUND(VALUE(SUBSTITUTE(連結実質赤字比率に係る赤字・黒字の構成分析!F$36,"▲", "-")), 2) &gt;= 0, ABS(ROUND(VALUE(SUBSTITUTE(連結実質赤字比率に係る赤字・黒字の構成分析!F$36,"▲", "-")), 2)), NA())</f>
        <v>6.62</v>
      </c>
      <c r="D34" s="137" t="e">
        <f>IF(ROUND(VALUE(SUBSTITUTE(連結実質赤字比率に係る赤字・黒字の構成分析!G$36,"▲", "-")), 2) &lt; 0, ABS(ROUND(VALUE(SUBSTITUTE(連結実質赤字比率に係る赤字・黒字の構成分析!G$36,"▲", "-")), 2)), NA())</f>
        <v>#N/A</v>
      </c>
      <c r="E34" s="137">
        <f>IF(ROUND(VALUE(SUBSTITUTE(連結実質赤字比率に係る赤字・黒字の構成分析!G$36,"▲", "-")), 2) &gt;= 0, ABS(ROUND(VALUE(SUBSTITUTE(連結実質赤字比率に係る赤字・黒字の構成分析!G$36,"▲", "-")), 2)), NA())</f>
        <v>3.3</v>
      </c>
      <c r="F34" s="137" t="e">
        <f>IF(ROUND(VALUE(SUBSTITUTE(連結実質赤字比率に係る赤字・黒字の構成分析!H$36,"▲", "-")), 2) &lt; 0, ABS(ROUND(VALUE(SUBSTITUTE(連結実質赤字比率に係る赤字・黒字の構成分析!H$36,"▲", "-")), 2)), NA())</f>
        <v>#N/A</v>
      </c>
      <c r="G34" s="137">
        <f>IF(ROUND(VALUE(SUBSTITUTE(連結実質赤字比率に係る赤字・黒字の構成分析!H$36,"▲", "-")), 2) &gt;= 0, ABS(ROUND(VALUE(SUBSTITUTE(連結実質赤字比率に係る赤字・黒字の構成分析!H$36,"▲", "-")), 2)), NA())</f>
        <v>2.7</v>
      </c>
      <c r="H34" s="137" t="e">
        <f>IF(ROUND(VALUE(SUBSTITUTE(連結実質赤字比率に係る赤字・黒字の構成分析!I$36,"▲", "-")), 2) &lt; 0, ABS(ROUND(VALUE(SUBSTITUTE(連結実質赤字比率に係る赤字・黒字の構成分析!I$36,"▲", "-")), 2)), NA())</f>
        <v>#N/A</v>
      </c>
      <c r="I34" s="137">
        <f>IF(ROUND(VALUE(SUBSTITUTE(連結実質赤字比率に係る赤字・黒字の構成分析!I$36,"▲", "-")), 2) &gt;= 0, ABS(ROUND(VALUE(SUBSTITUTE(連結実質赤字比率に係る赤字・黒字の構成分析!I$36,"▲", "-")), 2)), NA())</f>
        <v>2.4300000000000002</v>
      </c>
      <c r="J34" s="137" t="e">
        <f>IF(ROUND(VALUE(SUBSTITUTE(連結実質赤字比率に係る赤字・黒字の構成分析!J$36,"▲", "-")), 2) &lt; 0, ABS(ROUND(VALUE(SUBSTITUTE(連結実質赤字比率に係る赤字・黒字の構成分析!J$36,"▲", "-")), 2)), NA())</f>
        <v>#N/A</v>
      </c>
      <c r="K34" s="137">
        <f>IF(ROUND(VALUE(SUBSTITUTE(連結実質赤字比率に係る赤字・黒字の構成分析!J$36,"▲", "-")), 2) &gt;= 0, ABS(ROUND(VALUE(SUBSTITUTE(連結実質赤字比率に係る赤字・黒字の構成分析!J$36,"▲", "-")), 2)), NA())</f>
        <v>3.98</v>
      </c>
    </row>
    <row r="35" spans="1:16">
      <c r="A35" s="137" t="str">
        <f>IF(連結実質赤字比率に係る赤字・黒字の構成分析!C$35="",NA(),連結実質赤字比率に係る赤字・黒字の構成分析!C$35)</f>
        <v>水道事業会計</v>
      </c>
      <c r="B35" s="137" t="e">
        <f>IF(ROUND(VALUE(SUBSTITUTE(連結実質赤字比率に係る赤字・黒字の構成分析!F$35,"▲", "-")), 2) &lt; 0, ABS(ROUND(VALUE(SUBSTITUTE(連結実質赤字比率に係る赤字・黒字の構成分析!F$35,"▲", "-")), 2)), NA())</f>
        <v>#N/A</v>
      </c>
      <c r="C35" s="137">
        <f>IF(ROUND(VALUE(SUBSTITUTE(連結実質赤字比率に係る赤字・黒字の構成分析!F$35,"▲", "-")), 2) &gt;= 0, ABS(ROUND(VALUE(SUBSTITUTE(連結実質赤字比率に係る赤字・黒字の構成分析!F$35,"▲", "-")), 2)), NA())</f>
        <v>4.07</v>
      </c>
      <c r="D35" s="137" t="e">
        <f>IF(ROUND(VALUE(SUBSTITUTE(連結実質赤字比率に係る赤字・黒字の構成分析!G$35,"▲", "-")), 2) &lt; 0, ABS(ROUND(VALUE(SUBSTITUTE(連結実質赤字比率に係る赤字・黒字の構成分析!G$35,"▲", "-")), 2)), NA())</f>
        <v>#N/A</v>
      </c>
      <c r="E35" s="137">
        <f>IF(ROUND(VALUE(SUBSTITUTE(連結実質赤字比率に係る赤字・黒字の構成分析!G$35,"▲", "-")), 2) &gt;= 0, ABS(ROUND(VALUE(SUBSTITUTE(連結実質赤字比率に係る赤字・黒字の構成分析!G$35,"▲", "-")), 2)), NA())</f>
        <v>3.89</v>
      </c>
      <c r="F35" s="137" t="e">
        <f>IF(ROUND(VALUE(SUBSTITUTE(連結実質赤字比率に係る赤字・黒字の構成分析!H$35,"▲", "-")), 2) &lt; 0, ABS(ROUND(VALUE(SUBSTITUTE(連結実質赤字比率に係る赤字・黒字の構成分析!H$35,"▲", "-")), 2)), NA())</f>
        <v>#N/A</v>
      </c>
      <c r="G35" s="137">
        <f>IF(ROUND(VALUE(SUBSTITUTE(連結実質赤字比率に係る赤字・黒字の構成分析!H$35,"▲", "-")), 2) &gt;= 0, ABS(ROUND(VALUE(SUBSTITUTE(連結実質赤字比率に係る赤字・黒字の構成分析!H$35,"▲", "-")), 2)), NA())</f>
        <v>4.68</v>
      </c>
      <c r="H35" s="137" t="e">
        <f>IF(ROUND(VALUE(SUBSTITUTE(連結実質赤字比率に係る赤字・黒字の構成分析!I$35,"▲", "-")), 2) &lt; 0, ABS(ROUND(VALUE(SUBSTITUTE(連結実質赤字比率に係る赤字・黒字の構成分析!I$35,"▲", "-")), 2)), NA())</f>
        <v>#N/A</v>
      </c>
      <c r="I35" s="137">
        <f>IF(ROUND(VALUE(SUBSTITUTE(連結実質赤字比率に係る赤字・黒字の構成分析!I$35,"▲", "-")), 2) &gt;= 0, ABS(ROUND(VALUE(SUBSTITUTE(連結実質赤字比率に係る赤字・黒字の構成分析!I$35,"▲", "-")), 2)), NA())</f>
        <v>5.16</v>
      </c>
      <c r="J35" s="137" t="e">
        <f>IF(ROUND(VALUE(SUBSTITUTE(連結実質赤字比率に係る赤字・黒字の構成分析!J$35,"▲", "-")), 2) &lt; 0, ABS(ROUND(VALUE(SUBSTITUTE(連結実質赤字比率に係る赤字・黒字の構成分析!J$35,"▲", "-")), 2)), NA())</f>
        <v>#N/A</v>
      </c>
      <c r="K35" s="137">
        <f>IF(ROUND(VALUE(SUBSTITUTE(連結実質赤字比率に係る赤字・黒字の構成分析!J$35,"▲", "-")), 2) &gt;= 0, ABS(ROUND(VALUE(SUBSTITUTE(連結実質赤字比率に係る赤字・黒字の構成分析!J$35,"▲", "-")), 2)), NA())</f>
        <v>5.23</v>
      </c>
    </row>
    <row r="36" spans="1:16">
      <c r="A36" s="137" t="str">
        <f>IF(連結実質赤字比率に係る赤字・黒字の構成分析!C$34="",NA(),連結実質赤字比率に係る赤字・黒字の構成分析!C$34)</f>
        <v>一般会計</v>
      </c>
      <c r="B36" s="137" t="e">
        <f>IF(ROUND(VALUE(SUBSTITUTE(連結実質赤字比率に係る赤字・黒字の構成分析!F$34,"▲", "-")), 2) &lt; 0, ABS(ROUND(VALUE(SUBSTITUTE(連結実質赤字比率に係る赤字・黒字の構成分析!F$34,"▲", "-")), 2)), NA())</f>
        <v>#N/A</v>
      </c>
      <c r="C36" s="137">
        <f>IF(ROUND(VALUE(SUBSTITUTE(連結実質赤字比率に係る赤字・黒字の構成分析!F$34,"▲", "-")), 2) &gt;= 0, ABS(ROUND(VALUE(SUBSTITUTE(連結実質赤字比率に係る赤字・黒字の構成分析!F$34,"▲", "-")), 2)), NA())</f>
        <v>7.75</v>
      </c>
      <c r="D36" s="137" t="e">
        <f>IF(ROUND(VALUE(SUBSTITUTE(連結実質赤字比率に係る赤字・黒字の構成分析!G$34,"▲", "-")), 2) &lt; 0, ABS(ROUND(VALUE(SUBSTITUTE(連結実質赤字比率に係る赤字・黒字の構成分析!G$34,"▲", "-")), 2)), NA())</f>
        <v>#N/A</v>
      </c>
      <c r="E36" s="137">
        <f>IF(ROUND(VALUE(SUBSTITUTE(連結実質赤字比率に係る赤字・黒字の構成分析!G$34,"▲", "-")), 2) &gt;= 0, ABS(ROUND(VALUE(SUBSTITUTE(連結実質赤字比率に係る赤字・黒字の構成分析!G$34,"▲", "-")), 2)), NA())</f>
        <v>6.02</v>
      </c>
      <c r="F36" s="137" t="e">
        <f>IF(ROUND(VALUE(SUBSTITUTE(連結実質赤字比率に係る赤字・黒字の構成分析!H$34,"▲", "-")), 2) &lt; 0, ABS(ROUND(VALUE(SUBSTITUTE(連結実質赤字比率に係る赤字・黒字の構成分析!H$34,"▲", "-")), 2)), NA())</f>
        <v>#N/A</v>
      </c>
      <c r="G36" s="137">
        <f>IF(ROUND(VALUE(SUBSTITUTE(連結実質赤字比率に係る赤字・黒字の構成分析!H$34,"▲", "-")), 2) &gt;= 0, ABS(ROUND(VALUE(SUBSTITUTE(連結実質赤字比率に係る赤字・黒字の構成分析!H$34,"▲", "-")), 2)), NA())</f>
        <v>6.59</v>
      </c>
      <c r="H36" s="137" t="e">
        <f>IF(ROUND(VALUE(SUBSTITUTE(連結実質赤字比率に係る赤字・黒字の構成分析!I$34,"▲", "-")), 2) &lt; 0, ABS(ROUND(VALUE(SUBSTITUTE(連結実質赤字比率に係る赤字・黒字の構成分析!I$34,"▲", "-")), 2)), NA())</f>
        <v>#N/A</v>
      </c>
      <c r="I36" s="137">
        <f>IF(ROUND(VALUE(SUBSTITUTE(連結実質赤字比率に係る赤字・黒字の構成分析!I$34,"▲", "-")), 2) &gt;= 0, ABS(ROUND(VALUE(SUBSTITUTE(連結実質赤字比率に係る赤字・黒字の構成分析!I$34,"▲", "-")), 2)), NA())</f>
        <v>9.59</v>
      </c>
      <c r="J36" s="137" t="e">
        <f>IF(ROUND(VALUE(SUBSTITUTE(連結実質赤字比率に係る赤字・黒字の構成分析!J$34,"▲", "-")), 2) &lt; 0, ABS(ROUND(VALUE(SUBSTITUTE(連結実質赤字比率に係る赤字・黒字の構成分析!J$34,"▲", "-")), 2)), NA())</f>
        <v>#N/A</v>
      </c>
      <c r="K36" s="137">
        <f>IF(ROUND(VALUE(SUBSTITUTE(連結実質赤字比率に係る赤字・黒字の構成分析!J$34,"▲", "-")), 2) &gt;= 0, ABS(ROUND(VALUE(SUBSTITUTE(連結実質赤字比率に係る赤字・黒字の構成分析!J$34,"▲", "-")), 2)), NA())</f>
        <v>5.34</v>
      </c>
    </row>
    <row r="39" spans="1:16">
      <c r="A39" s="106" t="s">
        <v>49</v>
      </c>
    </row>
    <row r="40" spans="1:16">
      <c r="A40" s="138"/>
      <c r="B40" s="138" t="str">
        <f>'実質公債費比率（分子）の構造'!K$44</f>
        <v>H24</v>
      </c>
      <c r="C40" s="138"/>
      <c r="D40" s="138"/>
      <c r="E40" s="138" t="str">
        <f>'実質公債費比率（分子）の構造'!L$44</f>
        <v>H25</v>
      </c>
      <c r="F40" s="138"/>
      <c r="G40" s="138"/>
      <c r="H40" s="138" t="str">
        <f>'実質公債費比率（分子）の構造'!M$44</f>
        <v>H26</v>
      </c>
      <c r="I40" s="138"/>
      <c r="J40" s="138"/>
      <c r="K40" s="138" t="str">
        <f>'実質公債費比率（分子）の構造'!N$44</f>
        <v>H27</v>
      </c>
      <c r="L40" s="138"/>
      <c r="M40" s="138"/>
      <c r="N40" s="138" t="str">
        <f>'実質公債費比率（分子）の構造'!O$44</f>
        <v>H28</v>
      </c>
      <c r="O40" s="138"/>
      <c r="P40" s="138"/>
    </row>
    <row r="41" spans="1:16">
      <c r="A41" s="138"/>
      <c r="B41" s="138" t="s">
        <v>50</v>
      </c>
      <c r="C41" s="138"/>
      <c r="D41" s="138" t="s">
        <v>51</v>
      </c>
      <c r="E41" s="138" t="s">
        <v>50</v>
      </c>
      <c r="F41" s="138"/>
      <c r="G41" s="138" t="s">
        <v>51</v>
      </c>
      <c r="H41" s="138" t="s">
        <v>50</v>
      </c>
      <c r="I41" s="138"/>
      <c r="J41" s="138" t="s">
        <v>51</v>
      </c>
      <c r="K41" s="138" t="s">
        <v>50</v>
      </c>
      <c r="L41" s="138"/>
      <c r="M41" s="138" t="s">
        <v>51</v>
      </c>
      <c r="N41" s="138" t="s">
        <v>50</v>
      </c>
      <c r="O41" s="138"/>
      <c r="P41" s="138" t="s">
        <v>51</v>
      </c>
    </row>
    <row r="42" spans="1:16">
      <c r="A42" s="138" t="s">
        <v>52</v>
      </c>
      <c r="B42" s="138"/>
      <c r="C42" s="138"/>
      <c r="D42" s="138">
        <f>'実質公債費比率（分子）の構造'!K$52</f>
        <v>1120</v>
      </c>
      <c r="E42" s="138"/>
      <c r="F42" s="138"/>
      <c r="G42" s="138">
        <f>'実質公債費比率（分子）の構造'!L$52</f>
        <v>1148</v>
      </c>
      <c r="H42" s="138"/>
      <c r="I42" s="138"/>
      <c r="J42" s="138">
        <f>'実質公債費比率（分子）の構造'!M$52</f>
        <v>1177</v>
      </c>
      <c r="K42" s="138"/>
      <c r="L42" s="138"/>
      <c r="M42" s="138">
        <f>'実質公債費比率（分子）の構造'!N$52</f>
        <v>1165</v>
      </c>
      <c r="N42" s="138"/>
      <c r="O42" s="138"/>
      <c r="P42" s="138">
        <f>'実質公債費比率（分子）の構造'!O$52</f>
        <v>1156</v>
      </c>
    </row>
    <row r="43" spans="1:16">
      <c r="A43" s="138" t="s">
        <v>53</v>
      </c>
      <c r="B43" s="138">
        <f>'実質公債費比率（分子）の構造'!K$51</f>
        <v>0</v>
      </c>
      <c r="C43" s="138"/>
      <c r="D43" s="138"/>
      <c r="E43" s="138">
        <f>'実質公債費比率（分子）の構造'!L$51</f>
        <v>1</v>
      </c>
      <c r="F43" s="138"/>
      <c r="G43" s="138"/>
      <c r="H43" s="138">
        <f>'実質公債費比率（分子）の構造'!M$51</f>
        <v>1</v>
      </c>
      <c r="I43" s="138"/>
      <c r="J43" s="138"/>
      <c r="K43" s="138">
        <f>'実質公債費比率（分子）の構造'!N$51</f>
        <v>0</v>
      </c>
      <c r="L43" s="138"/>
      <c r="M43" s="138"/>
      <c r="N43" s="138">
        <f>'実質公債費比率（分子）の構造'!O$51</f>
        <v>0</v>
      </c>
      <c r="O43" s="138"/>
      <c r="P43" s="138"/>
    </row>
    <row r="44" spans="1:16">
      <c r="A44" s="138" t="s">
        <v>54</v>
      </c>
      <c r="B44" s="138">
        <f>'実質公債費比率（分子）の構造'!K$50</f>
        <v>134</v>
      </c>
      <c r="C44" s="138"/>
      <c r="D44" s="138"/>
      <c r="E44" s="138">
        <f>'実質公債費比率（分子）の構造'!L$50</f>
        <v>131</v>
      </c>
      <c r="F44" s="138"/>
      <c r="G44" s="138"/>
      <c r="H44" s="138">
        <f>'実質公債費比率（分子）の構造'!M$50</f>
        <v>130</v>
      </c>
      <c r="I44" s="138"/>
      <c r="J44" s="138"/>
      <c r="K44" s="138">
        <f>'実質公債費比率（分子）の構造'!N$50</f>
        <v>121</v>
      </c>
      <c r="L44" s="138"/>
      <c r="M44" s="138"/>
      <c r="N44" s="138">
        <f>'実質公債費比率（分子）の構造'!O$50</f>
        <v>108</v>
      </c>
      <c r="O44" s="138"/>
      <c r="P44" s="138"/>
    </row>
    <row r="45" spans="1:16">
      <c r="A45" s="138" t="s">
        <v>55</v>
      </c>
      <c r="B45" s="138">
        <f>'実質公債費比率（分子）の構造'!K$49</f>
        <v>1</v>
      </c>
      <c r="C45" s="138"/>
      <c r="D45" s="138"/>
      <c r="E45" s="138">
        <f>'実質公債費比率（分子）の構造'!L$49</f>
        <v>1</v>
      </c>
      <c r="F45" s="138"/>
      <c r="G45" s="138"/>
      <c r="H45" s="138">
        <f>'実質公債費比率（分子）の構造'!M$49</f>
        <v>1</v>
      </c>
      <c r="I45" s="138"/>
      <c r="J45" s="138"/>
      <c r="K45" s="138">
        <f>'実質公債費比率（分子）の構造'!N$49</f>
        <v>1</v>
      </c>
      <c r="L45" s="138"/>
      <c r="M45" s="138"/>
      <c r="N45" s="138">
        <f>'実質公債費比率（分子）の構造'!O$49</f>
        <v>1</v>
      </c>
      <c r="O45" s="138"/>
      <c r="P45" s="138"/>
    </row>
    <row r="46" spans="1:16">
      <c r="A46" s="138" t="s">
        <v>56</v>
      </c>
      <c r="B46" s="138">
        <f>'実質公債費比率（分子）の構造'!K$48</f>
        <v>326</v>
      </c>
      <c r="C46" s="138"/>
      <c r="D46" s="138"/>
      <c r="E46" s="138">
        <f>'実質公債費比率（分子）の構造'!L$48</f>
        <v>345</v>
      </c>
      <c r="F46" s="138"/>
      <c r="G46" s="138"/>
      <c r="H46" s="138">
        <f>'実質公債費比率（分子）の構造'!M$48</f>
        <v>262</v>
      </c>
      <c r="I46" s="138"/>
      <c r="J46" s="138"/>
      <c r="K46" s="138">
        <f>'実質公債費比率（分子）の構造'!N$48</f>
        <v>256</v>
      </c>
      <c r="L46" s="138"/>
      <c r="M46" s="138"/>
      <c r="N46" s="138">
        <f>'実質公債費比率（分子）の構造'!O$48</f>
        <v>272</v>
      </c>
      <c r="O46" s="138"/>
      <c r="P46" s="138"/>
    </row>
    <row r="47" spans="1:16">
      <c r="A47" s="138" t="s">
        <v>57</v>
      </c>
      <c r="B47" s="138" t="str">
        <f>'実質公債費比率（分子）の構造'!K$47</f>
        <v>-</v>
      </c>
      <c r="C47" s="138"/>
      <c r="D47" s="138"/>
      <c r="E47" s="138" t="str">
        <f>'実質公債費比率（分子）の構造'!L$47</f>
        <v>-</v>
      </c>
      <c r="F47" s="138"/>
      <c r="G47" s="138"/>
      <c r="H47" s="138" t="str">
        <f>'実質公債費比率（分子）の構造'!M$47</f>
        <v>-</v>
      </c>
      <c r="I47" s="138"/>
      <c r="J47" s="138"/>
      <c r="K47" s="138" t="str">
        <f>'実質公債費比率（分子）の構造'!N$47</f>
        <v>-</v>
      </c>
      <c r="L47" s="138"/>
      <c r="M47" s="138"/>
      <c r="N47" s="138" t="str">
        <f>'実質公債費比率（分子）の構造'!O$47</f>
        <v>-</v>
      </c>
      <c r="O47" s="138"/>
      <c r="P47" s="138"/>
    </row>
    <row r="48" spans="1:16">
      <c r="A48" s="138" t="s">
        <v>58</v>
      </c>
      <c r="B48" s="138" t="str">
        <f>'実質公債費比率（分子）の構造'!K$46</f>
        <v>-</v>
      </c>
      <c r="C48" s="138"/>
      <c r="D48" s="138"/>
      <c r="E48" s="138" t="str">
        <f>'実質公債費比率（分子）の構造'!L$46</f>
        <v>-</v>
      </c>
      <c r="F48" s="138"/>
      <c r="G48" s="138"/>
      <c r="H48" s="138" t="str">
        <f>'実質公債費比率（分子）の構造'!M$46</f>
        <v>-</v>
      </c>
      <c r="I48" s="138"/>
      <c r="J48" s="138"/>
      <c r="K48" s="138" t="str">
        <f>'実質公債費比率（分子）の構造'!N$46</f>
        <v>-</v>
      </c>
      <c r="L48" s="138"/>
      <c r="M48" s="138"/>
      <c r="N48" s="138" t="str">
        <f>'実質公債費比率（分子）の構造'!O$46</f>
        <v>-</v>
      </c>
      <c r="O48" s="138"/>
      <c r="P48" s="138"/>
    </row>
    <row r="49" spans="1:16">
      <c r="A49" s="138" t="s">
        <v>59</v>
      </c>
      <c r="B49" s="138">
        <f>'実質公債費比率（分子）の構造'!K$45</f>
        <v>1393</v>
      </c>
      <c r="C49" s="138"/>
      <c r="D49" s="138"/>
      <c r="E49" s="138">
        <f>'実質公債費比率（分子）の構造'!L$45</f>
        <v>1397</v>
      </c>
      <c r="F49" s="138"/>
      <c r="G49" s="138"/>
      <c r="H49" s="138">
        <f>'実質公債費比率（分子）の構造'!M$45</f>
        <v>1461</v>
      </c>
      <c r="I49" s="138"/>
      <c r="J49" s="138"/>
      <c r="K49" s="138">
        <f>'実質公債費比率（分子）の構造'!N$45</f>
        <v>1453</v>
      </c>
      <c r="L49" s="138"/>
      <c r="M49" s="138"/>
      <c r="N49" s="138">
        <f>'実質公債費比率（分子）の構造'!O$45</f>
        <v>1521</v>
      </c>
      <c r="O49" s="138"/>
      <c r="P49" s="138"/>
    </row>
    <row r="50" spans="1:16">
      <c r="A50" s="138" t="s">
        <v>60</v>
      </c>
      <c r="B50" s="138" t="e">
        <f>NA()</f>
        <v>#N/A</v>
      </c>
      <c r="C50" s="138">
        <f>IF(ISNUMBER('実質公債費比率（分子）の構造'!K$53),'実質公債費比率（分子）の構造'!K$53,NA())</f>
        <v>734</v>
      </c>
      <c r="D50" s="138" t="e">
        <f>NA()</f>
        <v>#N/A</v>
      </c>
      <c r="E50" s="138" t="e">
        <f>NA()</f>
        <v>#N/A</v>
      </c>
      <c r="F50" s="138">
        <f>IF(ISNUMBER('実質公債費比率（分子）の構造'!L$53),'実質公債費比率（分子）の構造'!L$53,NA())</f>
        <v>727</v>
      </c>
      <c r="G50" s="138" t="e">
        <f>NA()</f>
        <v>#N/A</v>
      </c>
      <c r="H50" s="138" t="e">
        <f>NA()</f>
        <v>#N/A</v>
      </c>
      <c r="I50" s="138">
        <f>IF(ISNUMBER('実質公債費比率（分子）の構造'!M$53),'実質公債費比率（分子）の構造'!M$53,NA())</f>
        <v>678</v>
      </c>
      <c r="J50" s="138" t="e">
        <f>NA()</f>
        <v>#N/A</v>
      </c>
      <c r="K50" s="138" t="e">
        <f>NA()</f>
        <v>#N/A</v>
      </c>
      <c r="L50" s="138">
        <f>IF(ISNUMBER('実質公債費比率（分子）の構造'!N$53),'実質公債費比率（分子）の構造'!N$53,NA())</f>
        <v>666</v>
      </c>
      <c r="M50" s="138" t="e">
        <f>NA()</f>
        <v>#N/A</v>
      </c>
      <c r="N50" s="138" t="e">
        <f>NA()</f>
        <v>#N/A</v>
      </c>
      <c r="O50" s="138">
        <f>IF(ISNUMBER('実質公債費比率（分子）の構造'!O$53),'実質公債費比率（分子）の構造'!O$53,NA())</f>
        <v>746</v>
      </c>
      <c r="P50" s="138" t="e">
        <f>NA()</f>
        <v>#N/A</v>
      </c>
    </row>
    <row r="53" spans="1:16">
      <c r="A53" s="106" t="s">
        <v>61</v>
      </c>
    </row>
    <row r="54" spans="1:16">
      <c r="A54" s="137"/>
      <c r="B54" s="137" t="str">
        <f>'将来負担比率（分子）の構造'!I$40</f>
        <v>H24</v>
      </c>
      <c r="C54" s="137"/>
      <c r="D54" s="137"/>
      <c r="E54" s="137" t="str">
        <f>'将来負担比率（分子）の構造'!J$40</f>
        <v>H25</v>
      </c>
      <c r="F54" s="137"/>
      <c r="G54" s="137"/>
      <c r="H54" s="137" t="str">
        <f>'将来負担比率（分子）の構造'!K$40</f>
        <v>H26</v>
      </c>
      <c r="I54" s="137"/>
      <c r="J54" s="137"/>
      <c r="K54" s="137" t="str">
        <f>'将来負担比率（分子）の構造'!L$40</f>
        <v>H27</v>
      </c>
      <c r="L54" s="137"/>
      <c r="M54" s="137"/>
      <c r="N54" s="137" t="str">
        <f>'将来負担比率（分子）の構造'!M$40</f>
        <v>H28</v>
      </c>
      <c r="O54" s="137"/>
      <c r="P54" s="137"/>
    </row>
    <row r="55" spans="1:16">
      <c r="A55" s="137"/>
      <c r="B55" s="137" t="s">
        <v>62</v>
      </c>
      <c r="C55" s="137"/>
      <c r="D55" s="137" t="s">
        <v>63</v>
      </c>
      <c r="E55" s="137" t="s">
        <v>62</v>
      </c>
      <c r="F55" s="137"/>
      <c r="G55" s="137" t="s">
        <v>63</v>
      </c>
      <c r="H55" s="137" t="s">
        <v>62</v>
      </c>
      <c r="I55" s="137"/>
      <c r="J55" s="137" t="s">
        <v>63</v>
      </c>
      <c r="K55" s="137" t="s">
        <v>62</v>
      </c>
      <c r="L55" s="137"/>
      <c r="M55" s="137" t="s">
        <v>63</v>
      </c>
      <c r="N55" s="137" t="s">
        <v>62</v>
      </c>
      <c r="O55" s="137"/>
      <c r="P55" s="137" t="s">
        <v>63</v>
      </c>
    </row>
    <row r="56" spans="1:16">
      <c r="A56" s="137" t="s">
        <v>37</v>
      </c>
      <c r="B56" s="137"/>
      <c r="C56" s="137"/>
      <c r="D56" s="137">
        <f>'将来負担比率（分子）の構造'!I$52</f>
        <v>10779</v>
      </c>
      <c r="E56" s="137"/>
      <c r="F56" s="137"/>
      <c r="G56" s="137">
        <f>'将来負担比率（分子）の構造'!J$52</f>
        <v>11640</v>
      </c>
      <c r="H56" s="137"/>
      <c r="I56" s="137"/>
      <c r="J56" s="137">
        <f>'将来負担比率（分子）の構造'!K$52</f>
        <v>11472</v>
      </c>
      <c r="K56" s="137"/>
      <c r="L56" s="137"/>
      <c r="M56" s="137">
        <f>'将来負担比率（分子）の構造'!L$52</f>
        <v>11539</v>
      </c>
      <c r="N56" s="137"/>
      <c r="O56" s="137"/>
      <c r="P56" s="137">
        <f>'将来負担比率（分子）の構造'!M$52</f>
        <v>12271</v>
      </c>
    </row>
    <row r="57" spans="1:16">
      <c r="A57" s="137" t="s">
        <v>36</v>
      </c>
      <c r="B57" s="137"/>
      <c r="C57" s="137"/>
      <c r="D57" s="137">
        <f>'将来負担比率（分子）の構造'!I$51</f>
        <v>1559</v>
      </c>
      <c r="E57" s="137"/>
      <c r="F57" s="137"/>
      <c r="G57" s="137">
        <f>'将来負担比率（分子）の構造'!J$51</f>
        <v>1622</v>
      </c>
      <c r="H57" s="137"/>
      <c r="I57" s="137"/>
      <c r="J57" s="137">
        <f>'将来負担比率（分子）の構造'!K$51</f>
        <v>1699</v>
      </c>
      <c r="K57" s="137"/>
      <c r="L57" s="137"/>
      <c r="M57" s="137">
        <f>'将来負担比率（分子）の構造'!L$51</f>
        <v>1978</v>
      </c>
      <c r="N57" s="137"/>
      <c r="O57" s="137"/>
      <c r="P57" s="137">
        <f>'将来負担比率（分子）の構造'!M$51</f>
        <v>2306</v>
      </c>
    </row>
    <row r="58" spans="1:16">
      <c r="A58" s="137" t="s">
        <v>35</v>
      </c>
      <c r="B58" s="137"/>
      <c r="C58" s="137"/>
      <c r="D58" s="137">
        <f>'将来負担比率（分子）の構造'!I$50</f>
        <v>2095</v>
      </c>
      <c r="E58" s="137"/>
      <c r="F58" s="137"/>
      <c r="G58" s="137">
        <f>'将来負担比率（分子）の構造'!J$50</f>
        <v>2877</v>
      </c>
      <c r="H58" s="137"/>
      <c r="I58" s="137"/>
      <c r="J58" s="137">
        <f>'将来負担比率（分子）の構造'!K$50</f>
        <v>2524</v>
      </c>
      <c r="K58" s="137"/>
      <c r="L58" s="137"/>
      <c r="M58" s="137">
        <f>'将来負担比率（分子）の構造'!L$50</f>
        <v>2745</v>
      </c>
      <c r="N58" s="137"/>
      <c r="O58" s="137"/>
      <c r="P58" s="137">
        <f>'将来負担比率（分子）の構造'!M$50</f>
        <v>3065</v>
      </c>
    </row>
    <row r="59" spans="1:16">
      <c r="A59" s="137" t="s">
        <v>33</v>
      </c>
      <c r="B59" s="137" t="str">
        <f>'将来負担比率（分子）の構造'!I$49</f>
        <v>-</v>
      </c>
      <c r="C59" s="137"/>
      <c r="D59" s="137"/>
      <c r="E59" s="137" t="str">
        <f>'将来負担比率（分子）の構造'!J$49</f>
        <v>-</v>
      </c>
      <c r="F59" s="137"/>
      <c r="G59" s="137"/>
      <c r="H59" s="137" t="str">
        <f>'将来負担比率（分子）の構造'!K$49</f>
        <v>-</v>
      </c>
      <c r="I59" s="137"/>
      <c r="J59" s="137"/>
      <c r="K59" s="137" t="str">
        <f>'将来負担比率（分子）の構造'!L$49</f>
        <v>-</v>
      </c>
      <c r="L59" s="137"/>
      <c r="M59" s="137"/>
      <c r="N59" s="137" t="str">
        <f>'将来負担比率（分子）の構造'!M$49</f>
        <v>-</v>
      </c>
      <c r="O59" s="137"/>
      <c r="P59" s="137"/>
    </row>
    <row r="60" spans="1:16">
      <c r="A60" s="137" t="s">
        <v>32</v>
      </c>
      <c r="B60" s="137" t="str">
        <f>'将来負担比率（分子）の構造'!I$48</f>
        <v>-</v>
      </c>
      <c r="C60" s="137"/>
      <c r="D60" s="137"/>
      <c r="E60" s="137" t="str">
        <f>'将来負担比率（分子）の構造'!J$48</f>
        <v>-</v>
      </c>
      <c r="F60" s="137"/>
      <c r="G60" s="137"/>
      <c r="H60" s="137" t="str">
        <f>'将来負担比率（分子）の構造'!K$48</f>
        <v>-</v>
      </c>
      <c r="I60" s="137"/>
      <c r="J60" s="137"/>
      <c r="K60" s="137" t="str">
        <f>'将来負担比率（分子）の構造'!L$48</f>
        <v>-</v>
      </c>
      <c r="L60" s="137"/>
      <c r="M60" s="137"/>
      <c r="N60" s="137" t="str">
        <f>'将来負担比率（分子）の構造'!M$48</f>
        <v>-</v>
      </c>
      <c r="O60" s="137"/>
      <c r="P60" s="137"/>
    </row>
    <row r="61" spans="1:16">
      <c r="A61" s="137" t="s">
        <v>30</v>
      </c>
      <c r="B61" s="137" t="str">
        <f>'将来負担比率（分子）の構造'!I$46</f>
        <v>-</v>
      </c>
      <c r="C61" s="137"/>
      <c r="D61" s="137"/>
      <c r="E61" s="137" t="str">
        <f>'将来負担比率（分子）の構造'!J$46</f>
        <v>-</v>
      </c>
      <c r="F61" s="137"/>
      <c r="G61" s="137"/>
      <c r="H61" s="137" t="str">
        <f>'将来負担比率（分子）の構造'!K$46</f>
        <v>-</v>
      </c>
      <c r="I61" s="137"/>
      <c r="J61" s="137"/>
      <c r="K61" s="137" t="str">
        <f>'将来負担比率（分子）の構造'!L$46</f>
        <v>-</v>
      </c>
      <c r="L61" s="137"/>
      <c r="M61" s="137"/>
      <c r="N61" s="137" t="str">
        <f>'将来負担比率（分子）の構造'!M$46</f>
        <v>-</v>
      </c>
      <c r="O61" s="137"/>
      <c r="P61" s="137"/>
    </row>
    <row r="62" spans="1:16">
      <c r="A62" s="137" t="s">
        <v>29</v>
      </c>
      <c r="B62" s="137">
        <f>'将来負担比率（分子）の構造'!I$45</f>
        <v>3321</v>
      </c>
      <c r="C62" s="137"/>
      <c r="D62" s="137"/>
      <c r="E62" s="137">
        <f>'将来負担比率（分子）の構造'!J$45</f>
        <v>3180</v>
      </c>
      <c r="F62" s="137"/>
      <c r="G62" s="137"/>
      <c r="H62" s="137">
        <f>'将来負担比率（分子）の構造'!K$45</f>
        <v>2961</v>
      </c>
      <c r="I62" s="137"/>
      <c r="J62" s="137"/>
      <c r="K62" s="137">
        <f>'将来負担比率（分子）の構造'!L$45</f>
        <v>2847</v>
      </c>
      <c r="L62" s="137"/>
      <c r="M62" s="137"/>
      <c r="N62" s="137">
        <f>'将来負担比率（分子）の構造'!M$45</f>
        <v>2630</v>
      </c>
      <c r="O62" s="137"/>
      <c r="P62" s="137"/>
    </row>
    <row r="63" spans="1:16">
      <c r="A63" s="137" t="s">
        <v>28</v>
      </c>
      <c r="B63" s="137">
        <f>'将来負担比率（分子）の構造'!I$44</f>
        <v>3</v>
      </c>
      <c r="C63" s="137"/>
      <c r="D63" s="137"/>
      <c r="E63" s="137">
        <f>'将来負担比率（分子）の構造'!J$44</f>
        <v>2</v>
      </c>
      <c r="F63" s="137"/>
      <c r="G63" s="137"/>
      <c r="H63" s="137">
        <f>'将来負担比率（分子）の構造'!K$44</f>
        <v>28</v>
      </c>
      <c r="I63" s="137"/>
      <c r="J63" s="137"/>
      <c r="K63" s="137">
        <f>'将来負担比率（分子）の構造'!L$44</f>
        <v>98</v>
      </c>
      <c r="L63" s="137"/>
      <c r="M63" s="137"/>
      <c r="N63" s="137">
        <f>'将来負担比率（分子）の構造'!M$44</f>
        <v>546</v>
      </c>
      <c r="O63" s="137"/>
      <c r="P63" s="137"/>
    </row>
    <row r="64" spans="1:16">
      <c r="A64" s="137" t="s">
        <v>27</v>
      </c>
      <c r="B64" s="137">
        <f>'将来負担比率（分子）の構造'!I$43</f>
        <v>3539</v>
      </c>
      <c r="C64" s="137"/>
      <c r="D64" s="137"/>
      <c r="E64" s="137">
        <f>'将来負担比率（分子）の構造'!J$43</f>
        <v>3567</v>
      </c>
      <c r="F64" s="137"/>
      <c r="G64" s="137"/>
      <c r="H64" s="137">
        <f>'将来負担比率（分子）の構造'!K$43</f>
        <v>3682</v>
      </c>
      <c r="I64" s="137"/>
      <c r="J64" s="137"/>
      <c r="K64" s="137">
        <f>'将来負担比率（分子）の構造'!L$43</f>
        <v>3701</v>
      </c>
      <c r="L64" s="137"/>
      <c r="M64" s="137"/>
      <c r="N64" s="137">
        <f>'将来負担比率（分子）の構造'!M$43</f>
        <v>3761</v>
      </c>
      <c r="O64" s="137"/>
      <c r="P64" s="137"/>
    </row>
    <row r="65" spans="1:16">
      <c r="A65" s="137" t="s">
        <v>26</v>
      </c>
      <c r="B65" s="137">
        <f>'将来負担比率（分子）の構造'!I$42</f>
        <v>1476</v>
      </c>
      <c r="C65" s="137"/>
      <c r="D65" s="137"/>
      <c r="E65" s="137">
        <f>'将来負担比率（分子）の構造'!J$42</f>
        <v>1299</v>
      </c>
      <c r="F65" s="137"/>
      <c r="G65" s="137"/>
      <c r="H65" s="137">
        <f>'将来負担比率（分子）の構造'!K$42</f>
        <v>1217</v>
      </c>
      <c r="I65" s="137"/>
      <c r="J65" s="137"/>
      <c r="K65" s="137">
        <f>'将来負担比率（分子）の構造'!L$42</f>
        <v>1070</v>
      </c>
      <c r="L65" s="137"/>
      <c r="M65" s="137"/>
      <c r="N65" s="137">
        <f>'将来負担比率（分子）の構造'!M$42</f>
        <v>936</v>
      </c>
      <c r="O65" s="137"/>
      <c r="P65" s="137"/>
    </row>
    <row r="66" spans="1:16">
      <c r="A66" s="137" t="s">
        <v>25</v>
      </c>
      <c r="B66" s="137">
        <f>'将来負担比率（分子）の構造'!I$41</f>
        <v>16751</v>
      </c>
      <c r="C66" s="137"/>
      <c r="D66" s="137"/>
      <c r="E66" s="137">
        <f>'将来負担比率（分子）の構造'!J$41</f>
        <v>16693</v>
      </c>
      <c r="F66" s="137"/>
      <c r="G66" s="137"/>
      <c r="H66" s="137">
        <f>'将来負担比率（分子）の構造'!K$41</f>
        <v>16904</v>
      </c>
      <c r="I66" s="137"/>
      <c r="J66" s="137"/>
      <c r="K66" s="137">
        <f>'将来負担比率（分子）の構造'!L$41</f>
        <v>17122</v>
      </c>
      <c r="L66" s="137"/>
      <c r="M66" s="137"/>
      <c r="N66" s="137">
        <f>'将来負担比率（分子）の構造'!M$41</f>
        <v>17494</v>
      </c>
      <c r="O66" s="137"/>
      <c r="P66" s="137"/>
    </row>
    <row r="67" spans="1:16">
      <c r="A67" s="137" t="s">
        <v>64</v>
      </c>
      <c r="B67" s="137" t="e">
        <f>NA()</f>
        <v>#N/A</v>
      </c>
      <c r="C67" s="137">
        <f>IF(ISNUMBER('将来負担比率（分子）の構造'!I$53), IF('将来負担比率（分子）の構造'!I$53 &lt; 0, 0, '将来負担比率（分子）の構造'!I$53), NA())</f>
        <v>10656</v>
      </c>
      <c r="D67" s="137" t="e">
        <f>NA()</f>
        <v>#N/A</v>
      </c>
      <c r="E67" s="137" t="e">
        <f>NA()</f>
        <v>#N/A</v>
      </c>
      <c r="F67" s="137">
        <f>IF(ISNUMBER('将来負担比率（分子）の構造'!J$53), IF('将来負担比率（分子）の構造'!J$53 &lt; 0, 0, '将来負担比率（分子）の構造'!J$53), NA())</f>
        <v>8602</v>
      </c>
      <c r="G67" s="137" t="e">
        <f>NA()</f>
        <v>#N/A</v>
      </c>
      <c r="H67" s="137" t="e">
        <f>NA()</f>
        <v>#N/A</v>
      </c>
      <c r="I67" s="137">
        <f>IF(ISNUMBER('将来負担比率（分子）の構造'!K$53), IF('将来負担比率（分子）の構造'!K$53 &lt; 0, 0, '将来負担比率（分子）の構造'!K$53), NA())</f>
        <v>9097</v>
      </c>
      <c r="J67" s="137" t="e">
        <f>NA()</f>
        <v>#N/A</v>
      </c>
      <c r="K67" s="137" t="e">
        <f>NA()</f>
        <v>#N/A</v>
      </c>
      <c r="L67" s="137">
        <f>IF(ISNUMBER('将来負担比率（分子）の構造'!L$53), IF('将来負担比率（分子）の構造'!L$53 &lt; 0, 0, '将来負担比率（分子）の構造'!L$53), NA())</f>
        <v>8577</v>
      </c>
      <c r="M67" s="137" t="e">
        <f>NA()</f>
        <v>#N/A</v>
      </c>
      <c r="N67" s="137" t="e">
        <f>NA()</f>
        <v>#N/A</v>
      </c>
      <c r="O67" s="137">
        <f>IF(ISNUMBER('将来負担比率（分子）の構造'!M$53), IF('将来負担比率（分子）の構造'!M$53 &lt; 0, 0, '将来負担比率（分子）の構造'!M$53), NA())</f>
        <v>7726</v>
      </c>
      <c r="P67" s="137" t="e">
        <f>NA()</f>
        <v>#N/A</v>
      </c>
    </row>
  </sheetData>
  <sheetProtection password="851F"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2018-02-16T05:46:17Z</cp:lastPrinted>
  <dcterms:created xsi:type="dcterms:W3CDTF">2018-01-24T03:48:35Z</dcterms:created>
  <dcterms:modified xsi:type="dcterms:W3CDTF">2018-11-21T09:04:32Z</dcterms:modified>
  <cp:category/>
</cp:coreProperties>
</file>