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14940" windowHeight="787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externalReferences>
    <externalReference r:id="rId17"/>
  </externalReferences>
  <calcPr calcId="162913"/>
</workbook>
</file>

<file path=xl/calcChain.xml><?xml version="1.0" encoding="utf-8"?>
<calcChain xmlns="http://schemas.openxmlformats.org/spreadsheetml/2006/main">
  <c r="AA68" i="11" l="1"/>
  <c r="AA70" i="11"/>
  <c r="AA71" i="11"/>
  <c r="AA72" i="11"/>
  <c r="AA73" i="11"/>
  <c r="AA74" i="11"/>
  <c r="AA75" i="11"/>
  <c r="AU88" i="11" l="1"/>
  <c r="AP88" i="11"/>
  <c r="AF88" i="11"/>
  <c r="DB102" i="11" l="1"/>
  <c r="CW102" i="11"/>
  <c r="CR102" i="11"/>
  <c r="AU63" i="11"/>
  <c r="AP63" i="11"/>
  <c r="V23" i="11"/>
  <c r="Q23" i="11"/>
  <c r="AP23" i="11"/>
  <c r="BG37" i="9" l="1"/>
  <c r="BG36" i="9"/>
  <c r="BG35" i="9"/>
  <c r="BG34" i="9"/>
  <c r="AO35" i="9"/>
  <c r="AO34" i="9"/>
  <c r="W37"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BW43" i="9" l="1"/>
  <c r="BE43" i="9"/>
  <c r="AM43" i="9"/>
  <c r="U43" i="9"/>
  <c r="C43" i="9"/>
  <c r="BW42" i="9"/>
  <c r="BE42" i="9"/>
  <c r="AM42" i="9"/>
  <c r="U42" i="9"/>
  <c r="C42" i="9"/>
  <c r="BE41" i="9"/>
  <c r="AM41" i="9"/>
  <c r="U41" i="9"/>
  <c r="C41" i="9"/>
  <c r="BE40" i="9"/>
  <c r="AM40" i="9"/>
  <c r="U40" i="9"/>
  <c r="C40" i="9"/>
  <c r="BE39" i="9"/>
  <c r="AM39" i="9"/>
  <c r="U39" i="9"/>
  <c r="C39" i="9"/>
  <c r="BE38" i="9"/>
  <c r="AM38" i="9"/>
  <c r="U38" i="9"/>
  <c r="C38" i="9"/>
  <c r="AM37" i="9"/>
  <c r="C37" i="9"/>
  <c r="AM36" i="9"/>
  <c r="BW34" i="9"/>
  <c r="C34" i="9"/>
  <c r="BW35" i="9" l="1"/>
  <c r="BW36" i="9" s="1"/>
  <c r="BW37" i="9" s="1"/>
  <c r="BW38" i="9" s="1"/>
  <c r="BW39" i="9" s="1"/>
  <c r="BW40" i="9" s="1"/>
  <c r="BW41" i="9" s="1"/>
  <c r="C35" i="9"/>
  <c r="C36"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CO34" i="9" l="1"/>
  <c r="CO35" i="9" s="1"/>
  <c r="CO36" i="9" s="1"/>
  <c r="CO37" i="9" s="1"/>
  <c r="CO38" i="9" s="1"/>
  <c r="CO39" i="9" s="1"/>
  <c r="CO40" i="9" s="1"/>
  <c r="CO41" i="9" s="1"/>
  <c r="CO42" i="9" s="1"/>
  <c r="CO43" i="9" s="1"/>
  <c r="U34" i="9"/>
  <c r="U35" i="9" s="1"/>
  <c r="U36" i="9" s="1"/>
  <c r="U37" i="9" s="1"/>
  <c r="AM34" i="9" l="1"/>
  <c r="AM35" i="9" l="1"/>
  <c r="BE34" i="9"/>
  <c r="BE35" i="9" s="1"/>
  <c r="BE36" i="9" s="1"/>
  <c r="BE37" i="9" s="1"/>
</calcChain>
</file>

<file path=xl/sharedStrings.xml><?xml version="1.0" encoding="utf-8"?>
<sst xmlns="http://schemas.openxmlformats.org/spreadsheetml/2006/main" count="1069" uniqueCount="586">
  <si>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</si>
  <si>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</si>
  <si>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</si>
  <si>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</si>
  <si>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</si>
  <si>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</si>
  <si>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</si>
  <si>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</si>
  <si>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</si>
  <si>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</si>
  <si>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</si>
  <si>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</si>
  <si>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</si>
  <si>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</si>
  <si>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</si>
  <si>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</si>
  <si>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</si>
  <si>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</si>
  <si>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</si>
  <si>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</si>
  <si>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</si>
  <si>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</si>
  <si>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</si>
  <si>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</si>
  <si>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</si>
  <si>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</si>
  <si>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</si>
  <si>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</si>
  <si>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</si>
  <si>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</si>
  <si>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</si>
  <si>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</si>
  <si>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</si>
  <si>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</si>
  <si>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</si>
  <si>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</si>
  <si>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</si>
  <si>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</si>
  <si>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</si>
  <si>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</si>
  <si>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</si>
  <si>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</si>
  <si>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</si>
  <si>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</si>
  <si>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</si>
  <si>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</si>
  <si>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</si>
  <si>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</si>
  <si>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</si>
  <si>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</si>
  <si>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</si>
  <si>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</si>
  <si>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</si>
  <si>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</si>
  <si>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</si>
  <si>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</si>
  <si>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</si>
  <si>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</si>
  <si>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</si>
  <si>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</si>
  <si>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</si>
  <si>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</si>
  <si>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</si>
  <si>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</si>
  <si>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</si>
  <si>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</si>
  <si>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</si>
  <si>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</si>
  <si>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</si>
  <si>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</si>
  <si>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</si>
  <si>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</si>
  <si>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</si>
  <si>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</si>
  <si>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</si>
  <si>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</si>
  <si>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</si>
  <si>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</si>
  <si>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</si>
  <si>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</si>
  <si>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</si>
  <si>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</si>
  <si>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酒田市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</si>
  <si>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</si>
  <si>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</si>
  <si>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</si>
  <si>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</si>
  <si>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</si>
  <si>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</si>
  <si>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</si>
  <si>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</si>
  <si>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</si>
  <si>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</si>
  <si>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</si>
  <si>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</si>
  <si>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</si>
  <si>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</si>
  <si>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</si>
  <si>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</si>
  <si>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</si>
  <si>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</si>
  <si>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</si>
  <si>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</si>
  <si>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</si>
  <si>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</si>
  <si>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</si>
  <si>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</si>
  <si>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</si>
  <si>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</si>
  <si>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-4.4</t>
    <phoneticPr fontId="5"/>
  </si>
  <si>
    <t>山振</t>
    <rPh sb="0" eb="1">
      <t>ヤマ</t>
    </rPh>
    <rPh sb="1" eb="2">
      <t>フ</t>
    </rPh>
    <phoneticPr fontId="5"/>
  </si>
  <si>
    <t>○</t>
    <phoneticPr fontId="5"/>
  </si>
  <si>
    <t>繰上償還金</t>
    <phoneticPr fontId="18"/>
  </si>
  <si>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</si>
  <si>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</si>
  <si>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</si>
  <si>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</si>
  <si>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</si>
  <si>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</si>
  <si>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</si>
  <si>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</si>
  <si>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</si>
  <si>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</si>
  <si>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</si>
  <si>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</si>
  <si>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</si>
  <si>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</si>
  <si>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</si>
  <si>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</si>
  <si>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</si>
  <si>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</si>
  <si>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</si>
  <si>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</si>
  <si>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</si>
  <si>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</si>
  <si>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</si>
  <si>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</si>
  <si>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18"/>
  </si>
  <si>
    <t>うち日本人(％)</t>
    <phoneticPr fontId="5"/>
  </si>
  <si>
    <t>-1.1</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</si>
  <si>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</si>
  <si>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</si>
  <si>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</si>
  <si>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</si>
  <si>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</si>
  <si>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</si>
  <si>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</si>
  <si>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</si>
  <si>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</si>
  <si>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</si>
  <si>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</si>
  <si>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</si>
  <si>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</si>
  <si>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</si>
  <si>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</si>
  <si>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</si>
  <si>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</si>
  <si>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</si>
  <si>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</si>
  <si>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</si>
  <si>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</si>
  <si>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</si>
  <si>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</si>
  <si>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</si>
  <si>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</si>
  <si>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</si>
  <si>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</si>
  <si>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</si>
  <si>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</si>
  <si>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</si>
  <si>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</si>
  <si>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</si>
  <si>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</si>
  <si>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</si>
  <si>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</si>
  <si>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</si>
  <si>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</si>
  <si>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</si>
  <si>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</si>
  <si>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</si>
  <si>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</si>
  <si>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</si>
  <si>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</si>
  <si>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</si>
  <si>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</si>
  <si>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</si>
  <si>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</si>
  <si>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</si>
  <si>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</si>
  <si>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</si>
  <si>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</si>
  <si>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</si>
  <si>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</si>
  <si>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</si>
  <si>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</si>
  <si>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</si>
  <si>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</si>
  <si>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</si>
  <si>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山形県酒田市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</si>
  <si>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</si>
  <si>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</si>
  <si>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</si>
  <si>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</si>
  <si>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</si>
  <si>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</si>
  <si>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</si>
  <si>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</si>
  <si>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</si>
  <si>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</si>
  <si>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</si>
  <si>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</si>
  <si>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</si>
  <si>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</si>
  <si>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</si>
  <si>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</si>
  <si>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</si>
  <si>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</si>
  <si>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</si>
  <si>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</si>
  <si>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</si>
  <si>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</si>
  <si>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</si>
  <si>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</si>
  <si>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</si>
  <si>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</si>
  <si>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</si>
  <si>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</si>
  <si>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</si>
  <si>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</si>
  <si>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</si>
  <si>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</si>
  <si>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</si>
  <si>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</si>
  <si>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</si>
  <si>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</si>
  <si>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</si>
  <si>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</si>
  <si>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</si>
  <si>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</si>
  <si>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</si>
  <si>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</si>
  <si>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</si>
  <si>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</si>
  <si>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</si>
  <si>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</si>
  <si>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</si>
  <si>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</si>
  <si>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</si>
  <si>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</si>
  <si>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</si>
  <si>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</si>
  <si>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</si>
  <si>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</si>
  <si>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</si>
  <si>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</si>
  <si>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</si>
  <si>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</si>
  <si>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</si>
  <si>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</si>
  <si>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</si>
  <si>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</si>
  <si>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</si>
  <si>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</si>
  <si>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</si>
  <si>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</si>
  <si>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</si>
  <si>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</si>
  <si>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</si>
  <si>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</si>
  <si>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</si>
  <si>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</si>
  <si>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</si>
  <si>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</si>
  <si>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</si>
  <si>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</si>
  <si>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</si>
  <si>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</si>
  <si>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</si>
  <si>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</si>
  <si>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</si>
  <si>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</si>
  <si>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</si>
  <si>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</si>
  <si>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</si>
  <si>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</si>
  <si>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</si>
  <si>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</si>
  <si>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</si>
  <si>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</si>
  <si>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</si>
  <si>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</si>
  <si>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</si>
  <si>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</si>
  <si>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</si>
  <si>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</si>
  <si>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</si>
  <si>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</si>
  <si>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</si>
  <si>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</si>
  <si>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</si>
  <si>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</si>
  <si>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</si>
  <si>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</si>
  <si>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</si>
  <si>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</si>
  <si>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</si>
  <si>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</si>
  <si>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</si>
  <si>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</si>
  <si>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</si>
  <si>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</si>
  <si>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</si>
  <si>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</si>
  <si>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</si>
  <si>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</si>
  <si>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</si>
  <si>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</si>
  <si>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病院</t>
    <phoneticPr fontId="18"/>
  </si>
  <si>
    <t>加入世帯数(世帯)</t>
  </si>
  <si>
    <t>　　うち一部事務組合負担金</t>
    <phoneticPr fontId="5"/>
  </si>
  <si>
    <t>上水道</t>
    <phoneticPr fontId="5"/>
  </si>
  <si>
    <t>被保険者数(人)</t>
  </si>
  <si>
    <t>　繰出金</t>
    <phoneticPr fontId="5"/>
  </si>
  <si>
    <t>交通</t>
    <phoneticPr fontId="5"/>
  </si>
  <si>
    <t>被保険者
1人当り</t>
    <phoneticPr fontId="5"/>
  </si>
  <si>
    <t>保険税(料)収入額</t>
    <phoneticPr fontId="5"/>
  </si>
  <si>
    <t>　積立金</t>
    <phoneticPr fontId="5"/>
  </si>
  <si>
    <t>-</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</si>
  <si>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</si>
  <si>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</si>
  <si>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</si>
  <si>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</si>
  <si>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</si>
  <si>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</si>
  <si>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</si>
  <si>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</si>
  <si>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</si>
  <si>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</si>
  <si>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</si>
  <si>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</si>
  <si>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</si>
  <si>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</si>
  <si>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</si>
  <si>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</si>
  <si>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</si>
  <si>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</si>
  <si>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</si>
  <si>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</si>
  <si>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山形県酒田市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</si>
  <si>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</si>
  <si>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</si>
  <si>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</si>
  <si>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</si>
  <si>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</si>
  <si>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</si>
  <si>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</si>
  <si>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</si>
  <si>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</si>
  <si>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</si>
  <si>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</si>
  <si>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</si>
  <si>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</si>
  <si>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</si>
  <si>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</si>
  <si>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</si>
  <si>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</si>
  <si>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</si>
  <si>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</si>
  <si>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</si>
  <si>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酒田市診療所事業特別会計</t>
    <phoneticPr fontId="5"/>
  </si>
  <si>
    <t>酒田市駐車場事業特別会計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</si>
  <si>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</si>
  <si>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</si>
  <si>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</si>
  <si>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</si>
  <si>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</si>
  <si>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</si>
  <si>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</si>
  <si>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</si>
  <si>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</si>
  <si>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</si>
  <si>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</si>
  <si>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</si>
  <si>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</si>
  <si>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酒田市国民健康保険特別会計</t>
    <phoneticPr fontId="5"/>
  </si>
  <si>
    <t>酒田市介護保険特別会計</t>
    <phoneticPr fontId="5"/>
  </si>
  <si>
    <t>酒田市後期高齢者医療事業特別会計</t>
    <phoneticPr fontId="5"/>
  </si>
  <si>
    <t>酒田市交通災害共済事業特別会計</t>
    <phoneticPr fontId="5"/>
  </si>
  <si>
    <t>酒田市水道事業会計</t>
    <phoneticPr fontId="5"/>
  </si>
  <si>
    <t>法適用企業</t>
    <phoneticPr fontId="5"/>
  </si>
  <si>
    <t>酒田市病院事業会計</t>
    <phoneticPr fontId="5"/>
  </si>
  <si>
    <t>酒田市定期航路事業特別会計</t>
    <phoneticPr fontId="5"/>
  </si>
  <si>
    <t>法非適用企業</t>
    <phoneticPr fontId="5"/>
  </si>
  <si>
    <t>酒田市公共下水道事業特別会計</t>
    <phoneticPr fontId="5"/>
  </si>
  <si>
    <t>酒田市農業集落排水事業特別会計</t>
    <phoneticPr fontId="5"/>
  </si>
  <si>
    <t>酒田市合併処理浄化槽事業特別会計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</si>
  <si>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</si>
  <si>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</si>
  <si>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</si>
  <si>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</si>
  <si>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</si>
  <si>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</si>
  <si>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</si>
  <si>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</si>
  <si>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</si>
  <si>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</si>
  <si>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</si>
  <si>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</si>
  <si>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</si>
  <si>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</si>
  <si>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</si>
  <si>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</si>
  <si>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</si>
  <si>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</si>
  <si>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</si>
  <si>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</si>
  <si>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</si>
  <si>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</si>
  <si>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</si>
  <si>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</si>
  <si>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</si>
  <si>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</si>
  <si>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</si>
  <si>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</si>
  <si>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</si>
  <si>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</si>
  <si>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</si>
  <si>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</si>
  <si>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</si>
  <si>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</si>
  <si>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</si>
  <si>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</si>
  <si>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</si>
  <si>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</si>
  <si>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</si>
  <si>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</si>
  <si>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</si>
  <si>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</si>
  <si>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</si>
  <si>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</si>
  <si>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</si>
  <si>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</si>
  <si>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</si>
  <si>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</si>
  <si>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</si>
  <si>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</si>
  <si>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</si>
  <si>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</si>
  <si>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</si>
  <si>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</si>
  <si>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</si>
  <si>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</si>
  <si>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</si>
  <si>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</si>
  <si>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</si>
  <si>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</si>
  <si>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</si>
  <si>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</si>
  <si>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</si>
  <si>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</si>
  <si>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</si>
  <si>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</si>
  <si>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</si>
  <si>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</si>
  <si>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</si>
  <si>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</si>
  <si>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</si>
  <si>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</si>
  <si>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</si>
  <si>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</si>
  <si>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</si>
  <si>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</si>
  <si>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</si>
  <si>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</si>
  <si>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</si>
  <si>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</si>
  <si>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</si>
  <si>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</si>
  <si>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</si>
  <si>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</si>
  <si>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</si>
  <si>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</si>
  <si>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</si>
  <si>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</si>
  <si>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</si>
  <si>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</si>
  <si>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</si>
  <si>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</si>
  <si>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</si>
  <si>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</si>
  <si>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</si>
  <si>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</si>
  <si>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</si>
  <si>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</si>
  <si>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</si>
  <si>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</si>
  <si>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</si>
  <si>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</si>
  <si>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</si>
  <si>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</si>
  <si>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</si>
  <si>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</si>
  <si>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</si>
  <si>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</si>
  <si>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</si>
  <si>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</si>
  <si>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</si>
  <si>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</si>
  <si>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</si>
  <si>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</si>
  <si>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</si>
  <si>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</si>
  <si>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</si>
  <si>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</si>
  <si>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</si>
  <si>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</si>
  <si>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</si>
  <si>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</si>
  <si>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</si>
  <si>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</si>
  <si>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</si>
  <si>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</si>
  <si>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</si>
  <si>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</si>
  <si>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</si>
  <si>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</si>
  <si>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</si>
  <si>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</si>
  <si>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</si>
  <si>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</si>
  <si>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</si>
  <si>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</si>
  <si>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</si>
  <si>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</si>
  <si>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</si>
  <si>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</si>
  <si>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</si>
  <si>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</si>
  <si>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</si>
  <si>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2.09</t>
  </si>
  <si>
    <t>酒田市水道事業会計</t>
  </si>
  <si>
    <t>一般会計</t>
  </si>
  <si>
    <t>酒田市病院事業会計</t>
  </si>
  <si>
    <t>酒田市国民健康保険特別会計</t>
  </si>
  <si>
    <t>酒田市介護保険特別会計</t>
  </si>
  <si>
    <t>▲ 0.07</t>
  </si>
  <si>
    <t>酒田市合併処理浄化槽事業特別会計</t>
  </si>
  <si>
    <t>酒田市駐車場事業特別会計</t>
  </si>
  <si>
    <t>酒田市後期高齢者医療事業特別会計</t>
  </si>
  <si>
    <t>その他会計（赤字）</t>
  </si>
  <si>
    <t>その他会計（黒字）</t>
  </si>
  <si>
    <t>土門拳記念館</t>
  </si>
  <si>
    <t>酒田市美術館</t>
  </si>
  <si>
    <t>酒田市体育協会</t>
  </si>
  <si>
    <t>酒田駐車ビル</t>
  </si>
  <si>
    <t>酒田まちづくり開発</t>
  </si>
  <si>
    <t>最上川クリーングリーン</t>
  </si>
  <si>
    <t>鳥海やわた観光</t>
  </si>
  <si>
    <t>ひらた悠々の杜</t>
  </si>
  <si>
    <t>山形県・酒田市病院機構</t>
  </si>
  <si>
    <t>光の湊</t>
  </si>
  <si>
    <t>酒田地区広域行政組合</t>
  </si>
  <si>
    <t>庄内広域行政組合（普通会計分）</t>
  </si>
  <si>
    <t>庄内広域行政組合（青果市場事業特別会計）</t>
  </si>
  <si>
    <t>庄内広域行政組合（庄内食肉流通センター事業特別会計）</t>
    <rPh sb="9" eb="11">
      <t>ショウナイ</t>
    </rPh>
    <phoneticPr fontId="2"/>
  </si>
  <si>
    <t>山形県後期高齢者医療広域連合（普通会計分）</t>
  </si>
  <si>
    <t>山形県後期高齢者医療広域連合（事業会計分）</t>
  </si>
  <si>
    <t>山形県消防補償等組合</t>
  </si>
  <si>
    <t>山形県自治会館管理組合</t>
  </si>
  <si>
    <t>法非適用事業</t>
  </si>
  <si>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</si>
  <si>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</si>
  <si>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</si>
  <si>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</si>
  <si>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</si>
  <si>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平成28年度の有形固定資産減価償却率は類似団体平均と同水準にあるが、将来負担比率は類似団体平均と比較して低い水準となっている。
　一方、本市の公共施設の人口一人当たり延床面積は全国平均の約1.3 倍と高い水準となっており、現在の施設規模を維持しようとすると、将来の財政負担が大きくなることが懸念される。現在のサービス水準を維持しながら財政負担の抑制を図るためには、公共施設の複合化・多機能化を含めた統廃合の検討を進める必要がある。</t>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</si>
  <si>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</si>
  <si>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</si>
  <si>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</si>
  <si>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</si>
  <si>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</si>
  <si>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</si>
  <si>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</si>
  <si>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近年は、地方債現在高の減少により指標は改善傾向にあったが、平成28年度は充当可能基金の減及び標準財政規模の減を受けて、指標は悪化した。今後も、後年度の負担軽減が図られるよう、行財政改革推進計画に基づき、繰上償還や市債発行額の抑制を行っていく。
　また、実質公債費比率については、借入額の大きかった合併特例事業債の元金償還が開始したこと等により、平成25年度以降は上昇傾向にあることから、行財政改革推進計画に基づき、公債費と市債残高について適切に管理を行っていく。</t>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</si>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</sst>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6"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6"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6"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0" xfId="30" applyFont="1" applyFill="1" applyProtection="1">
      <alignment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31" xfId="30" applyFont="1" applyFill="1" applyBorder="1" applyAlignment="1" applyProtection="1">
      <alignment horizontal="center" vertical="center" wrapText="1"/>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177" fontId="26" fillId="5" borderId="37" xfId="32" applyNumberFormat="1" applyFont="1" applyFill="1" applyBorder="1" applyAlignment="1" applyProtection="1">
      <alignment horizontal="right" vertical="center" shrinkToFit="1"/>
    </xf>
    <xf numFmtId="0" fontId="28" fillId="5" borderId="42" xfId="30" applyFont="1" applyFill="1" applyBorder="1" applyAlignment="1" applyProtection="1">
      <alignment horizontal="center" vertical="center"/>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11"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5" xfId="30" applyFont="1" applyFill="1" applyBorder="1" applyAlignment="1" applyProtection="1">
      <alignment horizontal="center" vertical="center"/>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6" xfId="32" applyNumberFormat="1" applyFont="1" applyFill="1" applyBorder="1" applyAlignment="1" applyProtection="1">
      <alignment horizontal="right" vertical="center" shrinkToFit="1"/>
    </xf>
    <xf numFmtId="0" fontId="26" fillId="5" borderId="26" xfId="30" applyFont="1" applyFill="1" applyBorder="1" applyAlignment="1" applyProtection="1">
      <alignment horizontal="center"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179" fontId="1" fillId="5" borderId="0" xfId="35" applyNumberFormat="1" applyFont="1" applyFill="1" applyBorder="1" applyAlignment="1">
      <alignment vertical="center" wrapText="1"/>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34" xfId="35" applyNumberFormat="1" applyFont="1" applyFill="1" applyBorder="1" applyAlignment="1">
      <alignment horizontal="center" vertical="center" wrapText="1"/>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34" xfId="35" applyNumberFormat="1" applyFont="1" applyFill="1" applyBorder="1" applyAlignment="1">
      <alignment horizontal="center" vertical="center"/>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78" fontId="1" fillId="0" borderId="0" xfId="34" applyNumberFormat="1" applyFont="1" applyFill="1">
      <alignment vertical="center"/>
    </xf>
    <xf numFmtId="0" fontId="1" fillId="0" borderId="34" xfId="34" applyFont="1" applyFill="1" applyBorder="1" applyAlignment="1">
      <alignment horizontal="center" vertical="center"/>
    </xf>
    <xf numFmtId="188" fontId="1" fillId="5" borderId="189" xfId="35"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178" fontId="1" fillId="0" borderId="60" xfId="34" applyNumberFormat="1" applyFont="1" applyFill="1" applyBorder="1">
      <alignment vertical="center"/>
    </xf>
    <xf numFmtId="178" fontId="8" fillId="0" borderId="34" xfId="34" applyNumberFormat="1" applyFont="1" applyFill="1" applyBorder="1" applyAlignment="1">
      <alignment horizontal="center" vertical="center"/>
    </xf>
    <xf numFmtId="178" fontId="1" fillId="0" borderId="38" xfId="34" applyNumberFormat="1" applyFont="1" applyFill="1" applyBorder="1">
      <alignment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5" borderId="34" xfId="35" applyNumberFormat="1" applyFont="1" applyFill="1" applyBorder="1" applyAlignment="1">
      <alignment horizontal="center" vertical="center" wrapText="1"/>
    </xf>
    <xf numFmtId="178" fontId="0"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43493</c:v>
                </c:pt>
                <c:pt idx="1">
                  <c:v>50840</c:v>
                </c:pt>
                <c:pt idx="2">
                  <c:v>53605</c:v>
                </c:pt>
                <c:pt idx="3">
                  <c:v>58051</c:v>
                </c:pt>
                <c:pt idx="4">
                  <c:v>65942</c:v>
                </c:pt>
              </c:numCache>
            </c:numRef>
          </c:val>
          <c:smooth val="0"/>
          <c:extLst xmlns:c16r2="http://schemas.microsoft.com/office/drawing/2015/06/chart">
            <c:ext xmlns:c16="http://schemas.microsoft.com/office/drawing/2014/chart" uri="{C3380CC4-5D6E-409C-BE32-E72D297353CC}">
              <c16:uniqueId val="{00000000-EF63-4B03-B4AC-31F69525C31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41685</c:v>
                </c:pt>
                <c:pt idx="1">
                  <c:v>80682</c:v>
                </c:pt>
                <c:pt idx="2">
                  <c:v>37780</c:v>
                </c:pt>
                <c:pt idx="3">
                  <c:v>57070</c:v>
                </c:pt>
                <c:pt idx="4">
                  <c:v>45586</c:v>
                </c:pt>
              </c:numCache>
            </c:numRef>
          </c:val>
          <c:smooth val="0"/>
          <c:extLst xmlns:c16r2="http://schemas.microsoft.com/office/drawing/2015/06/chart">
            <c:ext xmlns:c16="http://schemas.microsoft.com/office/drawing/2014/chart" uri="{C3380CC4-5D6E-409C-BE32-E72D297353CC}">
              <c16:uniqueId val="{00000001-EF63-4B03-B4AC-31F69525C317}"/>
            </c:ext>
          </c:extLst>
        </c:ser>
        <c:dLbls>
          <c:showLegendKey val="0"/>
          <c:showVal val="0"/>
          <c:showCatName val="0"/>
          <c:showSerName val="0"/>
          <c:showPercent val="0"/>
          <c:showBubbleSize val="0"/>
        </c:dLbls>
        <c:marker val="1"/>
        <c:smooth val="0"/>
        <c:axId val="98722176"/>
        <c:axId val="98724096"/>
      </c:lineChart>
      <c:catAx>
        <c:axId val="9872217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8724096"/>
        <c:crosses val="autoZero"/>
        <c:auto val="1"/>
        <c:lblAlgn val="ctr"/>
        <c:lblOffset val="100"/>
        <c:tickLblSkip val="1"/>
        <c:tickMarkSkip val="1"/>
        <c:noMultiLvlLbl val="0"/>
      </c:catAx>
      <c:valAx>
        <c:axId val="98724096"/>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872217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5.37</c:v>
                </c:pt>
                <c:pt idx="1">
                  <c:v>3.5</c:v>
                </c:pt>
                <c:pt idx="2">
                  <c:v>5.51</c:v>
                </c:pt>
                <c:pt idx="3">
                  <c:v>4.67</c:v>
                </c:pt>
                <c:pt idx="4">
                  <c:v>4.9400000000000004</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10.16</c:v>
                </c:pt>
                <c:pt idx="1">
                  <c:v>11.94</c:v>
                </c:pt>
                <c:pt idx="2">
                  <c:v>10.25</c:v>
                </c:pt>
                <c:pt idx="3">
                  <c:v>13.04</c:v>
                </c:pt>
                <c:pt idx="4">
                  <c:v>11.06</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87368064"/>
        <c:axId val="8736960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1.99</c:v>
                </c:pt>
                <c:pt idx="1">
                  <c:v>1.01</c:v>
                </c:pt>
                <c:pt idx="2">
                  <c:v>0.21</c:v>
                </c:pt>
                <c:pt idx="3">
                  <c:v>2.1</c:v>
                </c:pt>
                <c:pt idx="4">
                  <c:v>-2.09</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87368064"/>
        <c:axId val="87369600"/>
      </c:lineChart>
      <c:catAx>
        <c:axId val="873680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87369600"/>
        <c:crosses val="autoZero"/>
        <c:auto val="1"/>
        <c:lblAlgn val="ctr"/>
        <c:lblOffset val="100"/>
        <c:tickLblSkip val="1"/>
        <c:tickMarkSkip val="1"/>
        <c:noMultiLvlLbl val="0"/>
      </c:catAx>
      <c:valAx>
        <c:axId val="873696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73680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0.03</c:v>
                </c:pt>
                <c:pt idx="2">
                  <c:v>#N/A</c:v>
                </c:pt>
                <c:pt idx="3">
                  <c:v>0.02</c:v>
                </c:pt>
                <c:pt idx="4">
                  <c:v>#N/A</c:v>
                </c:pt>
                <c:pt idx="5">
                  <c:v>0.03</c:v>
                </c:pt>
                <c:pt idx="6">
                  <c:v>#N/A</c:v>
                </c:pt>
                <c:pt idx="7">
                  <c:v>0.02</c:v>
                </c:pt>
                <c:pt idx="8">
                  <c:v>#N/A</c:v>
                </c:pt>
                <c:pt idx="9">
                  <c:v>0.02</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酒田市後期高齢者医療事業特別会計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0.02</c:v>
                </c:pt>
                <c:pt idx="2">
                  <c:v>#N/A</c:v>
                </c:pt>
                <c:pt idx="3">
                  <c:v>0.02</c:v>
                </c:pt>
                <c:pt idx="4">
                  <c:v>#N/A</c:v>
                </c:pt>
                <c:pt idx="5">
                  <c:v>0.01</c:v>
                </c:pt>
                <c:pt idx="6">
                  <c:v>#N/A</c:v>
                </c:pt>
                <c:pt idx="7">
                  <c:v>0.02</c:v>
                </c:pt>
                <c:pt idx="8">
                  <c:v>#N/A</c:v>
                </c:pt>
                <c:pt idx="9">
                  <c:v>0.01</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酒田市駐車場事業特別会計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c:v>
                </c:pt>
                <c:pt idx="2">
                  <c:v>#N/A</c:v>
                </c:pt>
                <c:pt idx="3">
                  <c:v>0.01</c:v>
                </c:pt>
                <c:pt idx="4">
                  <c:v>#N/A</c:v>
                </c:pt>
                <c:pt idx="5">
                  <c:v>0.01</c:v>
                </c:pt>
                <c:pt idx="6">
                  <c:v>#N/A</c:v>
                </c:pt>
                <c:pt idx="7">
                  <c:v>0.01</c:v>
                </c:pt>
                <c:pt idx="8">
                  <c:v>#N/A</c:v>
                </c:pt>
                <c:pt idx="9">
                  <c:v>0.01</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酒田市合併処理浄化槽事業特別会計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0.04</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酒田市介護保険特別会計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7.0000000000000007E-2</c:v>
                </c:pt>
                <c:pt idx="1">
                  <c:v>#N/A</c:v>
                </c:pt>
                <c:pt idx="2">
                  <c:v>#N/A</c:v>
                </c:pt>
                <c:pt idx="3">
                  <c:v>0.84</c:v>
                </c:pt>
                <c:pt idx="4">
                  <c:v>#N/A</c:v>
                </c:pt>
                <c:pt idx="5">
                  <c:v>0.95</c:v>
                </c:pt>
                <c:pt idx="6">
                  <c:v>#N/A</c:v>
                </c:pt>
                <c:pt idx="7">
                  <c:v>0.56999999999999995</c:v>
                </c:pt>
                <c:pt idx="8">
                  <c:v>#N/A</c:v>
                </c:pt>
                <c:pt idx="9">
                  <c:v>0.3</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酒田市国民健康保険特別会計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0.17</c:v>
                </c:pt>
                <c:pt idx="2">
                  <c:v>#N/A</c:v>
                </c:pt>
                <c:pt idx="3">
                  <c:v>0.1</c:v>
                </c:pt>
                <c:pt idx="4">
                  <c:v>#N/A</c:v>
                </c:pt>
                <c:pt idx="5">
                  <c:v>0.14000000000000001</c:v>
                </c:pt>
                <c:pt idx="6">
                  <c:v>#N/A</c:v>
                </c:pt>
                <c:pt idx="7">
                  <c:v>0.52</c:v>
                </c:pt>
                <c:pt idx="8">
                  <c:v>#N/A</c:v>
                </c:pt>
                <c:pt idx="9">
                  <c:v>1.38</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酒田市病院事業会計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2.62</c:v>
                </c:pt>
                <c:pt idx="2">
                  <c:v>#N/A</c:v>
                </c:pt>
                <c:pt idx="3">
                  <c:v>2.71</c:v>
                </c:pt>
                <c:pt idx="4">
                  <c:v>#N/A</c:v>
                </c:pt>
                <c:pt idx="5">
                  <c:v>2.93</c:v>
                </c:pt>
                <c:pt idx="6">
                  <c:v>#N/A</c:v>
                </c:pt>
                <c:pt idx="7">
                  <c:v>3.1</c:v>
                </c:pt>
                <c:pt idx="8">
                  <c:v>#N/A</c:v>
                </c:pt>
                <c:pt idx="9">
                  <c:v>3.34</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5.34</c:v>
                </c:pt>
                <c:pt idx="2">
                  <c:v>#N/A</c:v>
                </c:pt>
                <c:pt idx="3">
                  <c:v>3.47</c:v>
                </c:pt>
                <c:pt idx="4">
                  <c:v>#N/A</c:v>
                </c:pt>
                <c:pt idx="5">
                  <c:v>5.47</c:v>
                </c:pt>
                <c:pt idx="6">
                  <c:v>#N/A</c:v>
                </c:pt>
                <c:pt idx="7">
                  <c:v>4.63</c:v>
                </c:pt>
                <c:pt idx="8">
                  <c:v>#N/A</c:v>
                </c:pt>
                <c:pt idx="9">
                  <c:v>4.92</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酒田市水道事業会計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11.97</c:v>
                </c:pt>
                <c:pt idx="2">
                  <c:v>#N/A</c:v>
                </c:pt>
                <c:pt idx="3">
                  <c:v>12.49</c:v>
                </c:pt>
                <c:pt idx="4">
                  <c:v>#N/A</c:v>
                </c:pt>
                <c:pt idx="5">
                  <c:v>12.87</c:v>
                </c:pt>
                <c:pt idx="6">
                  <c:v>#N/A</c:v>
                </c:pt>
                <c:pt idx="7">
                  <c:v>13.4</c:v>
                </c:pt>
                <c:pt idx="8">
                  <c:v>#N/A</c:v>
                </c:pt>
                <c:pt idx="9">
                  <c:v>14.4</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121820288"/>
        <c:axId val="121821824"/>
      </c:barChart>
      <c:catAx>
        <c:axId val="1218202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1821824"/>
        <c:crosses val="autoZero"/>
        <c:auto val="1"/>
        <c:lblAlgn val="ctr"/>
        <c:lblOffset val="100"/>
        <c:tickLblSkip val="1"/>
        <c:tickMarkSkip val="1"/>
        <c:noMultiLvlLbl val="0"/>
      </c:catAx>
      <c:valAx>
        <c:axId val="12182182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182028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7049</c:v>
                </c:pt>
                <c:pt idx="5">
                  <c:v>7360</c:v>
                </c:pt>
                <c:pt idx="8">
                  <c:v>7646</c:v>
                </c:pt>
                <c:pt idx="11">
                  <c:v>7761</c:v>
                </c:pt>
                <c:pt idx="14">
                  <c:v>7644</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1</c:v>
                </c:pt>
                <c:pt idx="3">
                  <c:v>1</c:v>
                </c:pt>
                <c:pt idx="6">
                  <c:v>1</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137</c:v>
                </c:pt>
                <c:pt idx="3">
                  <c:v>89</c:v>
                </c:pt>
                <c:pt idx="6">
                  <c:v>80</c:v>
                </c:pt>
                <c:pt idx="9">
                  <c:v>75</c:v>
                </c:pt>
                <c:pt idx="12">
                  <c:v>50</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654</c:v>
                </c:pt>
                <c:pt idx="3">
                  <c:v>642</c:v>
                </c:pt>
                <c:pt idx="6">
                  <c:v>628</c:v>
                </c:pt>
                <c:pt idx="9">
                  <c:v>491</c:v>
                </c:pt>
                <c:pt idx="12">
                  <c:v>275</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2067</c:v>
                </c:pt>
                <c:pt idx="3">
                  <c:v>2173</c:v>
                </c:pt>
                <c:pt idx="6">
                  <c:v>2240</c:v>
                </c:pt>
                <c:pt idx="9">
                  <c:v>2357</c:v>
                </c:pt>
                <c:pt idx="12">
                  <c:v>2496</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6712</c:v>
                </c:pt>
                <c:pt idx="3">
                  <c:v>7038</c:v>
                </c:pt>
                <c:pt idx="6">
                  <c:v>7601</c:v>
                </c:pt>
                <c:pt idx="9">
                  <c:v>7720</c:v>
                </c:pt>
                <c:pt idx="12">
                  <c:v>7618</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98529664"/>
        <c:axId val="9853158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2522</c:v>
                </c:pt>
                <c:pt idx="2">
                  <c:v>#N/A</c:v>
                </c:pt>
                <c:pt idx="3">
                  <c:v>#N/A</c:v>
                </c:pt>
                <c:pt idx="4">
                  <c:v>2583</c:v>
                </c:pt>
                <c:pt idx="5">
                  <c:v>#N/A</c:v>
                </c:pt>
                <c:pt idx="6">
                  <c:v>#N/A</c:v>
                </c:pt>
                <c:pt idx="7">
                  <c:v>2904</c:v>
                </c:pt>
                <c:pt idx="8">
                  <c:v>#N/A</c:v>
                </c:pt>
                <c:pt idx="9">
                  <c:v>#N/A</c:v>
                </c:pt>
                <c:pt idx="10">
                  <c:v>2882</c:v>
                </c:pt>
                <c:pt idx="11">
                  <c:v>#N/A</c:v>
                </c:pt>
                <c:pt idx="12">
                  <c:v>#N/A</c:v>
                </c:pt>
                <c:pt idx="13">
                  <c:v>2795</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98529664"/>
        <c:axId val="98531584"/>
      </c:lineChart>
      <c:catAx>
        <c:axId val="985296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8531584"/>
        <c:crosses val="autoZero"/>
        <c:auto val="1"/>
        <c:lblAlgn val="ctr"/>
        <c:lblOffset val="100"/>
        <c:tickLblSkip val="1"/>
        <c:tickMarkSkip val="1"/>
        <c:noMultiLvlLbl val="0"/>
      </c:catAx>
      <c:valAx>
        <c:axId val="9853158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85296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65858</c:v>
                </c:pt>
                <c:pt idx="5">
                  <c:v>66516</c:v>
                </c:pt>
                <c:pt idx="8">
                  <c:v>64416</c:v>
                </c:pt>
                <c:pt idx="11">
                  <c:v>64989</c:v>
                </c:pt>
                <c:pt idx="14">
                  <c:v>63681</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16446</c:v>
                </c:pt>
                <c:pt idx="5">
                  <c:v>16166</c:v>
                </c:pt>
                <c:pt idx="8">
                  <c:v>15351</c:v>
                </c:pt>
                <c:pt idx="11">
                  <c:v>14636</c:v>
                </c:pt>
                <c:pt idx="14">
                  <c:v>14156</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10478</c:v>
                </c:pt>
                <c:pt idx="5">
                  <c:v>11931</c:v>
                </c:pt>
                <c:pt idx="8">
                  <c:v>11086</c:v>
                </c:pt>
                <c:pt idx="11">
                  <c:v>11314</c:v>
                </c:pt>
                <c:pt idx="14">
                  <c:v>10538</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239</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10190</c:v>
                </c:pt>
                <c:pt idx="3">
                  <c:v>9720</c:v>
                </c:pt>
                <c:pt idx="6">
                  <c:v>8990</c:v>
                </c:pt>
                <c:pt idx="9">
                  <c:v>9189</c:v>
                </c:pt>
                <c:pt idx="12">
                  <c:v>8785</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2146</c:v>
                </c:pt>
                <c:pt idx="3">
                  <c:v>1529</c:v>
                </c:pt>
                <c:pt idx="6">
                  <c:v>924</c:v>
                </c:pt>
                <c:pt idx="9">
                  <c:v>446</c:v>
                </c:pt>
                <c:pt idx="12">
                  <c:v>192</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27903</c:v>
                </c:pt>
                <c:pt idx="3">
                  <c:v>27647</c:v>
                </c:pt>
                <c:pt idx="6">
                  <c:v>27123</c:v>
                </c:pt>
                <c:pt idx="9">
                  <c:v>26985</c:v>
                </c:pt>
                <c:pt idx="12">
                  <c:v>27272</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632</c:v>
                </c:pt>
                <c:pt idx="3">
                  <c:v>314</c:v>
                </c:pt>
                <c:pt idx="6">
                  <c:v>243</c:v>
                </c:pt>
                <c:pt idx="9">
                  <c:v>173</c:v>
                </c:pt>
                <c:pt idx="12">
                  <c:v>127</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63904</c:v>
                </c:pt>
                <c:pt idx="3">
                  <c:v>66651</c:v>
                </c:pt>
                <c:pt idx="6">
                  <c:v>64335</c:v>
                </c:pt>
                <c:pt idx="9">
                  <c:v>63971</c:v>
                </c:pt>
                <c:pt idx="12">
                  <c:v>62603</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21700352"/>
        <c:axId val="12170188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12231</c:v>
                </c:pt>
                <c:pt idx="2">
                  <c:v>#N/A</c:v>
                </c:pt>
                <c:pt idx="3">
                  <c:v>#N/A</c:v>
                </c:pt>
                <c:pt idx="4">
                  <c:v>11248</c:v>
                </c:pt>
                <c:pt idx="5">
                  <c:v>#N/A</c:v>
                </c:pt>
                <c:pt idx="6">
                  <c:v>#N/A</c:v>
                </c:pt>
                <c:pt idx="7">
                  <c:v>10762</c:v>
                </c:pt>
                <c:pt idx="8">
                  <c:v>#N/A</c:v>
                </c:pt>
                <c:pt idx="9">
                  <c:v>#N/A</c:v>
                </c:pt>
                <c:pt idx="10">
                  <c:v>9825</c:v>
                </c:pt>
                <c:pt idx="11">
                  <c:v>#N/A</c:v>
                </c:pt>
                <c:pt idx="12">
                  <c:v>#N/A</c:v>
                </c:pt>
                <c:pt idx="13">
                  <c:v>10603</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21700352"/>
        <c:axId val="121701888"/>
      </c:lineChart>
      <c:catAx>
        <c:axId val="1217003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1701888"/>
        <c:crosses val="autoZero"/>
        <c:auto val="1"/>
        <c:lblAlgn val="ctr"/>
        <c:lblOffset val="100"/>
        <c:tickLblSkip val="1"/>
        <c:tickMarkSkip val="1"/>
        <c:noMultiLvlLbl val="0"/>
      </c:catAx>
      <c:valAx>
        <c:axId val="12170188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17003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{AB25EF25-EAAC-4E95-86A8-55C8C14A9CFE}</c15:txfldGUID>
                      <c15:f>公会計指標分析・財政指標組合せ分析表!$K$50</c15:f>
                      <c15:dlblFieldTableCache>
                        <c:ptCount val="1"/>
                        <c:pt idx="0">
                          <c:v>H24</c:v>
                        </c:pt>
                      </c15:dlblFieldTableCache>
                    </c15:dlblFTEntry>
                  </c15:dlblFieldTable>
                  <c15:showDataLabelsRange val="0"/>
                </c:ext>
                <c:ext xmlns:c16="http://schemas.microsoft.com/office/drawing/2014/chart" uri="{C3380CC4-5D6E-409C-BE32-E72D297353CC}">
                  <c16:uniqueId val="{00000000-C127-4C3C-BC4D-64C71B6CDE36}"/>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{73850914-33C2-4A49-B8FD-F397ECE898C2}</c15:txfldGUID>
                      <c15:f>公会計指標分析・財政指標組合せ分析表!$L$50</c15:f>
                      <c15:dlblFieldTableCache>
                        <c:ptCount val="1"/>
                        <c:pt idx="0">
                          <c:v>H25</c:v>
                        </c:pt>
                      </c15:dlblFieldTableCache>
                    </c15:dlblFTEntry>
                  </c15:dlblFieldTable>
                  <c15:showDataLabelsRange val="0"/>
                </c:ext>
                <c:ext xmlns:c16="http://schemas.microsoft.com/office/drawing/2014/chart" uri="{C3380CC4-5D6E-409C-BE32-E72D297353CC}">
                  <c16:uniqueId val="{00000001-C127-4C3C-BC4D-64C71B6CDE36}"/>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{413C88DA-00C2-4907-9016-D3532DC1A077}</c15:txfldGUID>
                      <c15:f>公会計指標分析・財政指標組合せ分析表!$M$50</c15:f>
                      <c15:dlblFieldTableCache>
                        <c:ptCount val="1"/>
                        <c:pt idx="0">
                          <c:v>H26</c:v>
                        </c:pt>
                      </c15:dlblFieldTableCache>
                    </c15:dlblFTEntry>
                  </c15:dlblFieldTable>
                  <c15:showDataLabelsRange val="0"/>
                </c:ext>
                <c:ext xmlns:c16="http://schemas.microsoft.com/office/drawing/2014/chart" uri="{C3380CC4-5D6E-409C-BE32-E72D297353CC}">
                  <c16:uniqueId val="{00000002-C127-4C3C-BC4D-64C71B6CDE36}"/>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{7D80B797-D53C-475C-92A6-33084D1C9D01}</c15:txfldGUID>
                      <c15:f>公会計指標分析・財政指標組合せ分析表!$N$50</c15:f>
                      <c15:dlblFieldTableCache>
                        <c:ptCount val="1"/>
                        <c:pt idx="0">
                          <c:v>H27</c:v>
                        </c:pt>
                      </c15:dlblFieldTableCache>
                    </c15:dlblFTEntry>
                  </c15:dlblFieldTable>
                  <c15:showDataLabelsRange val="0"/>
                </c:ext>
                <c:ext xmlns:c16="http://schemas.microsoft.com/office/drawing/2014/chart" uri="{C3380CC4-5D6E-409C-BE32-E72D297353CC}">
                  <c16:uniqueId val="{00000003-C127-4C3C-BC4D-64C71B6CDE36}"/>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{5E863210-8D15-434F-A154-0B2A8FFD68FE}</c15:txfldGUID>
                      <c15:f>公会計指標分析・財政指標組合せ分析表!$O$50</c15:f>
                      <c15:dlblFieldTableCache>
                        <c:ptCount val="1"/>
                        <c:pt idx="0">
                          <c:v>H28</c:v>
                        </c:pt>
                      </c15:dlblFieldTableCache>
                    </c15:dlblFTEntry>
                  </c15:dlblFieldTable>
                  <c15:showDataLabelsRange val="0"/>
                </c:ext>
                <c:ext xmlns:c16="http://schemas.microsoft.com/office/drawing/2014/chart" uri="{C3380CC4-5D6E-409C-BE32-E72D297353CC}">
                  <c16:uniqueId val="{00000004-C127-4C3C-BC4D-64C71B6CDE3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56.7</c:v>
                </c:pt>
                <c:pt idx="4">
                  <c:v>58.3</c:v>
                </c:pt>
              </c:numCache>
            </c:numRef>
          </c:xVal>
          <c:yVal>
            <c:numRef>
              <c:f>公会計指標分析・財政指標組合せ分析表!$K$51:$O$51</c:f>
              <c:numCache>
                <c:formatCode>#,##0.0;"▲ "#,##0.0</c:formatCode>
                <c:ptCount val="5"/>
                <c:pt idx="3">
                  <c:v>40.5</c:v>
                </c:pt>
                <c:pt idx="4">
                  <c:v>44.6</c:v>
                </c:pt>
              </c:numCache>
            </c:numRef>
          </c:yVal>
          <c:smooth val="0"/>
          <c:extLst xmlns:c16r2="http://schemas.microsoft.com/office/drawing/2015/06/chart">
            <c:ext xmlns:c16="http://schemas.microsoft.com/office/drawing/2014/chart" uri="{C3380CC4-5D6E-409C-BE32-E72D297353CC}">
              <c16:uniqueId val="{00000005-C127-4C3C-BC4D-64C71B6CDE36}"/>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{38DB9F88-6156-4DBF-8B0A-0FE8C229501A}</c15:txfldGUID>
                      <c15:f>公会計指標分析・財政指標組合せ分析表!$K$50</c15:f>
                      <c15:dlblFieldTableCache>
                        <c:ptCount val="1"/>
                        <c:pt idx="0">
                          <c:v>H24</c:v>
                        </c:pt>
                      </c15:dlblFieldTableCache>
                    </c15:dlblFTEntry>
                  </c15:dlblFieldTable>
                  <c15:showDataLabelsRange val="0"/>
                </c:ext>
                <c:ext xmlns:c16="http://schemas.microsoft.com/office/drawing/2014/chart" uri="{C3380CC4-5D6E-409C-BE32-E72D297353CC}">
                  <c16:uniqueId val="{00000006-C127-4C3C-BC4D-64C71B6CDE36}"/>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{BB8CC486-D714-41BD-8FE9-E84910136333}</c15:txfldGUID>
                      <c15:f>公会計指標分析・財政指標組合せ分析表!$L$50</c15:f>
                      <c15:dlblFieldTableCache>
                        <c:ptCount val="1"/>
                        <c:pt idx="0">
                          <c:v>H25</c:v>
                        </c:pt>
                      </c15:dlblFieldTableCache>
                    </c15:dlblFTEntry>
                  </c15:dlblFieldTable>
                  <c15:showDataLabelsRange val="0"/>
                </c:ext>
                <c:ext xmlns:c16="http://schemas.microsoft.com/office/drawing/2014/chart" uri="{C3380CC4-5D6E-409C-BE32-E72D297353CC}">
                  <c16:uniqueId val="{00000007-C127-4C3C-BC4D-64C71B6CDE36}"/>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{7EE307A2-CB4B-49F9-8BCD-823582A5A286}</c15:txfldGUID>
                      <c15:f>公会計指標分析・財政指標組合せ分析表!$M$50</c15:f>
                      <c15:dlblFieldTableCache>
                        <c:ptCount val="1"/>
                        <c:pt idx="0">
                          <c:v>H26</c:v>
                        </c:pt>
                      </c15:dlblFieldTableCache>
                    </c15:dlblFTEntry>
                  </c15:dlblFieldTable>
                  <c15:showDataLabelsRange val="0"/>
                </c:ext>
                <c:ext xmlns:c16="http://schemas.microsoft.com/office/drawing/2014/chart" uri="{C3380CC4-5D6E-409C-BE32-E72D297353CC}">
                  <c16:uniqueId val="{00000008-C127-4C3C-BC4D-64C71B6CDE36}"/>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{CF31DF33-213F-4DC9-87C8-3B2166BB5E6A}</c15:txfldGUID>
                      <c15:f>公会計指標分析・財政指標組合せ分析表!$N$50</c15:f>
                      <c15:dlblFieldTableCache>
                        <c:ptCount val="1"/>
                        <c:pt idx="0">
                          <c:v>H27</c:v>
                        </c:pt>
                      </c15:dlblFieldTableCache>
                    </c15:dlblFTEntry>
                  </c15:dlblFieldTable>
                  <c15:showDataLabelsRange val="0"/>
                </c:ext>
                <c:ext xmlns:c16="http://schemas.microsoft.com/office/drawing/2014/chart" uri="{C3380CC4-5D6E-409C-BE32-E72D297353CC}">
                  <c16:uniqueId val="{00000009-C127-4C3C-BC4D-64C71B6CDE36}"/>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{ED923EC1-320E-4266-8145-727EE80A4934}</c15:txfldGUID>
                      <c15:f>公会計指標分析・財政指標組合せ分析表!$O$50</c15:f>
                      <c15:dlblFieldTableCache>
                        <c:ptCount val="1"/>
                        <c:pt idx="0">
                          <c:v>H28</c:v>
                        </c:pt>
                      </c15:dlblFieldTableCache>
                    </c15:dlblFTEntry>
                  </c15:dlblFieldTable>
                  <c15:showDataLabelsRange val="0"/>
                </c:ext>
                <c:ext xmlns:c16="http://schemas.microsoft.com/office/drawing/2014/chart" uri="{C3380CC4-5D6E-409C-BE32-E72D297353CC}">
                  <c16:uniqueId val="{0000000A-C127-4C3C-BC4D-64C71B6CDE3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60.2</c:v>
                </c:pt>
                <c:pt idx="4">
                  <c:v>58.3</c:v>
                </c:pt>
              </c:numCache>
            </c:numRef>
          </c:xVal>
          <c:yVal>
            <c:numRef>
              <c:f>公会計指標分析・財政指標組合せ分析表!$K$55:$O$55</c:f>
              <c:numCache>
                <c:formatCode>#,##0.0;"▲ "#,##0.0</c:formatCode>
                <c:ptCount val="5"/>
                <c:pt idx="3">
                  <c:v>34.9</c:v>
                </c:pt>
                <c:pt idx="4">
                  <c:v>53.1</c:v>
                </c:pt>
              </c:numCache>
            </c:numRef>
          </c:yVal>
          <c:smooth val="0"/>
          <c:extLst xmlns:c16r2="http://schemas.microsoft.com/office/drawing/2015/06/chart">
            <c:ext xmlns:c16="http://schemas.microsoft.com/office/drawing/2014/chart" uri="{C3380CC4-5D6E-409C-BE32-E72D297353CC}">
              <c16:uniqueId val="{0000000B-C127-4C3C-BC4D-64C71B6CDE36}"/>
            </c:ext>
          </c:extLst>
        </c:ser>
        <c:dLbls>
          <c:showLegendKey val="0"/>
          <c:showVal val="0"/>
          <c:showCatName val="0"/>
          <c:showSerName val="0"/>
          <c:showPercent val="0"/>
          <c:showBubbleSize val="0"/>
        </c:dLbls>
        <c:axId val="129618688"/>
        <c:axId val="129620608"/>
      </c:scatterChart>
      <c:valAx>
        <c:axId val="129618688"/>
        <c:scaling>
          <c:orientation val="minMax"/>
          <c:max val="60.5"/>
          <c:min val="56.4"/>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9620608"/>
        <c:crosses val="autoZero"/>
        <c:crossBetween val="midCat"/>
      </c:valAx>
      <c:valAx>
        <c:axId val="129620608"/>
        <c:scaling>
          <c:orientation val="minMax"/>
          <c:max val="57"/>
          <c:min val="3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9618688"/>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{B5522EF6-B12E-4F0C-9DEC-BF09554601A7}</c15:txfldGUID>
                      <c15:f>公会計指標分析・財政指標組合せ分析表!$K$72</c15:f>
                      <c15:dlblFieldTableCache>
                        <c:ptCount val="1"/>
                        <c:pt idx="0">
                          <c:v>H24</c:v>
                        </c:pt>
                      </c15:dlblFieldTableCache>
                    </c15:dlblFTEntry>
                  </c15:dlblFieldTable>
                  <c15:showDataLabelsRange val="0"/>
                </c:ext>
                <c:ext xmlns:c16="http://schemas.microsoft.com/office/drawing/2014/chart" uri="{C3380CC4-5D6E-409C-BE32-E72D297353CC}">
                  <c16:uniqueId val="{00000000-E9B8-4A9E-A970-9C3A546B4A5E}"/>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{0263941E-EBB0-40A5-B241-960F6A0F8581}</c15:txfldGUID>
                      <c15:f>公会計指標分析・財政指標組合せ分析表!$L$72</c15:f>
                      <c15:dlblFieldTableCache>
                        <c:ptCount val="1"/>
                        <c:pt idx="0">
                          <c:v>H25</c:v>
                        </c:pt>
                      </c15:dlblFieldTableCache>
                    </c15:dlblFTEntry>
                  </c15:dlblFieldTable>
                  <c15:showDataLabelsRange val="0"/>
                </c:ext>
                <c:ext xmlns:c16="http://schemas.microsoft.com/office/drawing/2014/chart" uri="{C3380CC4-5D6E-409C-BE32-E72D297353CC}">
                  <c16:uniqueId val="{00000001-E9B8-4A9E-A970-9C3A546B4A5E}"/>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{0D312B96-A4B4-44DD-9191-DF8E49703272}</c15:txfldGUID>
                      <c15:f>公会計指標分析・財政指標組合せ分析表!$M$72</c15:f>
                      <c15:dlblFieldTableCache>
                        <c:ptCount val="1"/>
                        <c:pt idx="0">
                          <c:v>H26</c:v>
                        </c:pt>
                      </c15:dlblFieldTableCache>
                    </c15:dlblFTEntry>
                  </c15:dlblFieldTable>
                  <c15:showDataLabelsRange val="0"/>
                </c:ext>
                <c:ext xmlns:c16="http://schemas.microsoft.com/office/drawing/2014/chart" uri="{C3380CC4-5D6E-409C-BE32-E72D297353CC}">
                  <c16:uniqueId val="{00000002-E9B8-4A9E-A970-9C3A546B4A5E}"/>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{0522535E-F7FB-45B5-820E-1909F1AC46A7}</c15:txfldGUID>
                      <c15:f>公会計指標分析・財政指標組合せ分析表!$N$72</c15:f>
                      <c15:dlblFieldTableCache>
                        <c:ptCount val="1"/>
                        <c:pt idx="0">
                          <c:v>H27</c:v>
                        </c:pt>
                      </c15:dlblFieldTableCache>
                    </c15:dlblFTEntry>
                  </c15:dlblFieldTable>
                  <c15:showDataLabelsRange val="0"/>
                </c:ext>
                <c:ext xmlns:c16="http://schemas.microsoft.com/office/drawing/2014/chart" uri="{C3380CC4-5D6E-409C-BE32-E72D297353CC}">
                  <c16:uniqueId val="{00000003-E9B8-4A9E-A970-9C3A546B4A5E}"/>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{314F3DE8-9D05-4DB4-88D7-AA427B35843E}</c15:txfldGUID>
                      <c15:f>公会計指標分析・財政指標組合せ分析表!$O$72</c15:f>
                      <c15:dlblFieldTableCache>
                        <c:ptCount val="1"/>
                        <c:pt idx="0">
                          <c:v>H28</c:v>
                        </c:pt>
                      </c15:dlblFieldTableCache>
                    </c15:dlblFTEntry>
                  </c15:dlblFieldTable>
                  <c15:showDataLabelsRange val="0"/>
                </c:ext>
                <c:ext xmlns:c16="http://schemas.microsoft.com/office/drawing/2014/chart" uri="{C3380CC4-5D6E-409C-BE32-E72D297353CC}">
                  <c16:uniqueId val="{00000004-E9B8-4A9E-A970-9C3A546B4A5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10.3</c:v>
                </c:pt>
                <c:pt idx="1">
                  <c:v>10.3</c:v>
                </c:pt>
                <c:pt idx="2">
                  <c:v>10.9</c:v>
                </c:pt>
                <c:pt idx="3">
                  <c:v>11.4</c:v>
                </c:pt>
                <c:pt idx="4">
                  <c:v>11.8</c:v>
                </c:pt>
              </c:numCache>
            </c:numRef>
          </c:xVal>
          <c:yVal>
            <c:numRef>
              <c:f>公会計指標分析・財政指標組合せ分析表!$K$73:$O$73</c:f>
              <c:numCache>
                <c:formatCode>#,##0.0;"▲ "#,##0.0</c:formatCode>
                <c:ptCount val="5"/>
                <c:pt idx="0">
                  <c:v>50</c:v>
                </c:pt>
                <c:pt idx="1">
                  <c:v>45.4</c:v>
                </c:pt>
                <c:pt idx="2">
                  <c:v>44.6</c:v>
                </c:pt>
                <c:pt idx="3">
                  <c:v>40.5</c:v>
                </c:pt>
                <c:pt idx="4">
                  <c:v>44.6</c:v>
                </c:pt>
              </c:numCache>
            </c:numRef>
          </c:yVal>
          <c:smooth val="0"/>
          <c:extLst xmlns:c16r2="http://schemas.microsoft.com/office/drawing/2015/06/chart">
            <c:ext xmlns:c16="http://schemas.microsoft.com/office/drawing/2014/chart" uri="{C3380CC4-5D6E-409C-BE32-E72D297353CC}">
              <c16:uniqueId val="{00000005-E9B8-4A9E-A970-9C3A546B4A5E}"/>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{ABE001B1-143E-4B72-8DD2-FC3F2B416E5D}</c15:txfldGUID>
                      <c15:f>公会計指標分析・財政指標組合せ分析表!$K$72</c15:f>
                      <c15:dlblFieldTableCache>
                        <c:ptCount val="1"/>
                        <c:pt idx="0">
                          <c:v>H24</c:v>
                        </c:pt>
                      </c15:dlblFieldTableCache>
                    </c15:dlblFTEntry>
                  </c15:dlblFieldTable>
                  <c15:showDataLabelsRange val="0"/>
                </c:ext>
                <c:ext xmlns:c16="http://schemas.microsoft.com/office/drawing/2014/chart" uri="{C3380CC4-5D6E-409C-BE32-E72D297353CC}">
                  <c16:uniqueId val="{00000006-E9B8-4A9E-A970-9C3A546B4A5E}"/>
                </c:ext>
              </c:extLst>
            </c:dLbl>
            <c:dLbl>
              <c:idx val="1"/>
              <c:tx>
                <c:strRef>
                  <c:f>公会計指標分析・財政指標組合せ分析表!$L$72</c:f>
                  <c:strCache>
                    <c:ptCount val="1"/>
                    <c:pt idx="0">
                      <c:v>H25</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{41C06E31-7329-4A0F-9C0B-985EEF636B3E}</c15:txfldGUID>
                      <c15:f>公会計指標分析・財政指標組合せ分析表!$L$72</c15:f>
                      <c15:dlblFieldTableCache>
                        <c:ptCount val="1"/>
                        <c:pt idx="0">
                          <c:v>H25</c:v>
                        </c:pt>
                      </c15:dlblFieldTableCache>
                    </c15:dlblFTEntry>
                  </c15:dlblFieldTable>
                  <c15:showDataLabelsRange val="0"/>
                </c:ext>
                <c:ext xmlns:c16="http://schemas.microsoft.com/office/drawing/2014/chart" uri="{C3380CC4-5D6E-409C-BE32-E72D297353CC}">
                  <c16:uniqueId val="{00000007-E9B8-4A9E-A970-9C3A546B4A5E}"/>
                </c:ext>
              </c:extLst>
            </c:dLbl>
            <c:dLbl>
              <c:idx val="2"/>
              <c:layout>
                <c:manualLayout>
                  <c:x val="0"/>
                  <c:y val="2.4682208841541866E-3"/>
                </c:manualLayout>
              </c:layout>
              <c:tx>
                <c:strRef>
                  <c:f>公会計指標分析・財政指標組合せ分析表!$M$72</c:f>
                  <c:strCache>
                    <c:ptCount val="1"/>
                    <c:pt idx="0">
                      <c:v>H26</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{45464B6A-30AA-4F79-9998-B888E83805DD}</c15:txfldGUID>
                      <c15:f>公会計指標分析・財政指標組合せ分析表!$M$72</c15:f>
                      <c15:dlblFieldTableCache>
                        <c:ptCount val="1"/>
                        <c:pt idx="0">
                          <c:v>H26</c:v>
                        </c:pt>
                      </c15:dlblFieldTableCache>
                    </c15:dlblFTEntry>
                  </c15:dlblFieldTable>
                  <c15:showDataLabelsRange val="0"/>
                </c:ext>
                <c:ext xmlns:c16="http://schemas.microsoft.com/office/drawing/2014/chart" uri="{C3380CC4-5D6E-409C-BE32-E72D297353CC}">
                  <c16:uniqueId val="{00000008-E9B8-4A9E-A970-9C3A546B4A5E}"/>
                </c:ext>
              </c:extLst>
            </c:dLbl>
            <c:dLbl>
              <c:idx val="3"/>
              <c:layout>
                <c:manualLayout>
                  <c:x val="0"/>
                  <c:y val="-2.4682208841542664E-3"/>
                </c:manualLayout>
              </c:layout>
              <c:tx>
                <c:strRef>
                  <c:f>公会計指標分析・財政指標組合せ分析表!$N$72</c:f>
                  <c:strCache>
                    <c:ptCount val="1"/>
                    <c:pt idx="0">
                      <c:v>H27</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{E62192BE-66D2-4C9E-B951-00452397DDB0}</c15:txfldGUID>
                      <c15:f>公会計指標分析・財政指標組合せ分析表!$N$72</c15:f>
                      <c15:dlblFieldTableCache>
                        <c:ptCount val="1"/>
                        <c:pt idx="0">
                          <c:v>H27</c:v>
                        </c:pt>
                      </c15:dlblFieldTableCache>
                    </c15:dlblFTEntry>
                  </c15:dlblFieldTable>
                  <c15:showDataLabelsRange val="0"/>
                </c:ext>
                <c:ext xmlns:c16="http://schemas.microsoft.com/office/drawing/2014/chart" uri="{C3380CC4-5D6E-409C-BE32-E72D297353CC}">
                  <c16:uniqueId val="{00000009-E9B8-4A9E-A970-9C3A546B4A5E}"/>
                </c:ext>
              </c:extLst>
            </c:dLbl>
            <c:dLbl>
              <c:idx val="4"/>
              <c:tx>
                <c:strRef>
                  <c:f>公会計指標分析・財政指標組合せ分析表!$O$72</c:f>
                  <c:strCache>
                    <c:ptCount val="1"/>
                    <c:pt idx="0">
                      <c:v>H28</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{C5902F7F-E70F-4259-A862-52F259318EC8}</c15:txfldGUID>
                      <c15:f>公会計指標分析・財政指標組合せ分析表!$O$72</c15:f>
                      <c15:dlblFieldTableCache>
                        <c:ptCount val="1"/>
                        <c:pt idx="0">
                          <c:v>H28</c:v>
                        </c:pt>
                      </c15:dlblFieldTableCache>
                    </c15:dlblFTEntry>
                  </c15:dlblFieldTable>
                  <c15:showDataLabelsRange val="0"/>
                </c:ext>
                <c:ext xmlns:c16="http://schemas.microsoft.com/office/drawing/2014/chart" uri="{C3380CC4-5D6E-409C-BE32-E72D297353CC}">
                  <c16:uniqueId val="{0000000A-E9B8-4A9E-A970-9C3A546B4A5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8.5</c:v>
                </c:pt>
                <c:pt idx="1">
                  <c:v>7.9</c:v>
                </c:pt>
                <c:pt idx="2">
                  <c:v>7.1</c:v>
                </c:pt>
                <c:pt idx="3">
                  <c:v>7.2</c:v>
                </c:pt>
                <c:pt idx="4">
                  <c:v>8.6</c:v>
                </c:pt>
              </c:numCache>
            </c:numRef>
          </c:xVal>
          <c:yVal>
            <c:numRef>
              <c:f>公会計指標分析・財政指標組合せ分析表!$K$77:$O$77</c:f>
              <c:numCache>
                <c:formatCode>#,##0.0;"▲ "#,##0.0</c:formatCode>
                <c:ptCount val="5"/>
                <c:pt idx="0">
                  <c:v>46.1</c:v>
                </c:pt>
                <c:pt idx="1">
                  <c:v>37.6</c:v>
                </c:pt>
                <c:pt idx="2">
                  <c:v>33.799999999999997</c:v>
                </c:pt>
                <c:pt idx="3">
                  <c:v>34.9</c:v>
                </c:pt>
                <c:pt idx="4">
                  <c:v>53.1</c:v>
                </c:pt>
              </c:numCache>
            </c:numRef>
          </c:yVal>
          <c:smooth val="0"/>
          <c:extLst xmlns:c16r2="http://schemas.microsoft.com/office/drawing/2015/06/chart">
            <c:ext xmlns:c16="http://schemas.microsoft.com/office/drawing/2014/chart" uri="{C3380CC4-5D6E-409C-BE32-E72D297353CC}">
              <c16:uniqueId val="{0000000B-E9B8-4A9E-A970-9C3A546B4A5E}"/>
            </c:ext>
          </c:extLst>
        </c:ser>
        <c:dLbls>
          <c:showLegendKey val="0"/>
          <c:showVal val="0"/>
          <c:showCatName val="0"/>
          <c:showSerName val="0"/>
          <c:showPercent val="0"/>
          <c:showBubbleSize val="0"/>
        </c:dLbls>
        <c:axId val="229733120"/>
        <c:axId val="229735040"/>
      </c:scatterChart>
      <c:valAx>
        <c:axId val="229733120"/>
        <c:scaling>
          <c:orientation val="minMax"/>
          <c:max val="12.2"/>
          <c:min val="6.8"/>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9735040"/>
        <c:crosses val="autoZero"/>
        <c:crossBetween val="midCat"/>
      </c:valAx>
      <c:valAx>
        <c:axId val="229735040"/>
        <c:scaling>
          <c:orientation val="minMax"/>
          <c:max val="57"/>
          <c:min val="3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9733120"/>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山形県酒田市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105,468
105,024
602.97
55,311,704
53,566,251
1,474,778
29,842,611
62,522,968</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11.8
44.6</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[0.47]</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14/21</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平成</a:t>
          </a:r>
          <a:r>
            <a:rPr kumimoji="1" lang="en-US" altLang="ja-JP" sz="1300">
              <a:solidFill>
                <a:schemeClr val="dk1"/>
              </a:solidFill>
              <a:effectLst/>
              <a:latin typeface="+mn-lt"/>
              <a:ea typeface="+mn-ea"/>
              <a:cs typeface="+mn-cs"/>
            </a:rPr>
            <a:t>24</a:t>
          </a:r>
          <a:r>
            <a:rPr kumimoji="1" lang="ja-JP" altLang="ja-JP" sz="1300">
              <a:solidFill>
                <a:schemeClr val="dk1"/>
              </a:solidFill>
              <a:effectLst/>
              <a:latin typeface="+mn-lt"/>
              <a:ea typeface="+mn-ea"/>
              <a:cs typeface="+mn-cs"/>
            </a:rPr>
            <a:t>年度までは、長引く景気の低迷や少子高齢化等により指数は悪化傾向にあった。しかし、平成</a:t>
          </a:r>
          <a:r>
            <a:rPr kumimoji="1" lang="en-US" altLang="ja-JP" sz="1300">
              <a:solidFill>
                <a:schemeClr val="dk1"/>
              </a:solidFill>
              <a:effectLst/>
              <a:latin typeface="+mn-lt"/>
              <a:ea typeface="+mn-ea"/>
              <a:cs typeface="+mn-cs"/>
            </a:rPr>
            <a:t>24</a:t>
          </a:r>
          <a:r>
            <a:rPr kumimoji="1" lang="ja-JP" altLang="ja-JP" sz="1300">
              <a:solidFill>
                <a:schemeClr val="dk1"/>
              </a:solidFill>
              <a:effectLst/>
              <a:latin typeface="+mn-lt"/>
              <a:ea typeface="+mn-ea"/>
              <a:cs typeface="+mn-cs"/>
            </a:rPr>
            <a:t>年度以降は景気の回復により、わずかながらではあるが回復傾向にある。</a:t>
          </a:r>
          <a:r>
            <a:rPr lang="ja-JP" altLang="ja-JP" sz="1300" b="0" i="0" baseline="0">
              <a:solidFill>
                <a:schemeClr val="dk1"/>
              </a:solidFill>
              <a:effectLst/>
              <a:latin typeface="+mn-lt"/>
              <a:ea typeface="+mn-ea"/>
              <a:cs typeface="+mn-cs"/>
            </a:rPr>
            <a:t>今後とも歳出削減、地方税の徴収強化等の取組みを通じて財政基盤の強化に努める。</a:t>
          </a:r>
          <a:endParaRPr lang="ja-JP" altLang="ja-JP" sz="13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45</xdr:row>
      <xdr:rowOff>131535</xdr:rowOff>
    </xdr:from>
    <xdr:to>
      <xdr:col>8</xdr:col>
      <xdr:colOff>355600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157843</xdr:rowOff>
    </xdr:from>
    <xdr:to>
      <xdr:col>7</xdr:col>
      <xdr:colOff>152400</xdr:colOff>
      <xdr:row>45</xdr:row>
      <xdr:rowOff>166007</xdr:rowOff>
    </xdr:to>
    <xdr:cxnSp macro="">
      <xdr:nvCxnSpPr>
        <xdr:cNvPr id="65" name="直線コネクタ 64"/>
        <xdr:cNvCxnSpPr/>
      </xdr:nvCxnSpPr>
      <xdr:spPr>
        <a:xfrm flipV="1">
          <a:off x="4953000" y="6330043"/>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138084</xdr:rowOff>
    </xdr:from>
    <xdr:ext cx="762000" cy="259045"/>
    <xdr:sp macro="" textlink="">
      <xdr:nvSpPr>
        <xdr:cNvPr id="66" name="財政力最小値テキスト"/>
        <xdr:cNvSpPr txBox="1"/>
      </xdr:nvSpPr>
      <xdr:spPr>
        <a:xfrm>
          <a:off x="5041900" y="785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0.38</a:t>
          </a:r>
          <a:endParaRPr kumimoji="1" lang="ja-JP" altLang="en-US" sz="1000" b="1">
            <a:latin typeface="ＭＳ Ｐゴシック"/>
          </a:endParaRPr>
        </a:p>
      </xdr:txBody>
    </xdr:sp>
    <xdr:clientData/>
  </xdr:oneCellAnchor>
  <xdr:twoCellAnchor>
    <xdr:from>
      <xdr:col>7</xdr:col>
      <xdr:colOff>63500</xdr:colOff>
      <xdr:row>45</xdr:row>
      <xdr:rowOff>166007</xdr:rowOff>
    </xdr:from>
    <xdr:to>
      <xdr:col>7</xdr:col>
      <xdr:colOff>241300</xdr:colOff>
      <xdr:row>45</xdr:row>
      <xdr:rowOff>166007</xdr:rowOff>
    </xdr:to>
    <xdr:cxnSp macro="">
      <xdr:nvCxnSpPr>
        <xdr:cNvPr id="67" name="直線コネクタ 66"/>
        <xdr:cNvCxnSpPr/>
      </xdr:nvCxnSpPr>
      <xdr:spPr>
        <a:xfrm>
          <a:off x="4864100" y="788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72770</xdr:rowOff>
    </xdr:from>
    <xdr:ext cx="762000" cy="259045"/>
    <xdr:sp macro="" textlink="">
      <xdr:nvSpPr>
        <xdr:cNvPr id="68" name="財政力最大値テキスト"/>
        <xdr:cNvSpPr txBox="1"/>
      </xdr:nvSpPr>
      <xdr:spPr>
        <a:xfrm>
          <a:off x="5041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1.28</a:t>
          </a:r>
          <a:endParaRPr kumimoji="1" lang="ja-JP" altLang="en-US" sz="1000" b="1">
            <a:latin typeface="ＭＳ Ｐゴシック"/>
          </a:endParaRPr>
        </a:p>
      </xdr:txBody>
    </xdr:sp>
    <xdr:clientData/>
  </xdr:oneCellAnchor>
  <xdr:twoCellAnchor>
    <xdr:from>
      <xdr:col>7</xdr:col>
      <xdr:colOff>63500</xdr:colOff>
      <xdr:row>36</xdr:row>
      <xdr:rowOff>157843</xdr:rowOff>
    </xdr:from>
    <xdr:to>
      <xdr:col>7</xdr:col>
      <xdr:colOff>241300</xdr:colOff>
      <xdr:row>36</xdr:row>
      <xdr:rowOff>157843</xdr:rowOff>
    </xdr:to>
    <xdr:cxnSp macro="">
      <xdr:nvCxnSpPr>
        <xdr:cNvPr id="69" name="直線コネクタ 68"/>
        <xdr:cNvCxnSpPr/>
      </xdr:nvCxnSpPr>
      <xdr:spPr>
        <a:xfrm>
          <a:off x="4864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45</xdr:row>
      <xdr:rowOff>10885</xdr:rowOff>
    </xdr:from>
    <xdr:to>
      <xdr:col>7</xdr:col>
      <xdr:colOff>152400</xdr:colOff>
      <xdr:row>45</xdr:row>
      <xdr:rowOff>28122</xdr:rowOff>
    </xdr:to>
    <xdr:cxnSp macro="">
      <xdr:nvCxnSpPr>
        <xdr:cNvPr id="70" name="直線コネクタ 69"/>
        <xdr:cNvCxnSpPr/>
      </xdr:nvCxnSpPr>
      <xdr:spPr>
        <a:xfrm flipV="1">
          <a:off x="4114800" y="7726135"/>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78212</xdr:rowOff>
    </xdr:from>
    <xdr:ext cx="762000" cy="259045"/>
    <xdr:sp macro="" textlink="">
      <xdr:nvSpPr>
        <xdr:cNvPr id="71" name="財政力平均値テキスト"/>
        <xdr:cNvSpPr txBox="1"/>
      </xdr:nvSpPr>
      <xdr:spPr>
        <a:xfrm>
          <a:off x="5041900" y="72791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0.61</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61685</xdr:rowOff>
    </xdr:from>
    <xdr:to>
      <xdr:col>7</xdr:col>
      <xdr:colOff>203200</xdr:colOff>
      <xdr:row>43</xdr:row>
      <xdr:rowOff>163285</xdr:rowOff>
    </xdr:to>
    <xdr:sp macro="" textlink="">
      <xdr:nvSpPr>
        <xdr:cNvPr id="72" name="フローチャート : 判断 71"/>
        <xdr:cNvSpPr/>
      </xdr:nvSpPr>
      <xdr:spPr>
        <a:xfrm>
          <a:off x="49022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45</xdr:row>
      <xdr:rowOff>28122</xdr:rowOff>
    </xdr:from>
    <xdr:to>
      <xdr:col>6</xdr:col>
      <xdr:colOff>0</xdr:colOff>
      <xdr:row>45</xdr:row>
      <xdr:rowOff>45357</xdr:rowOff>
    </xdr:to>
    <xdr:cxnSp macro="">
      <xdr:nvCxnSpPr>
        <xdr:cNvPr id="73" name="直線コネクタ 72"/>
        <xdr:cNvCxnSpPr/>
      </xdr:nvCxnSpPr>
      <xdr:spPr>
        <a:xfrm flipV="1">
          <a:off x="3225800" y="774337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43543</xdr:rowOff>
    </xdr:from>
    <xdr:to>
      <xdr:col>6</xdr:col>
      <xdr:colOff>50800</xdr:colOff>
      <xdr:row>42</xdr:row>
      <xdr:rowOff>145143</xdr:rowOff>
    </xdr:to>
    <xdr:sp macro="" textlink="">
      <xdr:nvSpPr>
        <xdr:cNvPr id="74" name="フローチャート : 判断 73"/>
        <xdr:cNvSpPr/>
      </xdr:nvSpPr>
      <xdr:spPr>
        <a:xfrm>
          <a:off x="4064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40</xdr:row>
      <xdr:rowOff>155320</xdr:rowOff>
    </xdr:from>
    <xdr:ext cx="736600" cy="259045"/>
    <xdr:sp macro="" textlink="">
      <xdr:nvSpPr>
        <xdr:cNvPr id="75" name="テキスト ボックス 74"/>
        <xdr:cNvSpPr txBox="1"/>
      </xdr:nvSpPr>
      <xdr:spPr>
        <a:xfrm>
          <a:off x="3733800" y="7013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0.72</a:t>
          </a:r>
          <a:endParaRPr kumimoji="1" lang="ja-JP" altLang="en-US" sz="1000" b="1">
            <a:solidFill>
              <a:srgbClr val="000080"/>
            </a:solidFill>
            <a:latin typeface="ＭＳ Ｐゴシック"/>
          </a:endParaRPr>
        </a:p>
      </xdr:txBody>
    </xdr:sp>
    <xdr:clientData/>
  </xdr:oneCellAnchor>
  <xdr:twoCellAnchor>
    <xdr:from>
      <xdr:col>3</xdr:col>
      <xdr:colOff>279400</xdr:colOff>
      <xdr:row>45</xdr:row>
      <xdr:rowOff>45357</xdr:rowOff>
    </xdr:from>
    <xdr:to>
      <xdr:col>4</xdr:col>
      <xdr:colOff>482600</xdr:colOff>
      <xdr:row>45</xdr:row>
      <xdr:rowOff>45357</xdr:rowOff>
    </xdr:to>
    <xdr:cxnSp macro="">
      <xdr:nvCxnSpPr>
        <xdr:cNvPr id="76" name="直線コネクタ 75"/>
        <xdr:cNvCxnSpPr/>
      </xdr:nvCxnSpPr>
      <xdr:spPr>
        <a:xfrm>
          <a:off x="2336800" y="77606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9072</xdr:rowOff>
    </xdr:from>
    <xdr:to>
      <xdr:col>4</xdr:col>
      <xdr:colOff>533400</xdr:colOff>
      <xdr:row>42</xdr:row>
      <xdr:rowOff>110672</xdr:rowOff>
    </xdr:to>
    <xdr:sp macro="" textlink="">
      <xdr:nvSpPr>
        <xdr:cNvPr id="77" name="フローチャート : 判断 76"/>
        <xdr:cNvSpPr/>
      </xdr:nvSpPr>
      <xdr:spPr>
        <a:xfrm>
          <a:off x="3175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40</xdr:row>
      <xdr:rowOff>120849</xdr:rowOff>
    </xdr:from>
    <xdr:ext cx="762000" cy="259045"/>
    <xdr:sp macro="" textlink="">
      <xdr:nvSpPr>
        <xdr:cNvPr id="78" name="テキスト ボックス 77"/>
        <xdr:cNvSpPr txBox="1"/>
      </xdr:nvSpPr>
      <xdr:spPr>
        <a:xfrm>
          <a:off x="2844800" y="69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0.74</a:t>
          </a:r>
          <a:endParaRPr kumimoji="1" lang="ja-JP" altLang="en-US" sz="1000" b="1">
            <a:solidFill>
              <a:srgbClr val="000080"/>
            </a:solidFill>
            <a:latin typeface="ＭＳ Ｐゴシック"/>
          </a:endParaRPr>
        </a:p>
      </xdr:txBody>
    </xdr:sp>
    <xdr:clientData/>
  </xdr:oneCellAnchor>
  <xdr:twoCellAnchor>
    <xdr:from>
      <xdr:col>2</xdr:col>
      <xdr:colOff>76200</xdr:colOff>
      <xdr:row>45</xdr:row>
      <xdr:rowOff>45357</xdr:rowOff>
    </xdr:from>
    <xdr:to>
      <xdr:col>3</xdr:col>
      <xdr:colOff>279400</xdr:colOff>
      <xdr:row>45</xdr:row>
      <xdr:rowOff>45357</xdr:rowOff>
    </xdr:to>
    <xdr:cxnSp macro="">
      <xdr:nvCxnSpPr>
        <xdr:cNvPr id="79" name="直線コネクタ 78"/>
        <xdr:cNvCxnSpPr/>
      </xdr:nvCxnSpPr>
      <xdr:spPr>
        <a:xfrm>
          <a:off x="1447800" y="77606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9072</xdr:rowOff>
    </xdr:from>
    <xdr:to>
      <xdr:col>3</xdr:col>
      <xdr:colOff>330200</xdr:colOff>
      <xdr:row>42</xdr:row>
      <xdr:rowOff>110672</xdr:rowOff>
    </xdr:to>
    <xdr:sp macro="" textlink="">
      <xdr:nvSpPr>
        <xdr:cNvPr id="80" name="フローチャート : 判断 79"/>
        <xdr:cNvSpPr/>
      </xdr:nvSpPr>
      <xdr:spPr>
        <a:xfrm>
          <a:off x="2286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40</xdr:row>
      <xdr:rowOff>120849</xdr:rowOff>
    </xdr:from>
    <xdr:ext cx="762000" cy="259045"/>
    <xdr:sp macro="" textlink="">
      <xdr:nvSpPr>
        <xdr:cNvPr id="81" name="テキスト ボックス 80"/>
        <xdr:cNvSpPr txBox="1"/>
      </xdr:nvSpPr>
      <xdr:spPr>
        <a:xfrm>
          <a:off x="1955800" y="69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0.74</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9072</xdr:rowOff>
    </xdr:from>
    <xdr:to>
      <xdr:col>2</xdr:col>
      <xdr:colOff>127000</xdr:colOff>
      <xdr:row>42</xdr:row>
      <xdr:rowOff>110672</xdr:rowOff>
    </xdr:to>
    <xdr:sp macro="" textlink="">
      <xdr:nvSpPr>
        <xdr:cNvPr id="82" name="フローチャート : 判断 81"/>
        <xdr:cNvSpPr/>
      </xdr:nvSpPr>
      <xdr:spPr>
        <a:xfrm>
          <a:off x="1397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120849</xdr:rowOff>
    </xdr:from>
    <xdr:ext cx="762000" cy="259045"/>
    <xdr:sp macro="" textlink="">
      <xdr:nvSpPr>
        <xdr:cNvPr id="83" name="テキスト ボックス 82"/>
        <xdr:cNvSpPr txBox="1"/>
      </xdr:nvSpPr>
      <xdr:spPr>
        <a:xfrm>
          <a:off x="1066800" y="69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0.74</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44</xdr:row>
      <xdr:rowOff>131535</xdr:rowOff>
    </xdr:from>
    <xdr:to>
      <xdr:col>7</xdr:col>
      <xdr:colOff>203200</xdr:colOff>
      <xdr:row>45</xdr:row>
      <xdr:rowOff>61685</xdr:rowOff>
    </xdr:to>
    <xdr:sp macro="" textlink="">
      <xdr:nvSpPr>
        <xdr:cNvPr id="89" name="円/楕円 88"/>
        <xdr:cNvSpPr/>
      </xdr:nvSpPr>
      <xdr:spPr>
        <a:xfrm>
          <a:off x="4902200" y="767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44</xdr:row>
      <xdr:rowOff>103612</xdr:rowOff>
    </xdr:from>
    <xdr:ext cx="762000" cy="259045"/>
    <xdr:sp macro="" textlink="">
      <xdr:nvSpPr>
        <xdr:cNvPr id="90" name="財政力該当値テキスト"/>
        <xdr:cNvSpPr txBox="1"/>
      </xdr:nvSpPr>
      <xdr:spPr>
        <a:xfrm>
          <a:off x="5041900" y="7647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0.47</a:t>
          </a:r>
          <a:endParaRPr kumimoji="1" lang="ja-JP" altLang="en-US" sz="1000" b="1">
            <a:solidFill>
              <a:srgbClr val="FF0000"/>
            </a:solidFill>
            <a:latin typeface="ＭＳ Ｐゴシック"/>
          </a:endParaRPr>
        </a:p>
      </xdr:txBody>
    </xdr:sp>
    <xdr:clientData/>
  </xdr:oneCellAnchor>
  <xdr:twoCellAnchor>
    <xdr:from>
      <xdr:col>5</xdr:col>
      <xdr:colOff>635000</xdr:colOff>
      <xdr:row>44</xdr:row>
      <xdr:rowOff>148772</xdr:rowOff>
    </xdr:from>
    <xdr:to>
      <xdr:col>6</xdr:col>
      <xdr:colOff>50800</xdr:colOff>
      <xdr:row>45</xdr:row>
      <xdr:rowOff>78922</xdr:rowOff>
    </xdr:to>
    <xdr:sp macro="" textlink="">
      <xdr:nvSpPr>
        <xdr:cNvPr id="91" name="円/楕円 90"/>
        <xdr:cNvSpPr/>
      </xdr:nvSpPr>
      <xdr:spPr>
        <a:xfrm>
          <a:off x="4064000" y="769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45</xdr:row>
      <xdr:rowOff>63699</xdr:rowOff>
    </xdr:from>
    <xdr:ext cx="736600" cy="259045"/>
    <xdr:sp macro="" textlink="">
      <xdr:nvSpPr>
        <xdr:cNvPr id="92" name="テキスト ボックス 91"/>
        <xdr:cNvSpPr txBox="1"/>
      </xdr:nvSpPr>
      <xdr:spPr>
        <a:xfrm>
          <a:off x="3733800" y="7778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0.46</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166007</xdr:rowOff>
    </xdr:from>
    <xdr:to>
      <xdr:col>4</xdr:col>
      <xdr:colOff>533400</xdr:colOff>
      <xdr:row>45</xdr:row>
      <xdr:rowOff>96157</xdr:rowOff>
    </xdr:to>
    <xdr:sp macro="" textlink="">
      <xdr:nvSpPr>
        <xdr:cNvPr id="93" name="円/楕円 92"/>
        <xdr:cNvSpPr/>
      </xdr:nvSpPr>
      <xdr:spPr>
        <a:xfrm>
          <a:off x="3175000" y="770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45</xdr:row>
      <xdr:rowOff>80934</xdr:rowOff>
    </xdr:from>
    <xdr:ext cx="762000" cy="259045"/>
    <xdr:sp macro="" textlink="">
      <xdr:nvSpPr>
        <xdr:cNvPr id="94" name="テキスト ボックス 93"/>
        <xdr:cNvSpPr txBox="1"/>
      </xdr:nvSpPr>
      <xdr:spPr>
        <a:xfrm>
          <a:off x="2844800" y="7796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0.45</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166007</xdr:rowOff>
    </xdr:from>
    <xdr:to>
      <xdr:col>3</xdr:col>
      <xdr:colOff>330200</xdr:colOff>
      <xdr:row>45</xdr:row>
      <xdr:rowOff>96157</xdr:rowOff>
    </xdr:to>
    <xdr:sp macro="" textlink="">
      <xdr:nvSpPr>
        <xdr:cNvPr id="95" name="円/楕円 94"/>
        <xdr:cNvSpPr/>
      </xdr:nvSpPr>
      <xdr:spPr>
        <a:xfrm>
          <a:off x="2286000" y="770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45</xdr:row>
      <xdr:rowOff>80934</xdr:rowOff>
    </xdr:from>
    <xdr:ext cx="762000" cy="259045"/>
    <xdr:sp macro="" textlink="">
      <xdr:nvSpPr>
        <xdr:cNvPr id="96" name="テキスト ボックス 95"/>
        <xdr:cNvSpPr txBox="1"/>
      </xdr:nvSpPr>
      <xdr:spPr>
        <a:xfrm>
          <a:off x="1955800" y="7796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0.45</a:t>
          </a:r>
          <a:endParaRPr kumimoji="1" lang="ja-JP" altLang="en-US" sz="1000" b="1">
            <a:solidFill>
              <a:srgbClr val="FF0000"/>
            </a:solidFill>
            <a:latin typeface="ＭＳ Ｐゴシック"/>
          </a:endParaRPr>
        </a:p>
      </xdr:txBody>
    </xdr:sp>
    <xdr:clientData/>
  </xdr:oneCellAnchor>
  <xdr:twoCellAnchor>
    <xdr:from>
      <xdr:col>2</xdr:col>
      <xdr:colOff>25400</xdr:colOff>
      <xdr:row>44</xdr:row>
      <xdr:rowOff>166007</xdr:rowOff>
    </xdr:from>
    <xdr:to>
      <xdr:col>2</xdr:col>
      <xdr:colOff>127000</xdr:colOff>
      <xdr:row>45</xdr:row>
      <xdr:rowOff>96157</xdr:rowOff>
    </xdr:to>
    <xdr:sp macro="" textlink="">
      <xdr:nvSpPr>
        <xdr:cNvPr id="97" name="円/楕円 96"/>
        <xdr:cNvSpPr/>
      </xdr:nvSpPr>
      <xdr:spPr>
        <a:xfrm>
          <a:off x="1397000" y="770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45</xdr:row>
      <xdr:rowOff>80934</xdr:rowOff>
    </xdr:from>
    <xdr:ext cx="762000" cy="259045"/>
    <xdr:sp macro="" textlink="">
      <xdr:nvSpPr>
        <xdr:cNvPr id="98" name="テキスト ボックス 97"/>
        <xdr:cNvSpPr txBox="1"/>
      </xdr:nvSpPr>
      <xdr:spPr>
        <a:xfrm>
          <a:off x="1066800" y="7796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0.45</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[94.8%]</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19/21</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退職</a:t>
          </a:r>
          <a:r>
            <a:rPr kumimoji="1" lang="ja-JP" altLang="en-US" sz="1300">
              <a:solidFill>
                <a:schemeClr val="dk1"/>
              </a:solidFill>
              <a:effectLst/>
              <a:latin typeface="+mn-lt"/>
              <a:ea typeface="+mn-ea"/>
              <a:cs typeface="+mn-cs"/>
            </a:rPr>
            <a:t>者数</a:t>
          </a:r>
          <a:r>
            <a:rPr kumimoji="1" lang="ja-JP" altLang="ja-JP" sz="1300">
              <a:solidFill>
                <a:schemeClr val="dk1"/>
              </a:solidFill>
              <a:effectLst/>
              <a:latin typeface="+mn-lt"/>
              <a:ea typeface="+mn-ea"/>
              <a:cs typeface="+mn-cs"/>
            </a:rPr>
            <a:t>増による人件費の増</a:t>
          </a:r>
          <a:r>
            <a:rPr kumimoji="1" lang="ja-JP" altLang="en-US" sz="1300">
              <a:solidFill>
                <a:schemeClr val="dk1"/>
              </a:solidFill>
              <a:effectLst/>
              <a:latin typeface="+mn-lt"/>
              <a:ea typeface="+mn-ea"/>
              <a:cs typeface="+mn-cs"/>
            </a:rPr>
            <a:t>、特別会計繰出金（</a:t>
          </a:r>
          <a:r>
            <a:rPr kumimoji="1" lang="ja-JP" altLang="ja-JP" sz="1300">
              <a:solidFill>
                <a:schemeClr val="dk1"/>
              </a:solidFill>
              <a:effectLst/>
              <a:latin typeface="+mn-lt"/>
              <a:ea typeface="+mn-ea"/>
              <a:cs typeface="+mn-cs"/>
            </a:rPr>
            <a:t>国民健康保険、公共下水道事業</a:t>
          </a:r>
          <a:r>
            <a:rPr kumimoji="1" lang="ja-JP" altLang="en-US"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介護保険等</a:t>
          </a:r>
          <a:r>
            <a:rPr kumimoji="1" lang="ja-JP" altLang="en-US"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の増</a:t>
          </a:r>
          <a:r>
            <a:rPr kumimoji="1" lang="ja-JP" altLang="en-US" sz="1300">
              <a:solidFill>
                <a:schemeClr val="dk1"/>
              </a:solidFill>
              <a:effectLst/>
              <a:latin typeface="+mn-lt"/>
              <a:ea typeface="+mn-ea"/>
              <a:cs typeface="+mn-cs"/>
            </a:rPr>
            <a:t>により</a:t>
          </a:r>
          <a:r>
            <a:rPr kumimoji="1" lang="ja-JP" altLang="ja-JP" sz="1300">
              <a:solidFill>
                <a:schemeClr val="dk1"/>
              </a:solidFill>
              <a:effectLst/>
              <a:latin typeface="+mn-lt"/>
              <a:ea typeface="+mn-ea"/>
              <a:cs typeface="+mn-cs"/>
            </a:rPr>
            <a:t>高い比率となっていることから、行財政改革推進計画に基づき、引き続き自主財源の確保、物件費の縮減等に努める。</a:t>
          </a:r>
          <a:endParaRPr lang="ja-JP" altLang="ja-JP" sz="1300">
            <a:effectLst/>
          </a:endParaRPr>
        </a:p>
      </xdr:txBody>
    </xdr:sp>
    <xdr:clientData/>
  </xdr:twoCellAnchor>
  <xdr:oneCellAnchor>
    <xdr:from>
      <xdr:col>1</xdr:col>
      <xdr:colOff>38100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5" name="直線コネクタ 114"/>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7" name="直線コネクタ 116"/>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9" name="直線コネクタ 118"/>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21" name="直線コネクタ 120"/>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59</xdr:row>
      <xdr:rowOff>100330</xdr:rowOff>
    </xdr:from>
    <xdr:to>
      <xdr:col>7</xdr:col>
      <xdr:colOff>152400</xdr:colOff>
      <xdr:row>65</xdr:row>
      <xdr:rowOff>41656</xdr:rowOff>
    </xdr:to>
    <xdr:cxnSp macro="">
      <xdr:nvCxnSpPr>
        <xdr:cNvPr id="126" name="直線コネクタ 125"/>
        <xdr:cNvCxnSpPr/>
      </xdr:nvCxnSpPr>
      <xdr:spPr>
        <a:xfrm flipV="1">
          <a:off x="4953000" y="10215880"/>
          <a:ext cx="0" cy="970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65</xdr:row>
      <xdr:rowOff>13733</xdr:rowOff>
    </xdr:from>
    <xdr:ext cx="762000" cy="259045"/>
    <xdr:sp macro="" textlink="">
      <xdr:nvSpPr>
        <xdr:cNvPr id="127" name="財政構造の弾力性最小値テキスト"/>
        <xdr:cNvSpPr txBox="1"/>
      </xdr:nvSpPr>
      <xdr:spPr>
        <a:xfrm>
          <a:off x="5041900" y="11157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103.1</a:t>
          </a:r>
          <a:endParaRPr kumimoji="1" lang="ja-JP" altLang="en-US" sz="1000" b="1">
            <a:latin typeface="ＭＳ Ｐゴシック"/>
          </a:endParaRPr>
        </a:p>
      </xdr:txBody>
    </xdr:sp>
    <xdr:clientData/>
  </xdr:oneCellAnchor>
  <xdr:twoCellAnchor>
    <xdr:from>
      <xdr:col>7</xdr:col>
      <xdr:colOff>63500</xdr:colOff>
      <xdr:row>65</xdr:row>
      <xdr:rowOff>41656</xdr:rowOff>
    </xdr:from>
    <xdr:to>
      <xdr:col>7</xdr:col>
      <xdr:colOff>241300</xdr:colOff>
      <xdr:row>65</xdr:row>
      <xdr:rowOff>41656</xdr:rowOff>
    </xdr:to>
    <xdr:cxnSp macro="">
      <xdr:nvCxnSpPr>
        <xdr:cNvPr id="128" name="直線コネクタ 127"/>
        <xdr:cNvCxnSpPr/>
      </xdr:nvCxnSpPr>
      <xdr:spPr>
        <a:xfrm>
          <a:off x="4864100" y="111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58</xdr:row>
      <xdr:rowOff>15257</xdr:rowOff>
    </xdr:from>
    <xdr:ext cx="762000" cy="259045"/>
    <xdr:sp macro="" textlink="">
      <xdr:nvSpPr>
        <xdr:cNvPr id="129" name="財政構造の弾力性最大値テキスト"/>
        <xdr:cNvSpPr txBox="1"/>
      </xdr:nvSpPr>
      <xdr:spPr>
        <a:xfrm>
          <a:off x="5041900" y="995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83.0</a:t>
          </a:r>
          <a:endParaRPr kumimoji="1" lang="ja-JP" altLang="en-US" sz="1000" b="1">
            <a:latin typeface="ＭＳ Ｐゴシック"/>
          </a:endParaRPr>
        </a:p>
      </xdr:txBody>
    </xdr:sp>
    <xdr:clientData/>
  </xdr:oneCellAnchor>
  <xdr:twoCellAnchor>
    <xdr:from>
      <xdr:col>7</xdr:col>
      <xdr:colOff>63500</xdr:colOff>
      <xdr:row>59</xdr:row>
      <xdr:rowOff>100330</xdr:rowOff>
    </xdr:from>
    <xdr:to>
      <xdr:col>7</xdr:col>
      <xdr:colOff>241300</xdr:colOff>
      <xdr:row>59</xdr:row>
      <xdr:rowOff>100330</xdr:rowOff>
    </xdr:to>
    <xdr:cxnSp macro="">
      <xdr:nvCxnSpPr>
        <xdr:cNvPr id="130" name="直線コネクタ 129"/>
        <xdr:cNvCxnSpPr/>
      </xdr:nvCxnSpPr>
      <xdr:spPr>
        <a:xfrm>
          <a:off x="4864100" y="1021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62</xdr:row>
      <xdr:rowOff>92710</xdr:rowOff>
    </xdr:from>
    <xdr:to>
      <xdr:col>7</xdr:col>
      <xdr:colOff>152400</xdr:colOff>
      <xdr:row>62</xdr:row>
      <xdr:rowOff>155448</xdr:rowOff>
    </xdr:to>
    <xdr:cxnSp macro="">
      <xdr:nvCxnSpPr>
        <xdr:cNvPr id="131" name="直線コネクタ 130"/>
        <xdr:cNvCxnSpPr/>
      </xdr:nvCxnSpPr>
      <xdr:spPr>
        <a:xfrm>
          <a:off x="4114800" y="10722610"/>
          <a:ext cx="8382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60</xdr:row>
      <xdr:rowOff>85107</xdr:rowOff>
    </xdr:from>
    <xdr:ext cx="762000" cy="259045"/>
    <xdr:sp macro="" textlink="">
      <xdr:nvSpPr>
        <xdr:cNvPr id="132" name="財政構造の弾力性平均値テキスト"/>
        <xdr:cNvSpPr txBox="1"/>
      </xdr:nvSpPr>
      <xdr:spPr>
        <a:xfrm>
          <a:off x="5041900" y="10372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90.5</a:t>
          </a:r>
          <a:endParaRPr kumimoji="1" lang="ja-JP" altLang="en-US" sz="1000" b="1">
            <a:solidFill>
              <a:srgbClr val="000080"/>
            </a:solidFill>
            <a:latin typeface="ＭＳ Ｐゴシック"/>
          </a:endParaRPr>
        </a:p>
      </xdr:txBody>
    </xdr:sp>
    <xdr:clientData/>
  </xdr:oneCellAnchor>
  <xdr:twoCellAnchor>
    <xdr:from>
      <xdr:col>7</xdr:col>
      <xdr:colOff>101600</xdr:colOff>
      <xdr:row>61</xdr:row>
      <xdr:rowOff>68580</xdr:rowOff>
    </xdr:from>
    <xdr:to>
      <xdr:col>7</xdr:col>
      <xdr:colOff>203200</xdr:colOff>
      <xdr:row>61</xdr:row>
      <xdr:rowOff>170180</xdr:rowOff>
    </xdr:to>
    <xdr:sp macro="" textlink="">
      <xdr:nvSpPr>
        <xdr:cNvPr id="133" name="フローチャート : 判断 132"/>
        <xdr:cNvSpPr/>
      </xdr:nvSpPr>
      <xdr:spPr>
        <a:xfrm>
          <a:off x="49022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62</xdr:row>
      <xdr:rowOff>73406</xdr:rowOff>
    </xdr:from>
    <xdr:to>
      <xdr:col>6</xdr:col>
      <xdr:colOff>0</xdr:colOff>
      <xdr:row>62</xdr:row>
      <xdr:rowOff>92710</xdr:rowOff>
    </xdr:to>
    <xdr:cxnSp macro="">
      <xdr:nvCxnSpPr>
        <xdr:cNvPr id="134" name="直線コネクタ 133"/>
        <xdr:cNvCxnSpPr/>
      </xdr:nvCxnSpPr>
      <xdr:spPr>
        <a:xfrm>
          <a:off x="3225800" y="1070330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60</xdr:row>
      <xdr:rowOff>143510</xdr:rowOff>
    </xdr:from>
    <xdr:to>
      <xdr:col>6</xdr:col>
      <xdr:colOff>50800</xdr:colOff>
      <xdr:row>61</xdr:row>
      <xdr:rowOff>73660</xdr:rowOff>
    </xdr:to>
    <xdr:sp macro="" textlink="">
      <xdr:nvSpPr>
        <xdr:cNvPr id="135" name="フローチャート : 判断 134"/>
        <xdr:cNvSpPr/>
      </xdr:nvSpPr>
      <xdr:spPr>
        <a:xfrm>
          <a:off x="40640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59</xdr:row>
      <xdr:rowOff>83837</xdr:rowOff>
    </xdr:from>
    <xdr:ext cx="736600" cy="259045"/>
    <xdr:sp macro="" textlink="">
      <xdr:nvSpPr>
        <xdr:cNvPr id="136" name="テキスト ボックス 135"/>
        <xdr:cNvSpPr txBox="1"/>
      </xdr:nvSpPr>
      <xdr:spPr>
        <a:xfrm>
          <a:off x="3733800" y="10199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88.5</a:t>
          </a:r>
          <a:endParaRPr kumimoji="1" lang="ja-JP" altLang="en-US" sz="1000" b="1">
            <a:solidFill>
              <a:srgbClr val="000080"/>
            </a:solidFill>
            <a:latin typeface="ＭＳ Ｐゴシック"/>
          </a:endParaRPr>
        </a:p>
      </xdr:txBody>
    </xdr:sp>
    <xdr:clientData/>
  </xdr:oneCellAnchor>
  <xdr:twoCellAnchor>
    <xdr:from>
      <xdr:col>3</xdr:col>
      <xdr:colOff>279400</xdr:colOff>
      <xdr:row>61</xdr:row>
      <xdr:rowOff>148336</xdr:rowOff>
    </xdr:from>
    <xdr:to>
      <xdr:col>4</xdr:col>
      <xdr:colOff>482600</xdr:colOff>
      <xdr:row>62</xdr:row>
      <xdr:rowOff>73406</xdr:rowOff>
    </xdr:to>
    <xdr:cxnSp macro="">
      <xdr:nvCxnSpPr>
        <xdr:cNvPr id="137" name="直線コネクタ 136"/>
        <xdr:cNvCxnSpPr/>
      </xdr:nvCxnSpPr>
      <xdr:spPr>
        <a:xfrm>
          <a:off x="2336800" y="10606786"/>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61</xdr:row>
      <xdr:rowOff>83058</xdr:rowOff>
    </xdr:from>
    <xdr:to>
      <xdr:col>4</xdr:col>
      <xdr:colOff>533400</xdr:colOff>
      <xdr:row>62</xdr:row>
      <xdr:rowOff>13208</xdr:rowOff>
    </xdr:to>
    <xdr:sp macro="" textlink="">
      <xdr:nvSpPr>
        <xdr:cNvPr id="138" name="フローチャート : 判断 137"/>
        <xdr:cNvSpPr/>
      </xdr:nvSpPr>
      <xdr:spPr>
        <a:xfrm>
          <a:off x="3175000" y="10541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60</xdr:row>
      <xdr:rowOff>23385</xdr:rowOff>
    </xdr:from>
    <xdr:ext cx="762000" cy="259045"/>
    <xdr:sp macro="" textlink="">
      <xdr:nvSpPr>
        <xdr:cNvPr id="139" name="テキスト ボックス 138"/>
        <xdr:cNvSpPr txBox="1"/>
      </xdr:nvSpPr>
      <xdr:spPr>
        <a:xfrm>
          <a:off x="2844800" y="10310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90.8</a:t>
          </a:r>
          <a:endParaRPr kumimoji="1" lang="ja-JP" altLang="en-US" sz="1000" b="1">
            <a:solidFill>
              <a:srgbClr val="000080"/>
            </a:solidFill>
            <a:latin typeface="ＭＳ Ｐゴシック"/>
          </a:endParaRPr>
        </a:p>
      </xdr:txBody>
    </xdr:sp>
    <xdr:clientData/>
  </xdr:oneCellAnchor>
  <xdr:twoCellAnchor>
    <xdr:from>
      <xdr:col>2</xdr:col>
      <xdr:colOff>76200</xdr:colOff>
      <xdr:row>61</xdr:row>
      <xdr:rowOff>148336</xdr:rowOff>
    </xdr:from>
    <xdr:to>
      <xdr:col>3</xdr:col>
      <xdr:colOff>279400</xdr:colOff>
      <xdr:row>62</xdr:row>
      <xdr:rowOff>10668</xdr:rowOff>
    </xdr:to>
    <xdr:cxnSp macro="">
      <xdr:nvCxnSpPr>
        <xdr:cNvPr id="140" name="直線コネクタ 139"/>
        <xdr:cNvCxnSpPr/>
      </xdr:nvCxnSpPr>
      <xdr:spPr>
        <a:xfrm flipV="1">
          <a:off x="1447800" y="10606786"/>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61</xdr:row>
      <xdr:rowOff>20320</xdr:rowOff>
    </xdr:from>
    <xdr:to>
      <xdr:col>3</xdr:col>
      <xdr:colOff>330200</xdr:colOff>
      <xdr:row>61</xdr:row>
      <xdr:rowOff>121920</xdr:rowOff>
    </xdr:to>
    <xdr:sp macro="" textlink="">
      <xdr:nvSpPr>
        <xdr:cNvPr id="141" name="フローチャート : 判断 140"/>
        <xdr:cNvSpPr/>
      </xdr:nvSpPr>
      <xdr:spPr>
        <a:xfrm>
          <a:off x="2286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59</xdr:row>
      <xdr:rowOff>132097</xdr:rowOff>
    </xdr:from>
    <xdr:ext cx="762000" cy="259045"/>
    <xdr:sp macro="" textlink="">
      <xdr:nvSpPr>
        <xdr:cNvPr id="142" name="テキスト ボックス 141"/>
        <xdr:cNvSpPr txBox="1"/>
      </xdr:nvSpPr>
      <xdr:spPr>
        <a:xfrm>
          <a:off x="1955800" y="1024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89.5</a:t>
          </a:r>
          <a:endParaRPr kumimoji="1" lang="ja-JP" altLang="en-US" sz="1000" b="1">
            <a:solidFill>
              <a:srgbClr val="000080"/>
            </a:solidFill>
            <a:latin typeface="ＭＳ Ｐゴシック"/>
          </a:endParaRPr>
        </a:p>
      </xdr:txBody>
    </xdr:sp>
    <xdr:clientData/>
  </xdr:oneCellAnchor>
  <xdr:twoCellAnchor>
    <xdr:from>
      <xdr:col>2</xdr:col>
      <xdr:colOff>25400</xdr:colOff>
      <xdr:row>61</xdr:row>
      <xdr:rowOff>58928</xdr:rowOff>
    </xdr:from>
    <xdr:to>
      <xdr:col>2</xdr:col>
      <xdr:colOff>127000</xdr:colOff>
      <xdr:row>61</xdr:row>
      <xdr:rowOff>160528</xdr:rowOff>
    </xdr:to>
    <xdr:sp macro="" textlink="">
      <xdr:nvSpPr>
        <xdr:cNvPr id="143" name="フローチャート : 判断 142"/>
        <xdr:cNvSpPr/>
      </xdr:nvSpPr>
      <xdr:spPr>
        <a:xfrm>
          <a:off x="1397000" y="1051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59</xdr:row>
      <xdr:rowOff>170705</xdr:rowOff>
    </xdr:from>
    <xdr:ext cx="762000" cy="259045"/>
    <xdr:sp macro="" textlink="">
      <xdr:nvSpPr>
        <xdr:cNvPr id="144" name="テキスト ボックス 143"/>
        <xdr:cNvSpPr txBox="1"/>
      </xdr:nvSpPr>
      <xdr:spPr>
        <a:xfrm>
          <a:off x="1066800" y="10286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90.3</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62</xdr:row>
      <xdr:rowOff>104648</xdr:rowOff>
    </xdr:from>
    <xdr:to>
      <xdr:col>7</xdr:col>
      <xdr:colOff>203200</xdr:colOff>
      <xdr:row>63</xdr:row>
      <xdr:rowOff>34798</xdr:rowOff>
    </xdr:to>
    <xdr:sp macro="" textlink="">
      <xdr:nvSpPr>
        <xdr:cNvPr id="150" name="円/楕円 149"/>
        <xdr:cNvSpPr/>
      </xdr:nvSpPr>
      <xdr:spPr>
        <a:xfrm>
          <a:off x="4902200" y="1073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62</xdr:row>
      <xdr:rowOff>76725</xdr:rowOff>
    </xdr:from>
    <xdr:ext cx="762000" cy="259045"/>
    <xdr:sp macro="" textlink="">
      <xdr:nvSpPr>
        <xdr:cNvPr id="151" name="財政構造の弾力性該当値テキスト"/>
        <xdr:cNvSpPr txBox="1"/>
      </xdr:nvSpPr>
      <xdr:spPr>
        <a:xfrm>
          <a:off x="5041900" y="1070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94.8</a:t>
          </a:r>
          <a:endParaRPr kumimoji="1" lang="ja-JP" altLang="en-US" sz="1000" b="1">
            <a:solidFill>
              <a:srgbClr val="FF0000"/>
            </a:solidFill>
            <a:latin typeface="ＭＳ Ｐゴシック"/>
          </a:endParaRPr>
        </a:p>
      </xdr:txBody>
    </xdr:sp>
    <xdr:clientData/>
  </xdr:oneCellAnchor>
  <xdr:twoCellAnchor>
    <xdr:from>
      <xdr:col>5</xdr:col>
      <xdr:colOff>635000</xdr:colOff>
      <xdr:row>62</xdr:row>
      <xdr:rowOff>41910</xdr:rowOff>
    </xdr:from>
    <xdr:to>
      <xdr:col>6</xdr:col>
      <xdr:colOff>50800</xdr:colOff>
      <xdr:row>62</xdr:row>
      <xdr:rowOff>143510</xdr:rowOff>
    </xdr:to>
    <xdr:sp macro="" textlink="">
      <xdr:nvSpPr>
        <xdr:cNvPr id="152" name="円/楕円 151"/>
        <xdr:cNvSpPr/>
      </xdr:nvSpPr>
      <xdr:spPr>
        <a:xfrm>
          <a:off x="4064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128287</xdr:rowOff>
    </xdr:from>
    <xdr:ext cx="736600" cy="259045"/>
    <xdr:sp macro="" textlink="">
      <xdr:nvSpPr>
        <xdr:cNvPr id="153" name="テキスト ボックス 152"/>
        <xdr:cNvSpPr txBox="1"/>
      </xdr:nvSpPr>
      <xdr:spPr>
        <a:xfrm>
          <a:off x="3733800" y="10758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93.5</a:t>
          </a:r>
          <a:endParaRPr kumimoji="1" lang="ja-JP" altLang="en-US" sz="1000" b="1">
            <a:solidFill>
              <a:srgbClr val="FF0000"/>
            </a:solidFill>
            <a:latin typeface="ＭＳ Ｐゴシック"/>
          </a:endParaRPr>
        </a:p>
      </xdr:txBody>
    </xdr:sp>
    <xdr:clientData/>
  </xdr:oneCellAnchor>
  <xdr:twoCellAnchor>
    <xdr:from>
      <xdr:col>4</xdr:col>
      <xdr:colOff>431800</xdr:colOff>
      <xdr:row>62</xdr:row>
      <xdr:rowOff>22606</xdr:rowOff>
    </xdr:from>
    <xdr:to>
      <xdr:col>4</xdr:col>
      <xdr:colOff>533400</xdr:colOff>
      <xdr:row>62</xdr:row>
      <xdr:rowOff>124206</xdr:rowOff>
    </xdr:to>
    <xdr:sp macro="" textlink="">
      <xdr:nvSpPr>
        <xdr:cNvPr id="154" name="円/楕円 153"/>
        <xdr:cNvSpPr/>
      </xdr:nvSpPr>
      <xdr:spPr>
        <a:xfrm>
          <a:off x="3175000" y="1065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108983</xdr:rowOff>
    </xdr:from>
    <xdr:ext cx="762000" cy="259045"/>
    <xdr:sp macro="" textlink="">
      <xdr:nvSpPr>
        <xdr:cNvPr id="155" name="テキスト ボックス 154"/>
        <xdr:cNvSpPr txBox="1"/>
      </xdr:nvSpPr>
      <xdr:spPr>
        <a:xfrm>
          <a:off x="2844800" y="10738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93.1</a:t>
          </a:r>
          <a:endParaRPr kumimoji="1" lang="ja-JP" altLang="en-US" sz="1000" b="1">
            <a:solidFill>
              <a:srgbClr val="FF0000"/>
            </a:solidFill>
            <a:latin typeface="ＭＳ Ｐゴシック"/>
          </a:endParaRPr>
        </a:p>
      </xdr:txBody>
    </xdr:sp>
    <xdr:clientData/>
  </xdr:oneCellAnchor>
  <xdr:twoCellAnchor>
    <xdr:from>
      <xdr:col>3</xdr:col>
      <xdr:colOff>228600</xdr:colOff>
      <xdr:row>61</xdr:row>
      <xdr:rowOff>97536</xdr:rowOff>
    </xdr:from>
    <xdr:to>
      <xdr:col>3</xdr:col>
      <xdr:colOff>330200</xdr:colOff>
      <xdr:row>62</xdr:row>
      <xdr:rowOff>27686</xdr:rowOff>
    </xdr:to>
    <xdr:sp macro="" textlink="">
      <xdr:nvSpPr>
        <xdr:cNvPr id="156" name="円/楕円 155"/>
        <xdr:cNvSpPr/>
      </xdr:nvSpPr>
      <xdr:spPr>
        <a:xfrm>
          <a:off x="2286000" y="1055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62</xdr:row>
      <xdr:rowOff>12463</xdr:rowOff>
    </xdr:from>
    <xdr:ext cx="762000" cy="259045"/>
    <xdr:sp macro="" textlink="">
      <xdr:nvSpPr>
        <xdr:cNvPr id="157" name="テキスト ボックス 156"/>
        <xdr:cNvSpPr txBox="1"/>
      </xdr:nvSpPr>
      <xdr:spPr>
        <a:xfrm>
          <a:off x="1955800" y="1064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91.1</a:t>
          </a:r>
          <a:endParaRPr kumimoji="1" lang="ja-JP" altLang="en-US" sz="1000" b="1">
            <a:solidFill>
              <a:srgbClr val="FF0000"/>
            </a:solidFill>
            <a:latin typeface="ＭＳ Ｐゴシック"/>
          </a:endParaRPr>
        </a:p>
      </xdr:txBody>
    </xdr:sp>
    <xdr:clientData/>
  </xdr:oneCellAnchor>
  <xdr:twoCellAnchor>
    <xdr:from>
      <xdr:col>2</xdr:col>
      <xdr:colOff>25400</xdr:colOff>
      <xdr:row>61</xdr:row>
      <xdr:rowOff>131318</xdr:rowOff>
    </xdr:from>
    <xdr:to>
      <xdr:col>2</xdr:col>
      <xdr:colOff>127000</xdr:colOff>
      <xdr:row>62</xdr:row>
      <xdr:rowOff>61468</xdr:rowOff>
    </xdr:to>
    <xdr:sp macro="" textlink="">
      <xdr:nvSpPr>
        <xdr:cNvPr id="158" name="円/楕円 157"/>
        <xdr:cNvSpPr/>
      </xdr:nvSpPr>
      <xdr:spPr>
        <a:xfrm>
          <a:off x="1397000" y="1058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62</xdr:row>
      <xdr:rowOff>46245</xdr:rowOff>
    </xdr:from>
    <xdr:ext cx="762000" cy="259045"/>
    <xdr:sp macro="" textlink="">
      <xdr:nvSpPr>
        <xdr:cNvPr id="159" name="テキスト ボックス 158"/>
        <xdr:cNvSpPr txBox="1"/>
      </xdr:nvSpPr>
      <xdr:spPr>
        <a:xfrm>
          <a:off x="1066800" y="1067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91.8</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[126,069</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16/21</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mn-lt"/>
              <a:ea typeface="+mn-ea"/>
              <a:cs typeface="+mn-cs"/>
            </a:rPr>
            <a:t>　人口１人当たりの人件費、物件費等決算額</a:t>
          </a:r>
          <a:r>
            <a:rPr kumimoji="1" lang="ja-JP" altLang="en-US" sz="1300">
              <a:solidFill>
                <a:schemeClr val="dk1"/>
              </a:solidFill>
              <a:effectLst/>
              <a:latin typeface="+mn-lt"/>
              <a:ea typeface="+mn-ea"/>
              <a:cs typeface="+mn-cs"/>
            </a:rPr>
            <a:t>のいずれも</a:t>
          </a:r>
          <a:r>
            <a:rPr kumimoji="1" lang="ja-JP" altLang="ja-JP" sz="1300">
              <a:solidFill>
                <a:schemeClr val="dk1"/>
              </a:solidFill>
              <a:effectLst/>
              <a:latin typeface="+mn-lt"/>
              <a:ea typeface="+mn-ea"/>
              <a:cs typeface="+mn-cs"/>
            </a:rPr>
            <a:t>類似団体平均</a:t>
          </a:r>
          <a:r>
            <a:rPr kumimoji="1" lang="ja-JP" altLang="en-US" sz="1300">
              <a:solidFill>
                <a:schemeClr val="dk1"/>
              </a:solidFill>
              <a:effectLst/>
              <a:latin typeface="+mn-lt"/>
              <a:ea typeface="+mn-ea"/>
              <a:cs typeface="+mn-cs"/>
            </a:rPr>
            <a:t>を</a:t>
          </a:r>
          <a:r>
            <a:rPr kumimoji="1" lang="ja-JP" altLang="ja-JP" sz="1300">
              <a:solidFill>
                <a:schemeClr val="dk1"/>
              </a:solidFill>
              <a:effectLst/>
              <a:latin typeface="+mn-lt"/>
              <a:ea typeface="+mn-ea"/>
              <a:cs typeface="+mn-cs"/>
            </a:rPr>
            <a:t>上回っている。</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　今後も公共施設適正化基本計画に基づき、公共施設の適正な配置や効率的な管理運営を行うことで、施設の維持管理経費の低減を図る。</a:t>
          </a:r>
          <a:endParaRPr kumimoji="1" lang="en-US" altLang="ja-JP" sz="1300">
            <a:solidFill>
              <a:schemeClr val="dk1"/>
            </a:solidFill>
            <a:effectLst/>
            <a:latin typeface="+mn-lt"/>
            <a:ea typeface="+mn-ea"/>
            <a:cs typeface="+mn-cs"/>
          </a:endParaRPr>
        </a:p>
        <a:p>
          <a:pPr eaLnBrk="1" fontAlgn="auto" latinLnBrk="0" hangingPunct="1"/>
          <a:r>
            <a:rPr kumimoji="1" lang="ja-JP" altLang="en-US" sz="1300">
              <a:solidFill>
                <a:schemeClr val="dk1"/>
              </a:solidFill>
              <a:effectLst/>
              <a:latin typeface="+mn-lt"/>
              <a:ea typeface="+mn-ea"/>
              <a:cs typeface="+mn-cs"/>
            </a:rPr>
            <a:t>　また、平成</a:t>
          </a:r>
          <a:r>
            <a:rPr kumimoji="1" lang="en-US" altLang="ja-JP" sz="1300">
              <a:solidFill>
                <a:schemeClr val="dk1"/>
              </a:solidFill>
              <a:effectLst/>
              <a:latin typeface="+mn-lt"/>
              <a:ea typeface="+mn-ea"/>
              <a:cs typeface="+mn-cs"/>
            </a:rPr>
            <a:t>29</a:t>
          </a:r>
          <a:r>
            <a:rPr kumimoji="1" lang="ja-JP" altLang="en-US" sz="1300">
              <a:solidFill>
                <a:schemeClr val="dk1"/>
              </a:solidFill>
              <a:effectLst/>
              <a:latin typeface="+mn-lt"/>
              <a:ea typeface="+mn-ea"/>
              <a:cs typeface="+mn-cs"/>
            </a:rPr>
            <a:t>年度に策定した職員数適正化方針に基づき、人件費を抑えつつ生産性を上げて行政サービスの価値を高めていく。</a:t>
          </a:r>
          <a:endParaRPr lang="ja-JP" altLang="ja-JP" sz="1300">
            <a:effectLst/>
          </a:endParaRPr>
        </a:p>
      </xdr:txBody>
    </xdr:sp>
    <xdr:clientData/>
  </xdr:twoCellAnchor>
  <xdr:oneCellAnchor>
    <xdr:from>
      <xdr:col>1</xdr:col>
      <xdr:colOff>38100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6" name="直線コネクタ 175"/>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8" name="直線コネクタ 177"/>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0" name="直線コネクタ 179"/>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2" name="直線コネクタ 181"/>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4" name="直線コネクタ 183"/>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115996</xdr:rowOff>
    </xdr:from>
    <xdr:to>
      <xdr:col>7</xdr:col>
      <xdr:colOff>152400</xdr:colOff>
      <xdr:row>90</xdr:row>
      <xdr:rowOff>26752</xdr:rowOff>
    </xdr:to>
    <xdr:cxnSp macro="">
      <xdr:nvCxnSpPr>
        <xdr:cNvPr id="189" name="直線コネクタ 188"/>
        <xdr:cNvCxnSpPr/>
      </xdr:nvCxnSpPr>
      <xdr:spPr>
        <a:xfrm flipV="1">
          <a:off x="4953000" y="13831996"/>
          <a:ext cx="0" cy="16252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170279</xdr:rowOff>
    </xdr:from>
    <xdr:ext cx="762000" cy="259045"/>
    <xdr:sp macro="" textlink="">
      <xdr:nvSpPr>
        <xdr:cNvPr id="190" name="人件費・物件費等の状況最小値テキスト"/>
        <xdr:cNvSpPr txBox="1"/>
      </xdr:nvSpPr>
      <xdr:spPr>
        <a:xfrm>
          <a:off x="5041900" y="1542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162,383</a:t>
          </a:r>
          <a:endParaRPr kumimoji="1" lang="ja-JP" altLang="en-US" sz="1000" b="1">
            <a:latin typeface="ＭＳ Ｐゴシック"/>
          </a:endParaRPr>
        </a:p>
      </xdr:txBody>
    </xdr:sp>
    <xdr:clientData/>
  </xdr:oneCellAnchor>
  <xdr:twoCellAnchor>
    <xdr:from>
      <xdr:col>7</xdr:col>
      <xdr:colOff>63500</xdr:colOff>
      <xdr:row>90</xdr:row>
      <xdr:rowOff>26752</xdr:rowOff>
    </xdr:from>
    <xdr:to>
      <xdr:col>7</xdr:col>
      <xdr:colOff>241300</xdr:colOff>
      <xdr:row>90</xdr:row>
      <xdr:rowOff>26752</xdr:rowOff>
    </xdr:to>
    <xdr:cxnSp macro="">
      <xdr:nvCxnSpPr>
        <xdr:cNvPr id="191" name="直線コネクタ 190"/>
        <xdr:cNvCxnSpPr/>
      </xdr:nvCxnSpPr>
      <xdr:spPr>
        <a:xfrm>
          <a:off x="4864100" y="15457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30923</xdr:rowOff>
    </xdr:from>
    <xdr:ext cx="762000" cy="259045"/>
    <xdr:sp macro="" textlink="">
      <xdr:nvSpPr>
        <xdr:cNvPr id="192" name="人件費・物件費等の状況最大値テキスト"/>
        <xdr:cNvSpPr txBox="1"/>
      </xdr:nvSpPr>
      <xdr:spPr>
        <a:xfrm>
          <a:off x="5041900" y="1357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81,558</a:t>
          </a:r>
          <a:endParaRPr kumimoji="1" lang="ja-JP" altLang="en-US" sz="1000" b="1">
            <a:latin typeface="ＭＳ Ｐゴシック"/>
          </a:endParaRPr>
        </a:p>
      </xdr:txBody>
    </xdr:sp>
    <xdr:clientData/>
  </xdr:oneCellAnchor>
  <xdr:twoCellAnchor>
    <xdr:from>
      <xdr:col>7</xdr:col>
      <xdr:colOff>63500</xdr:colOff>
      <xdr:row>80</xdr:row>
      <xdr:rowOff>115996</xdr:rowOff>
    </xdr:from>
    <xdr:to>
      <xdr:col>7</xdr:col>
      <xdr:colOff>241300</xdr:colOff>
      <xdr:row>80</xdr:row>
      <xdr:rowOff>115996</xdr:rowOff>
    </xdr:to>
    <xdr:cxnSp macro="">
      <xdr:nvCxnSpPr>
        <xdr:cNvPr id="193" name="直線コネクタ 192"/>
        <xdr:cNvCxnSpPr/>
      </xdr:nvCxnSpPr>
      <xdr:spPr>
        <a:xfrm>
          <a:off x="4864100" y="13831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85</xdr:row>
      <xdr:rowOff>130964</xdr:rowOff>
    </xdr:from>
    <xdr:to>
      <xdr:col>7</xdr:col>
      <xdr:colOff>152400</xdr:colOff>
      <xdr:row>85</xdr:row>
      <xdr:rowOff>153788</xdr:rowOff>
    </xdr:to>
    <xdr:cxnSp macro="">
      <xdr:nvCxnSpPr>
        <xdr:cNvPr id="194" name="直線コネクタ 193"/>
        <xdr:cNvCxnSpPr/>
      </xdr:nvCxnSpPr>
      <xdr:spPr>
        <a:xfrm>
          <a:off x="4114800" y="14704214"/>
          <a:ext cx="838200" cy="2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84</xdr:row>
      <xdr:rowOff>71</xdr:rowOff>
    </xdr:from>
    <xdr:ext cx="762000" cy="259045"/>
    <xdr:sp macro="" textlink="">
      <xdr:nvSpPr>
        <xdr:cNvPr id="195" name="人件費・物件費等の状況平均値テキスト"/>
        <xdr:cNvSpPr txBox="1"/>
      </xdr:nvSpPr>
      <xdr:spPr>
        <a:xfrm>
          <a:off x="5041900" y="144018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120,129</a:t>
          </a:r>
          <a:endParaRPr kumimoji="1" lang="ja-JP" altLang="en-US" sz="1000" b="1">
            <a:solidFill>
              <a:srgbClr val="000080"/>
            </a:solidFill>
            <a:latin typeface="ＭＳ Ｐゴシック"/>
          </a:endParaRPr>
        </a:p>
      </xdr:txBody>
    </xdr:sp>
    <xdr:clientData/>
  </xdr:oneCellAnchor>
  <xdr:twoCellAnchor>
    <xdr:from>
      <xdr:col>7</xdr:col>
      <xdr:colOff>101600</xdr:colOff>
      <xdr:row>84</xdr:row>
      <xdr:rowOff>154994</xdr:rowOff>
    </xdr:from>
    <xdr:to>
      <xdr:col>7</xdr:col>
      <xdr:colOff>203200</xdr:colOff>
      <xdr:row>85</xdr:row>
      <xdr:rowOff>85144</xdr:rowOff>
    </xdr:to>
    <xdr:sp macro="" textlink="">
      <xdr:nvSpPr>
        <xdr:cNvPr id="196" name="フローチャート : 判断 195"/>
        <xdr:cNvSpPr/>
      </xdr:nvSpPr>
      <xdr:spPr>
        <a:xfrm>
          <a:off x="4902200" y="1455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85</xdr:row>
      <xdr:rowOff>43292</xdr:rowOff>
    </xdr:from>
    <xdr:to>
      <xdr:col>6</xdr:col>
      <xdr:colOff>0</xdr:colOff>
      <xdr:row>85</xdr:row>
      <xdr:rowOff>130964</xdr:rowOff>
    </xdr:to>
    <xdr:cxnSp macro="">
      <xdr:nvCxnSpPr>
        <xdr:cNvPr id="197" name="直線コネクタ 196"/>
        <xdr:cNvCxnSpPr/>
      </xdr:nvCxnSpPr>
      <xdr:spPr>
        <a:xfrm>
          <a:off x="3225800" y="14616542"/>
          <a:ext cx="889000" cy="87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84</xdr:row>
      <xdr:rowOff>36274</xdr:rowOff>
    </xdr:from>
    <xdr:to>
      <xdr:col>6</xdr:col>
      <xdr:colOff>50800</xdr:colOff>
      <xdr:row>84</xdr:row>
      <xdr:rowOff>137874</xdr:rowOff>
    </xdr:to>
    <xdr:sp macro="" textlink="">
      <xdr:nvSpPr>
        <xdr:cNvPr id="198" name="フローチャート : 判断 197"/>
        <xdr:cNvSpPr/>
      </xdr:nvSpPr>
      <xdr:spPr>
        <a:xfrm>
          <a:off x="4064000" y="1443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82</xdr:row>
      <xdr:rowOff>148051</xdr:rowOff>
    </xdr:from>
    <xdr:ext cx="736600" cy="259045"/>
    <xdr:sp macro="" textlink="">
      <xdr:nvSpPr>
        <xdr:cNvPr id="199" name="テキスト ボックス 198"/>
        <xdr:cNvSpPr txBox="1"/>
      </xdr:nvSpPr>
      <xdr:spPr>
        <a:xfrm>
          <a:off x="3733800" y="142069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114,225</a:t>
          </a:r>
          <a:endParaRPr kumimoji="1" lang="ja-JP" altLang="en-US" sz="1000" b="1">
            <a:solidFill>
              <a:srgbClr val="000080"/>
            </a:solidFill>
            <a:latin typeface="ＭＳ Ｐゴシック"/>
          </a:endParaRPr>
        </a:p>
      </xdr:txBody>
    </xdr:sp>
    <xdr:clientData/>
  </xdr:oneCellAnchor>
  <xdr:twoCellAnchor>
    <xdr:from>
      <xdr:col>3</xdr:col>
      <xdr:colOff>279400</xdr:colOff>
      <xdr:row>84</xdr:row>
      <xdr:rowOff>111466</xdr:rowOff>
    </xdr:from>
    <xdr:to>
      <xdr:col>4</xdr:col>
      <xdr:colOff>482600</xdr:colOff>
      <xdr:row>85</xdr:row>
      <xdr:rowOff>43292</xdr:rowOff>
    </xdr:to>
    <xdr:cxnSp macro="">
      <xdr:nvCxnSpPr>
        <xdr:cNvPr id="200" name="直線コネクタ 199"/>
        <xdr:cNvCxnSpPr/>
      </xdr:nvCxnSpPr>
      <xdr:spPr>
        <a:xfrm>
          <a:off x="2336800" y="14513266"/>
          <a:ext cx="889000" cy="10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83</xdr:row>
      <xdr:rowOff>93870</xdr:rowOff>
    </xdr:from>
    <xdr:to>
      <xdr:col>4</xdr:col>
      <xdr:colOff>533400</xdr:colOff>
      <xdr:row>84</xdr:row>
      <xdr:rowOff>24020</xdr:rowOff>
    </xdr:to>
    <xdr:sp macro="" textlink="">
      <xdr:nvSpPr>
        <xdr:cNvPr id="201" name="フローチャート : 判断 200"/>
        <xdr:cNvSpPr/>
      </xdr:nvSpPr>
      <xdr:spPr>
        <a:xfrm>
          <a:off x="3175000" y="1432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34197</xdr:rowOff>
    </xdr:from>
    <xdr:ext cx="762000" cy="259045"/>
    <xdr:sp macro="" textlink="">
      <xdr:nvSpPr>
        <xdr:cNvPr id="202" name="テキスト ボックス 201"/>
        <xdr:cNvSpPr txBox="1"/>
      </xdr:nvSpPr>
      <xdr:spPr>
        <a:xfrm>
          <a:off x="2844800" y="140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108,563</a:t>
          </a:r>
          <a:endParaRPr kumimoji="1" lang="ja-JP" altLang="en-US" sz="1000" b="1">
            <a:solidFill>
              <a:srgbClr val="000080"/>
            </a:solidFill>
            <a:latin typeface="ＭＳ Ｐゴシック"/>
          </a:endParaRPr>
        </a:p>
      </xdr:txBody>
    </xdr:sp>
    <xdr:clientData/>
  </xdr:oneCellAnchor>
  <xdr:twoCellAnchor>
    <xdr:from>
      <xdr:col>2</xdr:col>
      <xdr:colOff>76200</xdr:colOff>
      <xdr:row>84</xdr:row>
      <xdr:rowOff>111466</xdr:rowOff>
    </xdr:from>
    <xdr:to>
      <xdr:col>3</xdr:col>
      <xdr:colOff>279400</xdr:colOff>
      <xdr:row>84</xdr:row>
      <xdr:rowOff>161536</xdr:rowOff>
    </xdr:to>
    <xdr:cxnSp macro="">
      <xdr:nvCxnSpPr>
        <xdr:cNvPr id="203" name="直線コネクタ 202"/>
        <xdr:cNvCxnSpPr/>
      </xdr:nvCxnSpPr>
      <xdr:spPr>
        <a:xfrm flipV="1">
          <a:off x="1447800" y="14513266"/>
          <a:ext cx="889000" cy="5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83</xdr:row>
      <xdr:rowOff>10744</xdr:rowOff>
    </xdr:from>
    <xdr:to>
      <xdr:col>3</xdr:col>
      <xdr:colOff>330200</xdr:colOff>
      <xdr:row>83</xdr:row>
      <xdr:rowOff>112344</xdr:rowOff>
    </xdr:to>
    <xdr:sp macro="" textlink="">
      <xdr:nvSpPr>
        <xdr:cNvPr id="204" name="フローチャート : 判断 203"/>
        <xdr:cNvSpPr/>
      </xdr:nvSpPr>
      <xdr:spPr>
        <a:xfrm>
          <a:off x="2286000" y="1424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122521</xdr:rowOff>
    </xdr:from>
    <xdr:ext cx="762000" cy="259045"/>
    <xdr:sp macro="" textlink="">
      <xdr:nvSpPr>
        <xdr:cNvPr id="205" name="テキスト ボックス 204"/>
        <xdr:cNvSpPr txBox="1"/>
      </xdr:nvSpPr>
      <xdr:spPr>
        <a:xfrm>
          <a:off x="1955800" y="14009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104,429</a:t>
          </a:r>
          <a:endParaRPr kumimoji="1" lang="ja-JP" altLang="en-US" sz="1000" b="1">
            <a:solidFill>
              <a:srgbClr val="000080"/>
            </a:solidFill>
            <a:latin typeface="ＭＳ Ｐゴシック"/>
          </a:endParaRPr>
        </a:p>
      </xdr:txBody>
    </xdr:sp>
    <xdr:clientData/>
  </xdr:oneCellAnchor>
  <xdr:twoCellAnchor>
    <xdr:from>
      <xdr:col>2</xdr:col>
      <xdr:colOff>25400</xdr:colOff>
      <xdr:row>83</xdr:row>
      <xdr:rowOff>42856</xdr:rowOff>
    </xdr:from>
    <xdr:to>
      <xdr:col>2</xdr:col>
      <xdr:colOff>127000</xdr:colOff>
      <xdr:row>83</xdr:row>
      <xdr:rowOff>144456</xdr:rowOff>
    </xdr:to>
    <xdr:sp macro="" textlink="">
      <xdr:nvSpPr>
        <xdr:cNvPr id="206" name="フローチャート : 判断 205"/>
        <xdr:cNvSpPr/>
      </xdr:nvSpPr>
      <xdr:spPr>
        <a:xfrm>
          <a:off x="1397000" y="14273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154633</xdr:rowOff>
    </xdr:from>
    <xdr:ext cx="762000" cy="259045"/>
    <xdr:sp macro="" textlink="">
      <xdr:nvSpPr>
        <xdr:cNvPr id="207" name="テキスト ボックス 206"/>
        <xdr:cNvSpPr txBox="1"/>
      </xdr:nvSpPr>
      <xdr:spPr>
        <a:xfrm>
          <a:off x="1066800" y="14042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106,026</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85</xdr:row>
      <xdr:rowOff>102988</xdr:rowOff>
    </xdr:from>
    <xdr:to>
      <xdr:col>7</xdr:col>
      <xdr:colOff>203200</xdr:colOff>
      <xdr:row>86</xdr:row>
      <xdr:rowOff>33138</xdr:rowOff>
    </xdr:to>
    <xdr:sp macro="" textlink="">
      <xdr:nvSpPr>
        <xdr:cNvPr id="213" name="円/楕円 212"/>
        <xdr:cNvSpPr/>
      </xdr:nvSpPr>
      <xdr:spPr>
        <a:xfrm>
          <a:off x="4902200" y="14676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85</xdr:row>
      <xdr:rowOff>75065</xdr:rowOff>
    </xdr:from>
    <xdr:ext cx="762000" cy="259045"/>
    <xdr:sp macro="" textlink="">
      <xdr:nvSpPr>
        <xdr:cNvPr id="214" name="人件費・物件費等の状況該当値テキスト"/>
        <xdr:cNvSpPr txBox="1"/>
      </xdr:nvSpPr>
      <xdr:spPr>
        <a:xfrm>
          <a:off x="5041900" y="14648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126,069</a:t>
          </a:r>
          <a:endParaRPr kumimoji="1" lang="ja-JP" altLang="en-US" sz="1000" b="1">
            <a:solidFill>
              <a:srgbClr val="FF0000"/>
            </a:solidFill>
            <a:latin typeface="ＭＳ Ｐゴシック"/>
          </a:endParaRPr>
        </a:p>
      </xdr:txBody>
    </xdr:sp>
    <xdr:clientData/>
  </xdr:oneCellAnchor>
  <xdr:twoCellAnchor>
    <xdr:from>
      <xdr:col>5</xdr:col>
      <xdr:colOff>635000</xdr:colOff>
      <xdr:row>85</xdr:row>
      <xdr:rowOff>80164</xdr:rowOff>
    </xdr:from>
    <xdr:to>
      <xdr:col>6</xdr:col>
      <xdr:colOff>50800</xdr:colOff>
      <xdr:row>86</xdr:row>
      <xdr:rowOff>10314</xdr:rowOff>
    </xdr:to>
    <xdr:sp macro="" textlink="">
      <xdr:nvSpPr>
        <xdr:cNvPr id="215" name="円/楕円 214"/>
        <xdr:cNvSpPr/>
      </xdr:nvSpPr>
      <xdr:spPr>
        <a:xfrm>
          <a:off x="4064000" y="1465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85</xdr:row>
      <xdr:rowOff>166541</xdr:rowOff>
    </xdr:from>
    <xdr:ext cx="736600" cy="259045"/>
    <xdr:sp macro="" textlink="">
      <xdr:nvSpPr>
        <xdr:cNvPr id="216" name="テキスト ボックス 215"/>
        <xdr:cNvSpPr txBox="1"/>
      </xdr:nvSpPr>
      <xdr:spPr>
        <a:xfrm>
          <a:off x="3733800" y="14739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124,934</a:t>
          </a:r>
          <a:endParaRPr kumimoji="1" lang="ja-JP" altLang="en-US" sz="1000" b="1">
            <a:solidFill>
              <a:srgbClr val="FF0000"/>
            </a:solidFill>
            <a:latin typeface="ＭＳ Ｐゴシック"/>
          </a:endParaRPr>
        </a:p>
      </xdr:txBody>
    </xdr:sp>
    <xdr:clientData/>
  </xdr:oneCellAnchor>
  <xdr:twoCellAnchor>
    <xdr:from>
      <xdr:col>4</xdr:col>
      <xdr:colOff>431800</xdr:colOff>
      <xdr:row>84</xdr:row>
      <xdr:rowOff>163942</xdr:rowOff>
    </xdr:from>
    <xdr:to>
      <xdr:col>4</xdr:col>
      <xdr:colOff>533400</xdr:colOff>
      <xdr:row>85</xdr:row>
      <xdr:rowOff>94092</xdr:rowOff>
    </xdr:to>
    <xdr:sp macro="" textlink="">
      <xdr:nvSpPr>
        <xdr:cNvPr id="217" name="円/楕円 216"/>
        <xdr:cNvSpPr/>
      </xdr:nvSpPr>
      <xdr:spPr>
        <a:xfrm>
          <a:off x="3175000" y="14565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85</xdr:row>
      <xdr:rowOff>78869</xdr:rowOff>
    </xdr:from>
    <xdr:ext cx="762000" cy="259045"/>
    <xdr:sp macro="" textlink="">
      <xdr:nvSpPr>
        <xdr:cNvPr id="218" name="テキスト ボックス 217"/>
        <xdr:cNvSpPr txBox="1"/>
      </xdr:nvSpPr>
      <xdr:spPr>
        <a:xfrm>
          <a:off x="2844800" y="14652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120,574</a:t>
          </a:r>
          <a:endParaRPr kumimoji="1" lang="ja-JP" altLang="en-US" sz="1000" b="1">
            <a:solidFill>
              <a:srgbClr val="FF0000"/>
            </a:solidFill>
            <a:latin typeface="ＭＳ Ｐゴシック"/>
          </a:endParaRPr>
        </a:p>
      </xdr:txBody>
    </xdr:sp>
    <xdr:clientData/>
  </xdr:oneCellAnchor>
  <xdr:twoCellAnchor>
    <xdr:from>
      <xdr:col>3</xdr:col>
      <xdr:colOff>228600</xdr:colOff>
      <xdr:row>84</xdr:row>
      <xdr:rowOff>60666</xdr:rowOff>
    </xdr:from>
    <xdr:to>
      <xdr:col>3</xdr:col>
      <xdr:colOff>330200</xdr:colOff>
      <xdr:row>84</xdr:row>
      <xdr:rowOff>162266</xdr:rowOff>
    </xdr:to>
    <xdr:sp macro="" textlink="">
      <xdr:nvSpPr>
        <xdr:cNvPr id="219" name="円/楕円 218"/>
        <xdr:cNvSpPr/>
      </xdr:nvSpPr>
      <xdr:spPr>
        <a:xfrm>
          <a:off x="2286000" y="1446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84</xdr:row>
      <xdr:rowOff>147043</xdr:rowOff>
    </xdr:from>
    <xdr:ext cx="762000" cy="259045"/>
    <xdr:sp macro="" textlink="">
      <xdr:nvSpPr>
        <xdr:cNvPr id="220" name="テキスト ボックス 219"/>
        <xdr:cNvSpPr txBox="1"/>
      </xdr:nvSpPr>
      <xdr:spPr>
        <a:xfrm>
          <a:off x="1955800" y="14548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115,438</a:t>
          </a:r>
          <a:endParaRPr kumimoji="1" lang="ja-JP" altLang="en-US" sz="1000" b="1">
            <a:solidFill>
              <a:srgbClr val="FF0000"/>
            </a:solidFill>
            <a:latin typeface="ＭＳ Ｐゴシック"/>
          </a:endParaRPr>
        </a:p>
      </xdr:txBody>
    </xdr:sp>
    <xdr:clientData/>
  </xdr:oneCellAnchor>
  <xdr:twoCellAnchor>
    <xdr:from>
      <xdr:col>2</xdr:col>
      <xdr:colOff>25400</xdr:colOff>
      <xdr:row>84</xdr:row>
      <xdr:rowOff>110736</xdr:rowOff>
    </xdr:from>
    <xdr:to>
      <xdr:col>2</xdr:col>
      <xdr:colOff>127000</xdr:colOff>
      <xdr:row>85</xdr:row>
      <xdr:rowOff>40886</xdr:rowOff>
    </xdr:to>
    <xdr:sp macro="" textlink="">
      <xdr:nvSpPr>
        <xdr:cNvPr id="221" name="円/楕円 220"/>
        <xdr:cNvSpPr/>
      </xdr:nvSpPr>
      <xdr:spPr>
        <a:xfrm>
          <a:off x="1397000" y="14512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85</xdr:row>
      <xdr:rowOff>25663</xdr:rowOff>
    </xdr:from>
    <xdr:ext cx="762000" cy="259045"/>
    <xdr:sp macro="" textlink="">
      <xdr:nvSpPr>
        <xdr:cNvPr id="222" name="テキスト ボックス 221"/>
        <xdr:cNvSpPr txBox="1"/>
      </xdr:nvSpPr>
      <xdr:spPr>
        <a:xfrm>
          <a:off x="1066800" y="14598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117,928</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[98.5]</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合併前の旧酒田市のラスパイレス指数（平成</a:t>
          </a:r>
          <a:r>
            <a:rPr kumimoji="1" lang="en-US" altLang="ja-JP" sz="1300">
              <a:latin typeface="ＭＳ Ｐゴシック"/>
            </a:rPr>
            <a:t>16</a:t>
          </a:r>
          <a:r>
            <a:rPr kumimoji="1" lang="ja-JP" altLang="en-US" sz="1300">
              <a:latin typeface="ＭＳ Ｐゴシック"/>
            </a:rPr>
            <a:t>年度）は</a:t>
          </a:r>
          <a:r>
            <a:rPr kumimoji="1" lang="en-US" altLang="ja-JP" sz="1300">
              <a:latin typeface="ＭＳ Ｐゴシック"/>
            </a:rPr>
            <a:t>97.4</a:t>
          </a:r>
          <a:r>
            <a:rPr kumimoji="1" lang="ja-JP" altLang="en-US" sz="1300">
              <a:latin typeface="ＭＳ Ｐゴシック"/>
            </a:rPr>
            <a:t>だったが、合併後は</a:t>
          </a:r>
          <a:r>
            <a:rPr kumimoji="1" lang="en-US" altLang="ja-JP" sz="1300">
              <a:latin typeface="ＭＳ Ｐゴシック"/>
            </a:rPr>
            <a:t>95</a:t>
          </a:r>
          <a:r>
            <a:rPr kumimoji="1" lang="ja-JP" altLang="en-US" sz="1300">
              <a:latin typeface="ＭＳ Ｐゴシック"/>
            </a:rPr>
            <a:t>～</a:t>
          </a:r>
          <a:r>
            <a:rPr kumimoji="1" lang="en-US" altLang="ja-JP" sz="1300">
              <a:latin typeface="ＭＳ Ｐゴシック"/>
            </a:rPr>
            <a:t>98</a:t>
          </a:r>
          <a:r>
            <a:rPr kumimoji="1" lang="ja-JP" altLang="en-US" sz="1300">
              <a:latin typeface="ＭＳ Ｐゴシック"/>
            </a:rPr>
            <a:t>台の指数を推移している。</a:t>
          </a:r>
        </a:p>
        <a:p>
          <a:r>
            <a:rPr kumimoji="1" lang="ja-JP" altLang="en-US" sz="1300">
              <a:latin typeface="ＭＳ Ｐゴシック"/>
            </a:rPr>
            <a:t>　平成</a:t>
          </a:r>
          <a:r>
            <a:rPr kumimoji="1" lang="en-US" altLang="ja-JP" sz="1300">
              <a:latin typeface="ＭＳ Ｐゴシック"/>
            </a:rPr>
            <a:t>28</a:t>
          </a:r>
          <a:r>
            <a:rPr kumimoji="1" lang="ja-JP" altLang="en-US" sz="1300">
              <a:latin typeface="ＭＳ Ｐゴシック"/>
            </a:rPr>
            <a:t>年度（平成</a:t>
          </a:r>
          <a:r>
            <a:rPr kumimoji="1" lang="en-US" altLang="ja-JP" sz="1300">
              <a:latin typeface="ＭＳ Ｐゴシック"/>
            </a:rPr>
            <a:t>29</a:t>
          </a:r>
          <a:r>
            <a:rPr kumimoji="1" lang="ja-JP" altLang="en-US" sz="1300">
              <a:latin typeface="ＭＳ Ｐゴシック"/>
            </a:rPr>
            <a:t>年</a:t>
          </a:r>
          <a:r>
            <a:rPr kumimoji="1" lang="en-US" altLang="ja-JP" sz="1300">
              <a:latin typeface="ＭＳ Ｐゴシック"/>
            </a:rPr>
            <a:t>4</a:t>
          </a:r>
          <a:r>
            <a:rPr kumimoji="1" lang="ja-JP" altLang="en-US" sz="1300">
              <a:latin typeface="ＭＳ Ｐゴシック"/>
            </a:rPr>
            <a:t>月</a:t>
          </a:r>
          <a:r>
            <a:rPr kumimoji="1" lang="en-US" altLang="ja-JP" sz="1300">
              <a:latin typeface="ＭＳ Ｐゴシック"/>
            </a:rPr>
            <a:t>1</a:t>
          </a:r>
          <a:r>
            <a:rPr kumimoji="1" lang="ja-JP" altLang="en-US" sz="1300">
              <a:latin typeface="ＭＳ Ｐゴシック"/>
            </a:rPr>
            <a:t>日現在）は</a:t>
          </a:r>
          <a:r>
            <a:rPr kumimoji="1" lang="en-US" altLang="ja-JP" sz="1300">
              <a:latin typeface="ＭＳ Ｐゴシック"/>
            </a:rPr>
            <a:t>98.5</a:t>
          </a:r>
          <a:r>
            <a:rPr kumimoji="1" lang="ja-JP" altLang="en-US" sz="1300">
              <a:latin typeface="ＭＳ Ｐゴシック"/>
            </a:rPr>
            <a:t>と、昨年度比で</a:t>
          </a:r>
          <a:r>
            <a:rPr kumimoji="1" lang="en-US" altLang="ja-JP" sz="1300">
              <a:latin typeface="ＭＳ Ｐゴシック"/>
            </a:rPr>
            <a:t>0.2</a:t>
          </a:r>
          <a:r>
            <a:rPr kumimoji="1" lang="ja-JP" altLang="en-US" sz="1300">
              <a:latin typeface="ＭＳ Ｐゴシック"/>
            </a:rPr>
            <a:t>ポイント上昇し、類似団体の平均と比較すると</a:t>
          </a:r>
          <a:r>
            <a:rPr kumimoji="1" lang="en-US" altLang="ja-JP" sz="1300">
              <a:latin typeface="ＭＳ Ｐゴシック"/>
            </a:rPr>
            <a:t>0.3</a:t>
          </a:r>
          <a:r>
            <a:rPr kumimoji="1" lang="ja-JP" altLang="en-US" sz="1300">
              <a:latin typeface="ＭＳ Ｐゴシック"/>
            </a:rPr>
            <a:t>ポイント上回っている。</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111.0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38" name="直線コネクタ 237"/>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39" name="テキスト ボックス 238"/>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40" name="直線コネクタ 239"/>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41" name="テキスト ボックス 240"/>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42" name="直線コネクタ 241"/>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3" name="テキスト ボックス 242"/>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4" name="直線コネクタ 243"/>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5" name="テキスト ボックス 244"/>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6" name="直線コネクタ 245"/>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47" name="テキスト ボックス 246"/>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48" name="直線コネクタ 247"/>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49" name="テキスト ボックス 248"/>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28121</xdr:rowOff>
    </xdr:from>
    <xdr:to>
      <xdr:col>24</xdr:col>
      <xdr:colOff>558800</xdr:colOff>
      <xdr:row>85</xdr:row>
      <xdr:rowOff>100693</xdr:rowOff>
    </xdr:to>
    <xdr:cxnSp macro="">
      <xdr:nvCxnSpPr>
        <xdr:cNvPr id="253" name="直線コネクタ 252"/>
        <xdr:cNvCxnSpPr/>
      </xdr:nvCxnSpPr>
      <xdr:spPr>
        <a:xfrm flipV="1">
          <a:off x="17018000" y="13915571"/>
          <a:ext cx="0" cy="7583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85</xdr:row>
      <xdr:rowOff>72770</xdr:rowOff>
    </xdr:from>
    <xdr:ext cx="762000" cy="259045"/>
    <xdr:sp macro="" textlink="">
      <xdr:nvSpPr>
        <xdr:cNvPr id="254" name="給与水準   （国との比較）最小値テキスト"/>
        <xdr:cNvSpPr txBox="1"/>
      </xdr:nvSpPr>
      <xdr:spPr>
        <a:xfrm>
          <a:off x="17106900" y="14646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101.1</a:t>
          </a:r>
          <a:endParaRPr kumimoji="1" lang="ja-JP" altLang="en-US" sz="1000" b="1">
            <a:latin typeface="ＭＳ Ｐゴシック"/>
          </a:endParaRPr>
        </a:p>
      </xdr:txBody>
    </xdr:sp>
    <xdr:clientData/>
  </xdr:oneCellAnchor>
  <xdr:twoCellAnchor>
    <xdr:from>
      <xdr:col>24</xdr:col>
      <xdr:colOff>469900</xdr:colOff>
      <xdr:row>85</xdr:row>
      <xdr:rowOff>100693</xdr:rowOff>
    </xdr:from>
    <xdr:to>
      <xdr:col>24</xdr:col>
      <xdr:colOff>647700</xdr:colOff>
      <xdr:row>85</xdr:row>
      <xdr:rowOff>100693</xdr:rowOff>
    </xdr:to>
    <xdr:cxnSp macro="">
      <xdr:nvCxnSpPr>
        <xdr:cNvPr id="255" name="直線コネクタ 254"/>
        <xdr:cNvCxnSpPr/>
      </xdr:nvCxnSpPr>
      <xdr:spPr>
        <a:xfrm>
          <a:off x="16929100" y="14673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114498</xdr:rowOff>
    </xdr:from>
    <xdr:ext cx="762000" cy="259045"/>
    <xdr:sp macro="" textlink="">
      <xdr:nvSpPr>
        <xdr:cNvPr id="256" name="給与水準   （国との比較）最大値テキスト"/>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94.5</a:t>
          </a:r>
          <a:endParaRPr kumimoji="1" lang="ja-JP" altLang="en-US" sz="1000" b="1">
            <a:latin typeface="ＭＳ Ｐゴシック"/>
          </a:endParaRPr>
        </a:p>
      </xdr:txBody>
    </xdr:sp>
    <xdr:clientData/>
  </xdr:oneCellAnchor>
  <xdr:twoCellAnchor>
    <xdr:from>
      <xdr:col>24</xdr:col>
      <xdr:colOff>469900</xdr:colOff>
      <xdr:row>81</xdr:row>
      <xdr:rowOff>28121</xdr:rowOff>
    </xdr:from>
    <xdr:to>
      <xdr:col>24</xdr:col>
      <xdr:colOff>647700</xdr:colOff>
      <xdr:row>81</xdr:row>
      <xdr:rowOff>28121</xdr:rowOff>
    </xdr:to>
    <xdr:cxnSp macro="">
      <xdr:nvCxnSpPr>
        <xdr:cNvPr id="257" name="直線コネクタ 256"/>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83</xdr:row>
      <xdr:rowOff>121859</xdr:rowOff>
    </xdr:from>
    <xdr:to>
      <xdr:col>24</xdr:col>
      <xdr:colOff>558800</xdr:colOff>
      <xdr:row>83</xdr:row>
      <xdr:rowOff>144841</xdr:rowOff>
    </xdr:to>
    <xdr:cxnSp macro="">
      <xdr:nvCxnSpPr>
        <xdr:cNvPr id="258" name="直線コネクタ 257"/>
        <xdr:cNvCxnSpPr/>
      </xdr:nvCxnSpPr>
      <xdr:spPr>
        <a:xfrm>
          <a:off x="16179800" y="14352209"/>
          <a:ext cx="8382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82</xdr:row>
      <xdr:rowOff>76095</xdr:rowOff>
    </xdr:from>
    <xdr:ext cx="762000" cy="259045"/>
    <xdr:sp macro="" textlink="">
      <xdr:nvSpPr>
        <xdr:cNvPr id="259" name="給与水準   （国との比較）平均値テキスト"/>
        <xdr:cNvSpPr txBox="1"/>
      </xdr:nvSpPr>
      <xdr:spPr>
        <a:xfrm>
          <a:off x="17106900" y="141349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98.2</a:t>
          </a:r>
          <a:endParaRPr kumimoji="1" lang="ja-JP" altLang="en-US" sz="1000" b="1">
            <a:solidFill>
              <a:srgbClr val="000080"/>
            </a:solidFill>
            <a:latin typeface="ＭＳ Ｐゴシック"/>
          </a:endParaRPr>
        </a:p>
      </xdr:txBody>
    </xdr:sp>
    <xdr:clientData/>
  </xdr:oneCellAnchor>
  <xdr:twoCellAnchor>
    <xdr:from>
      <xdr:col>24</xdr:col>
      <xdr:colOff>508000</xdr:colOff>
      <xdr:row>83</xdr:row>
      <xdr:rowOff>59568</xdr:rowOff>
    </xdr:from>
    <xdr:to>
      <xdr:col>24</xdr:col>
      <xdr:colOff>609600</xdr:colOff>
      <xdr:row>83</xdr:row>
      <xdr:rowOff>161168</xdr:rowOff>
    </xdr:to>
    <xdr:sp macro="" textlink="">
      <xdr:nvSpPr>
        <xdr:cNvPr id="260" name="フローチャート : 判断 259"/>
        <xdr:cNvSpPr/>
      </xdr:nvSpPr>
      <xdr:spPr>
        <a:xfrm>
          <a:off x="16967200" y="1428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83</xdr:row>
      <xdr:rowOff>6955</xdr:rowOff>
    </xdr:from>
    <xdr:to>
      <xdr:col>23</xdr:col>
      <xdr:colOff>406400</xdr:colOff>
      <xdr:row>83</xdr:row>
      <xdr:rowOff>121859</xdr:rowOff>
    </xdr:to>
    <xdr:cxnSp macro="">
      <xdr:nvCxnSpPr>
        <xdr:cNvPr id="261" name="直線コネクタ 260"/>
        <xdr:cNvCxnSpPr/>
      </xdr:nvCxnSpPr>
      <xdr:spPr>
        <a:xfrm>
          <a:off x="15290800" y="14237305"/>
          <a:ext cx="889000" cy="11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140002</xdr:rowOff>
    </xdr:from>
    <xdr:to>
      <xdr:col>23</xdr:col>
      <xdr:colOff>457200</xdr:colOff>
      <xdr:row>84</xdr:row>
      <xdr:rowOff>70152</xdr:rowOff>
    </xdr:to>
    <xdr:sp macro="" textlink="">
      <xdr:nvSpPr>
        <xdr:cNvPr id="262" name="フローチャート : 判断 261"/>
        <xdr:cNvSpPr/>
      </xdr:nvSpPr>
      <xdr:spPr>
        <a:xfrm>
          <a:off x="16129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54929</xdr:rowOff>
    </xdr:from>
    <xdr:ext cx="736600" cy="259045"/>
    <xdr:sp macro="" textlink="">
      <xdr:nvSpPr>
        <xdr:cNvPr id="263" name="テキスト ボックス 262"/>
        <xdr:cNvSpPr txBox="1"/>
      </xdr:nvSpPr>
      <xdr:spPr>
        <a:xfrm>
          <a:off x="15798800" y="14456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98.9</a:t>
          </a:r>
          <a:endParaRPr kumimoji="1" lang="ja-JP" altLang="en-US" sz="1000" b="1">
            <a:solidFill>
              <a:srgbClr val="000080"/>
            </a:solidFill>
            <a:latin typeface="ＭＳ Ｐゴシック"/>
          </a:endParaRPr>
        </a:p>
      </xdr:txBody>
    </xdr:sp>
    <xdr:clientData/>
  </xdr:oneCellAnchor>
  <xdr:twoCellAnchor>
    <xdr:from>
      <xdr:col>21</xdr:col>
      <xdr:colOff>0</xdr:colOff>
      <xdr:row>82</xdr:row>
      <xdr:rowOff>74991</xdr:rowOff>
    </xdr:from>
    <xdr:to>
      <xdr:col>22</xdr:col>
      <xdr:colOff>203200</xdr:colOff>
      <xdr:row>83</xdr:row>
      <xdr:rowOff>6955</xdr:rowOff>
    </xdr:to>
    <xdr:cxnSp macro="">
      <xdr:nvCxnSpPr>
        <xdr:cNvPr id="264" name="直線コネクタ 263"/>
        <xdr:cNvCxnSpPr/>
      </xdr:nvCxnSpPr>
      <xdr:spPr>
        <a:xfrm>
          <a:off x="14401800" y="14133891"/>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84</xdr:row>
      <xdr:rowOff>3023</xdr:rowOff>
    </xdr:from>
    <xdr:to>
      <xdr:col>22</xdr:col>
      <xdr:colOff>254000</xdr:colOff>
      <xdr:row>84</xdr:row>
      <xdr:rowOff>104623</xdr:rowOff>
    </xdr:to>
    <xdr:sp macro="" textlink="">
      <xdr:nvSpPr>
        <xdr:cNvPr id="265" name="フローチャート : 判断 264"/>
        <xdr:cNvSpPr/>
      </xdr:nvSpPr>
      <xdr:spPr>
        <a:xfrm>
          <a:off x="15240000" y="144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89400</xdr:rowOff>
    </xdr:from>
    <xdr:ext cx="762000" cy="259045"/>
    <xdr:sp macro="" textlink="">
      <xdr:nvSpPr>
        <xdr:cNvPr id="266" name="テキスト ボックス 265"/>
        <xdr:cNvSpPr txBox="1"/>
      </xdr:nvSpPr>
      <xdr:spPr>
        <a:xfrm>
          <a:off x="14909800" y="14491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99.2</a:t>
          </a:r>
          <a:endParaRPr kumimoji="1" lang="ja-JP" altLang="en-US" sz="1000" b="1">
            <a:solidFill>
              <a:srgbClr val="000080"/>
            </a:solidFill>
            <a:latin typeface="ＭＳ Ｐゴシック"/>
          </a:endParaRPr>
        </a:p>
      </xdr:txBody>
    </xdr:sp>
    <xdr:clientData/>
  </xdr:oneCellAnchor>
  <xdr:twoCellAnchor>
    <xdr:from>
      <xdr:col>19</xdr:col>
      <xdr:colOff>482600</xdr:colOff>
      <xdr:row>82</xdr:row>
      <xdr:rowOff>74991</xdr:rowOff>
    </xdr:from>
    <xdr:to>
      <xdr:col>21</xdr:col>
      <xdr:colOff>0</xdr:colOff>
      <xdr:row>87</xdr:row>
      <xdr:rowOff>113998</xdr:rowOff>
    </xdr:to>
    <xdr:cxnSp macro="">
      <xdr:nvCxnSpPr>
        <xdr:cNvPr id="267" name="直線コネクタ 266"/>
        <xdr:cNvCxnSpPr/>
      </xdr:nvCxnSpPr>
      <xdr:spPr>
        <a:xfrm flipV="1">
          <a:off x="13512800" y="14133891"/>
          <a:ext cx="889000" cy="896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83</xdr:row>
      <xdr:rowOff>140002</xdr:rowOff>
    </xdr:from>
    <xdr:to>
      <xdr:col>21</xdr:col>
      <xdr:colOff>50800</xdr:colOff>
      <xdr:row>84</xdr:row>
      <xdr:rowOff>70152</xdr:rowOff>
    </xdr:to>
    <xdr:sp macro="" textlink="">
      <xdr:nvSpPr>
        <xdr:cNvPr id="268" name="フローチャート : 判断 267"/>
        <xdr:cNvSpPr/>
      </xdr:nvSpPr>
      <xdr:spPr>
        <a:xfrm>
          <a:off x="14351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84</xdr:row>
      <xdr:rowOff>54929</xdr:rowOff>
    </xdr:from>
    <xdr:ext cx="762000" cy="259045"/>
    <xdr:sp macro="" textlink="">
      <xdr:nvSpPr>
        <xdr:cNvPr id="269" name="テキスト ボックス 268"/>
        <xdr:cNvSpPr txBox="1"/>
      </xdr:nvSpPr>
      <xdr:spPr>
        <a:xfrm>
          <a:off x="14020800" y="14456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98.9</a:t>
          </a:r>
          <a:endParaRPr kumimoji="1" lang="ja-JP" altLang="en-US" sz="1000" b="1">
            <a:solidFill>
              <a:srgbClr val="000080"/>
            </a:solidFill>
            <a:latin typeface="ＭＳ Ｐゴシック"/>
          </a:endParaRPr>
        </a:p>
      </xdr:txBody>
    </xdr:sp>
    <xdr:clientData/>
  </xdr:oneCellAnchor>
  <xdr:twoCellAnchor>
    <xdr:from>
      <xdr:col>19</xdr:col>
      <xdr:colOff>431800</xdr:colOff>
      <xdr:row>89</xdr:row>
      <xdr:rowOff>53521</xdr:rowOff>
    </xdr:from>
    <xdr:to>
      <xdr:col>19</xdr:col>
      <xdr:colOff>533400</xdr:colOff>
      <xdr:row>89</xdr:row>
      <xdr:rowOff>155121</xdr:rowOff>
    </xdr:to>
    <xdr:sp macro="" textlink="">
      <xdr:nvSpPr>
        <xdr:cNvPr id="270" name="フローチャート : 判断 269"/>
        <xdr:cNvSpPr/>
      </xdr:nvSpPr>
      <xdr:spPr>
        <a:xfrm>
          <a:off x="13462000" y="15312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139898</xdr:rowOff>
    </xdr:from>
    <xdr:ext cx="762000" cy="259045"/>
    <xdr:sp macro="" textlink="">
      <xdr:nvSpPr>
        <xdr:cNvPr id="271" name="テキスト ボックス 270"/>
        <xdr:cNvSpPr txBox="1"/>
      </xdr:nvSpPr>
      <xdr:spPr>
        <a:xfrm>
          <a:off x="13131800" y="15398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107.1</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83</xdr:row>
      <xdr:rowOff>94041</xdr:rowOff>
    </xdr:from>
    <xdr:to>
      <xdr:col>24</xdr:col>
      <xdr:colOff>609600</xdr:colOff>
      <xdr:row>84</xdr:row>
      <xdr:rowOff>24191</xdr:rowOff>
    </xdr:to>
    <xdr:sp macro="" textlink="">
      <xdr:nvSpPr>
        <xdr:cNvPr id="277" name="円/楕円 276"/>
        <xdr:cNvSpPr/>
      </xdr:nvSpPr>
      <xdr:spPr>
        <a:xfrm>
          <a:off x="16967200" y="1432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83</xdr:row>
      <xdr:rowOff>66118</xdr:rowOff>
    </xdr:from>
    <xdr:ext cx="762000" cy="259045"/>
    <xdr:sp macro="" textlink="">
      <xdr:nvSpPr>
        <xdr:cNvPr id="278" name="給与水準   （国との比較）該当値テキスト"/>
        <xdr:cNvSpPr txBox="1"/>
      </xdr:nvSpPr>
      <xdr:spPr>
        <a:xfrm>
          <a:off x="17106900" y="14296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98.5</a:t>
          </a:r>
          <a:endParaRPr kumimoji="1" lang="ja-JP" altLang="en-US" sz="1000" b="1">
            <a:solidFill>
              <a:srgbClr val="FF0000"/>
            </a:solidFill>
            <a:latin typeface="ＭＳ Ｐゴシック"/>
          </a:endParaRPr>
        </a:p>
      </xdr:txBody>
    </xdr:sp>
    <xdr:clientData/>
  </xdr:oneCellAnchor>
  <xdr:twoCellAnchor>
    <xdr:from>
      <xdr:col>23</xdr:col>
      <xdr:colOff>355600</xdr:colOff>
      <xdr:row>83</xdr:row>
      <xdr:rowOff>71059</xdr:rowOff>
    </xdr:from>
    <xdr:to>
      <xdr:col>23</xdr:col>
      <xdr:colOff>457200</xdr:colOff>
      <xdr:row>84</xdr:row>
      <xdr:rowOff>1209</xdr:rowOff>
    </xdr:to>
    <xdr:sp macro="" textlink="">
      <xdr:nvSpPr>
        <xdr:cNvPr id="279" name="円/楕円 278"/>
        <xdr:cNvSpPr/>
      </xdr:nvSpPr>
      <xdr:spPr>
        <a:xfrm>
          <a:off x="16129000" y="1430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11386</xdr:rowOff>
    </xdr:from>
    <xdr:ext cx="736600" cy="259045"/>
    <xdr:sp macro="" textlink="">
      <xdr:nvSpPr>
        <xdr:cNvPr id="280" name="テキスト ボックス 279"/>
        <xdr:cNvSpPr txBox="1"/>
      </xdr:nvSpPr>
      <xdr:spPr>
        <a:xfrm>
          <a:off x="15798800" y="140702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98.3</a:t>
          </a:r>
          <a:endParaRPr kumimoji="1" lang="ja-JP" altLang="en-US" sz="1000" b="1">
            <a:solidFill>
              <a:srgbClr val="FF0000"/>
            </a:solidFill>
            <a:latin typeface="ＭＳ Ｐゴシック"/>
          </a:endParaRPr>
        </a:p>
      </xdr:txBody>
    </xdr:sp>
    <xdr:clientData/>
  </xdr:oneCellAnchor>
  <xdr:twoCellAnchor>
    <xdr:from>
      <xdr:col>22</xdr:col>
      <xdr:colOff>152400</xdr:colOff>
      <xdr:row>82</xdr:row>
      <xdr:rowOff>127605</xdr:rowOff>
    </xdr:from>
    <xdr:to>
      <xdr:col>22</xdr:col>
      <xdr:colOff>254000</xdr:colOff>
      <xdr:row>83</xdr:row>
      <xdr:rowOff>57755</xdr:rowOff>
    </xdr:to>
    <xdr:sp macro="" textlink="">
      <xdr:nvSpPr>
        <xdr:cNvPr id="281" name="円/楕円 280"/>
        <xdr:cNvSpPr/>
      </xdr:nvSpPr>
      <xdr:spPr>
        <a:xfrm>
          <a:off x="15240000" y="1418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81</xdr:row>
      <xdr:rowOff>67932</xdr:rowOff>
    </xdr:from>
    <xdr:ext cx="762000" cy="259045"/>
    <xdr:sp macro="" textlink="">
      <xdr:nvSpPr>
        <xdr:cNvPr id="282" name="テキスト ボックス 281"/>
        <xdr:cNvSpPr txBox="1"/>
      </xdr:nvSpPr>
      <xdr:spPr>
        <a:xfrm>
          <a:off x="14909800" y="1395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97.3</a:t>
          </a:r>
          <a:endParaRPr kumimoji="1" lang="ja-JP" altLang="en-US" sz="1000" b="1">
            <a:solidFill>
              <a:srgbClr val="FF0000"/>
            </a:solidFill>
            <a:latin typeface="ＭＳ Ｐゴシック"/>
          </a:endParaRPr>
        </a:p>
      </xdr:txBody>
    </xdr:sp>
    <xdr:clientData/>
  </xdr:oneCellAnchor>
  <xdr:twoCellAnchor>
    <xdr:from>
      <xdr:col>20</xdr:col>
      <xdr:colOff>635000</xdr:colOff>
      <xdr:row>82</xdr:row>
      <xdr:rowOff>24191</xdr:rowOff>
    </xdr:from>
    <xdr:to>
      <xdr:col>21</xdr:col>
      <xdr:colOff>50800</xdr:colOff>
      <xdr:row>82</xdr:row>
      <xdr:rowOff>125791</xdr:rowOff>
    </xdr:to>
    <xdr:sp macro="" textlink="">
      <xdr:nvSpPr>
        <xdr:cNvPr id="283" name="円/楕円 282"/>
        <xdr:cNvSpPr/>
      </xdr:nvSpPr>
      <xdr:spPr>
        <a:xfrm>
          <a:off x="14351000" y="1408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80</xdr:row>
      <xdr:rowOff>135968</xdr:rowOff>
    </xdr:from>
    <xdr:ext cx="762000" cy="259045"/>
    <xdr:sp macro="" textlink="">
      <xdr:nvSpPr>
        <xdr:cNvPr id="284" name="テキスト ボックス 283"/>
        <xdr:cNvSpPr txBox="1"/>
      </xdr:nvSpPr>
      <xdr:spPr>
        <a:xfrm>
          <a:off x="14020800" y="13851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96.4</a:t>
          </a:r>
          <a:endParaRPr kumimoji="1" lang="ja-JP" altLang="en-US" sz="1000" b="1">
            <a:solidFill>
              <a:srgbClr val="FF0000"/>
            </a:solidFill>
            <a:latin typeface="ＭＳ Ｐゴシック"/>
          </a:endParaRPr>
        </a:p>
      </xdr:txBody>
    </xdr:sp>
    <xdr:clientData/>
  </xdr:oneCellAnchor>
  <xdr:twoCellAnchor>
    <xdr:from>
      <xdr:col>19</xdr:col>
      <xdr:colOff>431800</xdr:colOff>
      <xdr:row>87</xdr:row>
      <xdr:rowOff>63198</xdr:rowOff>
    </xdr:from>
    <xdr:to>
      <xdr:col>19</xdr:col>
      <xdr:colOff>533400</xdr:colOff>
      <xdr:row>87</xdr:row>
      <xdr:rowOff>164798</xdr:rowOff>
    </xdr:to>
    <xdr:sp macro="" textlink="">
      <xdr:nvSpPr>
        <xdr:cNvPr id="285" name="円/楕円 284"/>
        <xdr:cNvSpPr/>
      </xdr:nvSpPr>
      <xdr:spPr>
        <a:xfrm>
          <a:off x="13462000" y="1497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3525</xdr:rowOff>
    </xdr:from>
    <xdr:ext cx="762000" cy="259045"/>
    <xdr:sp macro="" textlink="">
      <xdr:nvSpPr>
        <xdr:cNvPr id="286" name="テキスト ボックス 285"/>
        <xdr:cNvSpPr txBox="1"/>
      </xdr:nvSpPr>
      <xdr:spPr>
        <a:xfrm>
          <a:off x="13131800" y="1474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104.2</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8" name="テキスト ボックス 287"/>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9" name="テキスト ボックス 288"/>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[7.44</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15/21</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平成</a:t>
          </a:r>
          <a:r>
            <a:rPr kumimoji="1" lang="en-US" altLang="ja-JP" sz="1300">
              <a:solidFill>
                <a:schemeClr val="dk1"/>
              </a:solidFill>
              <a:effectLst/>
              <a:latin typeface="+mn-lt"/>
              <a:ea typeface="+mn-ea"/>
              <a:cs typeface="+mn-cs"/>
            </a:rPr>
            <a:t>28</a:t>
          </a:r>
          <a:r>
            <a:rPr kumimoji="1" lang="ja-JP" altLang="ja-JP" sz="1300">
              <a:solidFill>
                <a:schemeClr val="dk1"/>
              </a:solidFill>
              <a:effectLst/>
              <a:latin typeface="+mn-lt"/>
              <a:ea typeface="+mn-ea"/>
              <a:cs typeface="+mn-cs"/>
            </a:rPr>
            <a:t>年度の人口千人当たり職員数（平成</a:t>
          </a:r>
          <a:r>
            <a:rPr kumimoji="1" lang="en-US" altLang="ja-JP" sz="1300">
              <a:solidFill>
                <a:schemeClr val="dk1"/>
              </a:solidFill>
              <a:effectLst/>
              <a:latin typeface="+mn-lt"/>
              <a:ea typeface="+mn-ea"/>
              <a:cs typeface="+mn-cs"/>
            </a:rPr>
            <a:t>29</a:t>
          </a:r>
          <a:r>
            <a:rPr kumimoji="1" lang="ja-JP" altLang="ja-JP" sz="1300">
              <a:solidFill>
                <a:schemeClr val="dk1"/>
              </a:solidFill>
              <a:effectLst/>
              <a:latin typeface="+mn-lt"/>
              <a:ea typeface="+mn-ea"/>
              <a:cs typeface="+mn-cs"/>
            </a:rPr>
            <a:t>年</a:t>
          </a:r>
          <a:r>
            <a:rPr kumimoji="1" lang="en-US" altLang="ja-JP" sz="1300">
              <a:solidFill>
                <a:schemeClr val="dk1"/>
              </a:solidFill>
              <a:effectLst/>
              <a:latin typeface="+mn-lt"/>
              <a:ea typeface="+mn-ea"/>
              <a:cs typeface="+mn-cs"/>
            </a:rPr>
            <a:t>4</a:t>
          </a:r>
          <a:r>
            <a:rPr kumimoji="1" lang="ja-JP" altLang="ja-JP" sz="1300">
              <a:solidFill>
                <a:schemeClr val="dk1"/>
              </a:solidFill>
              <a:effectLst/>
              <a:latin typeface="+mn-lt"/>
              <a:ea typeface="+mn-ea"/>
              <a:cs typeface="+mn-cs"/>
            </a:rPr>
            <a:t>月</a:t>
          </a:r>
          <a:r>
            <a:rPr kumimoji="1" lang="en-US" altLang="ja-JP" sz="1300">
              <a:solidFill>
                <a:schemeClr val="dk1"/>
              </a:solidFill>
              <a:effectLst/>
              <a:latin typeface="+mn-lt"/>
              <a:ea typeface="+mn-ea"/>
              <a:cs typeface="+mn-cs"/>
            </a:rPr>
            <a:t>1</a:t>
          </a:r>
          <a:r>
            <a:rPr kumimoji="1" lang="ja-JP" altLang="ja-JP" sz="1300">
              <a:solidFill>
                <a:schemeClr val="dk1"/>
              </a:solidFill>
              <a:effectLst/>
              <a:latin typeface="+mn-lt"/>
              <a:ea typeface="+mn-ea"/>
              <a:cs typeface="+mn-cs"/>
            </a:rPr>
            <a:t>日現在）は、交流都市推進体制の構築や、福祉・子育て部門の強化、駅前再開発や企業立地対応など</a:t>
          </a:r>
          <a:r>
            <a:rPr kumimoji="1" lang="ja-JP" altLang="en-US" sz="1300">
              <a:solidFill>
                <a:schemeClr val="dk1"/>
              </a:solidFill>
              <a:effectLst/>
              <a:latin typeface="+mn-lt"/>
              <a:ea typeface="+mn-ea"/>
              <a:cs typeface="+mn-cs"/>
            </a:rPr>
            <a:t>の</a:t>
          </a:r>
          <a:r>
            <a:rPr kumimoji="1" lang="ja-JP" altLang="ja-JP" sz="1300">
              <a:solidFill>
                <a:schemeClr val="dk1"/>
              </a:solidFill>
              <a:effectLst/>
              <a:latin typeface="+mn-lt"/>
              <a:ea typeface="+mn-ea"/>
              <a:cs typeface="+mn-cs"/>
            </a:rPr>
            <a:t>重点的な事業</a:t>
          </a:r>
          <a:r>
            <a:rPr kumimoji="1" lang="ja-JP" altLang="en-US" sz="1300">
              <a:solidFill>
                <a:schemeClr val="dk1"/>
              </a:solidFill>
              <a:effectLst/>
              <a:latin typeface="+mn-lt"/>
              <a:ea typeface="+mn-ea"/>
              <a:cs typeface="+mn-cs"/>
            </a:rPr>
            <a:t>の実施のため</a:t>
          </a:r>
          <a:r>
            <a:rPr kumimoji="1" lang="ja-JP" altLang="ja-JP" sz="1300">
              <a:solidFill>
                <a:schemeClr val="dk1"/>
              </a:solidFill>
              <a:effectLst/>
              <a:latin typeface="+mn-lt"/>
              <a:ea typeface="+mn-ea"/>
              <a:cs typeface="+mn-cs"/>
            </a:rPr>
            <a:t>新たな人員が必要となった。</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また、定年退職者の多くを再任用職員として任用する</a:t>
          </a:r>
          <a:r>
            <a:rPr kumimoji="1" lang="ja-JP" altLang="en-US" sz="1300">
              <a:solidFill>
                <a:schemeClr val="dk1"/>
              </a:solidFill>
              <a:effectLst/>
              <a:latin typeface="+mn-lt"/>
              <a:ea typeface="+mn-ea"/>
              <a:cs typeface="+mn-cs"/>
            </a:rPr>
            <a:t>なか</a:t>
          </a:r>
          <a:r>
            <a:rPr kumimoji="1" lang="ja-JP" altLang="ja-JP" sz="1300">
              <a:solidFill>
                <a:schemeClr val="dk1"/>
              </a:solidFill>
              <a:effectLst/>
              <a:latin typeface="+mn-lt"/>
              <a:ea typeface="+mn-ea"/>
              <a:cs typeface="+mn-cs"/>
            </a:rPr>
            <a:t>、人口も減少傾向にあることから、</a:t>
          </a:r>
          <a:r>
            <a:rPr kumimoji="1" lang="ja-JP" altLang="en-US" sz="1300">
              <a:solidFill>
                <a:schemeClr val="dk1"/>
              </a:solidFill>
              <a:effectLst/>
              <a:latin typeface="+mn-lt"/>
              <a:ea typeface="+mn-ea"/>
              <a:cs typeface="+mn-cs"/>
            </a:rPr>
            <a:t>人口当たりの職員数は</a:t>
          </a:r>
          <a:r>
            <a:rPr kumimoji="1" lang="ja-JP" altLang="ja-JP" sz="1300">
              <a:solidFill>
                <a:schemeClr val="dk1"/>
              </a:solidFill>
              <a:effectLst/>
              <a:latin typeface="+mn-lt"/>
              <a:ea typeface="+mn-ea"/>
              <a:cs typeface="+mn-cs"/>
            </a:rPr>
            <a:t>増加</a:t>
          </a:r>
          <a:r>
            <a:rPr kumimoji="1" lang="ja-JP" altLang="en-US" sz="1300">
              <a:solidFill>
                <a:schemeClr val="dk1"/>
              </a:solidFill>
              <a:effectLst/>
              <a:latin typeface="+mn-lt"/>
              <a:ea typeface="+mn-ea"/>
              <a:cs typeface="+mn-cs"/>
            </a:rPr>
            <a:t>傾向にある</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そのため、平成</a:t>
          </a:r>
          <a:r>
            <a:rPr kumimoji="1" lang="en-US" altLang="ja-JP" sz="1300">
              <a:solidFill>
                <a:schemeClr val="dk1"/>
              </a:solidFill>
              <a:effectLst/>
              <a:latin typeface="+mn-lt"/>
              <a:ea typeface="+mn-ea"/>
              <a:cs typeface="+mn-cs"/>
            </a:rPr>
            <a:t>29</a:t>
          </a:r>
          <a:r>
            <a:rPr kumimoji="1" lang="ja-JP" altLang="en-US" sz="1300">
              <a:solidFill>
                <a:schemeClr val="dk1"/>
              </a:solidFill>
              <a:effectLst/>
              <a:latin typeface="+mn-lt"/>
              <a:ea typeface="+mn-ea"/>
              <a:cs typeface="+mn-cs"/>
            </a:rPr>
            <a:t>年度に策定した職員数適正化方針に基づき、人件費を抑えつつ生産性を上げて行政サービスの価値を高めていく。</a:t>
          </a:r>
        </a:p>
      </xdr:txBody>
    </xdr:sp>
    <xdr:clientData/>
  </xdr:twoCellAnchor>
  <xdr:oneCellAnchor>
    <xdr:from>
      <xdr:col>18</xdr:col>
      <xdr:colOff>444500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67</xdr:row>
      <xdr:rowOff>31750</xdr:rowOff>
    </xdr:from>
    <xdr:to>
      <xdr:col>26</xdr:col>
      <xdr:colOff>76200</xdr:colOff>
      <xdr:row>67</xdr:row>
      <xdr:rowOff>31750</xdr:rowOff>
    </xdr:to>
    <xdr:cxnSp macro="">
      <xdr:nvCxnSpPr>
        <xdr:cNvPr id="303" name="直線コネクタ 302"/>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60977</xdr:rowOff>
    </xdr:from>
    <xdr:ext cx="762000" cy="259045"/>
    <xdr:sp macro="" textlink="">
      <xdr:nvSpPr>
        <xdr:cNvPr id="304" name="テキスト ボックス 303"/>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64</xdr:row>
      <xdr:rowOff>63500</xdr:rowOff>
    </xdr:from>
    <xdr:to>
      <xdr:col>26</xdr:col>
      <xdr:colOff>76200</xdr:colOff>
      <xdr:row>64</xdr:row>
      <xdr:rowOff>63500</xdr:rowOff>
    </xdr:to>
    <xdr:cxnSp macro="">
      <xdr:nvCxnSpPr>
        <xdr:cNvPr id="305" name="直線コネクタ 304"/>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92727</xdr:rowOff>
    </xdr:from>
    <xdr:ext cx="762000" cy="259045"/>
    <xdr:sp macro="" textlink="">
      <xdr:nvSpPr>
        <xdr:cNvPr id="306" name="テキスト ボックス 305"/>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61</xdr:row>
      <xdr:rowOff>95250</xdr:rowOff>
    </xdr:from>
    <xdr:to>
      <xdr:col>26</xdr:col>
      <xdr:colOff>76200</xdr:colOff>
      <xdr:row>61</xdr:row>
      <xdr:rowOff>95250</xdr:rowOff>
    </xdr:to>
    <xdr:cxnSp macro="">
      <xdr:nvCxnSpPr>
        <xdr:cNvPr id="307" name="直線コネクタ 306"/>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60</xdr:row>
      <xdr:rowOff>124477</xdr:rowOff>
    </xdr:from>
    <xdr:ext cx="762000" cy="259045"/>
    <xdr:sp macro="" textlink="">
      <xdr:nvSpPr>
        <xdr:cNvPr id="308" name="テキスト ボックス 307"/>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58</xdr:row>
      <xdr:rowOff>127000</xdr:rowOff>
    </xdr:from>
    <xdr:to>
      <xdr:col>26</xdr:col>
      <xdr:colOff>76200</xdr:colOff>
      <xdr:row>58</xdr:row>
      <xdr:rowOff>127000</xdr:rowOff>
    </xdr:to>
    <xdr:cxnSp macro="">
      <xdr:nvCxnSpPr>
        <xdr:cNvPr id="309" name="直線コネクタ 308"/>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156227</xdr:rowOff>
    </xdr:from>
    <xdr:ext cx="762000" cy="259045"/>
    <xdr:sp macro="" textlink="">
      <xdr:nvSpPr>
        <xdr:cNvPr id="310" name="テキスト ボックス 309"/>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134112</xdr:rowOff>
    </xdr:from>
    <xdr:to>
      <xdr:col>24</xdr:col>
      <xdr:colOff>558800</xdr:colOff>
      <xdr:row>67</xdr:row>
      <xdr:rowOff>381</xdr:rowOff>
    </xdr:to>
    <xdr:cxnSp macro="">
      <xdr:nvCxnSpPr>
        <xdr:cNvPr id="314" name="直線コネクタ 313"/>
        <xdr:cNvCxnSpPr/>
      </xdr:nvCxnSpPr>
      <xdr:spPr>
        <a:xfrm flipV="1">
          <a:off x="17018000" y="10249662"/>
          <a:ext cx="0" cy="12378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143908</xdr:rowOff>
    </xdr:from>
    <xdr:ext cx="762000" cy="259045"/>
    <xdr:sp macro="" textlink="">
      <xdr:nvSpPr>
        <xdr:cNvPr id="315" name="定員管理の状況最小値テキスト"/>
        <xdr:cNvSpPr txBox="1"/>
      </xdr:nvSpPr>
      <xdr:spPr>
        <a:xfrm>
          <a:off x="17106900" y="11459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9.87</a:t>
          </a:r>
          <a:endParaRPr kumimoji="1" lang="ja-JP" altLang="en-US" sz="1000" b="1">
            <a:latin typeface="ＭＳ Ｐゴシック"/>
          </a:endParaRPr>
        </a:p>
      </xdr:txBody>
    </xdr:sp>
    <xdr:clientData/>
  </xdr:oneCellAnchor>
  <xdr:twoCellAnchor>
    <xdr:from>
      <xdr:col>24</xdr:col>
      <xdr:colOff>469900</xdr:colOff>
      <xdr:row>67</xdr:row>
      <xdr:rowOff>381</xdr:rowOff>
    </xdr:from>
    <xdr:to>
      <xdr:col>24</xdr:col>
      <xdr:colOff>647700</xdr:colOff>
      <xdr:row>67</xdr:row>
      <xdr:rowOff>381</xdr:rowOff>
    </xdr:to>
    <xdr:cxnSp macro="">
      <xdr:nvCxnSpPr>
        <xdr:cNvPr id="316" name="直線コネクタ 315"/>
        <xdr:cNvCxnSpPr/>
      </xdr:nvCxnSpPr>
      <xdr:spPr>
        <a:xfrm>
          <a:off x="16929100" y="11487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58</xdr:row>
      <xdr:rowOff>49039</xdr:rowOff>
    </xdr:from>
    <xdr:ext cx="762000" cy="259045"/>
    <xdr:sp macro="" textlink="">
      <xdr:nvSpPr>
        <xdr:cNvPr id="317" name="定員管理の状況最大値テキスト"/>
        <xdr:cNvSpPr txBox="1"/>
      </xdr:nvSpPr>
      <xdr:spPr>
        <a:xfrm>
          <a:off x="17106900" y="999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4.74</a:t>
          </a:r>
          <a:endParaRPr kumimoji="1" lang="ja-JP" altLang="en-US" sz="1000" b="1">
            <a:latin typeface="ＭＳ Ｐゴシック"/>
          </a:endParaRPr>
        </a:p>
      </xdr:txBody>
    </xdr:sp>
    <xdr:clientData/>
  </xdr:oneCellAnchor>
  <xdr:twoCellAnchor>
    <xdr:from>
      <xdr:col>24</xdr:col>
      <xdr:colOff>469900</xdr:colOff>
      <xdr:row>59</xdr:row>
      <xdr:rowOff>134112</xdr:rowOff>
    </xdr:from>
    <xdr:to>
      <xdr:col>24</xdr:col>
      <xdr:colOff>647700</xdr:colOff>
      <xdr:row>59</xdr:row>
      <xdr:rowOff>134112</xdr:rowOff>
    </xdr:to>
    <xdr:cxnSp macro="">
      <xdr:nvCxnSpPr>
        <xdr:cNvPr id="318" name="直線コネクタ 317"/>
        <xdr:cNvCxnSpPr/>
      </xdr:nvCxnSpPr>
      <xdr:spPr>
        <a:xfrm>
          <a:off x="16929100" y="10249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63</xdr:row>
      <xdr:rowOff>68453</xdr:rowOff>
    </xdr:from>
    <xdr:to>
      <xdr:col>24</xdr:col>
      <xdr:colOff>558800</xdr:colOff>
      <xdr:row>63</xdr:row>
      <xdr:rowOff>99822</xdr:rowOff>
    </xdr:to>
    <xdr:cxnSp macro="">
      <xdr:nvCxnSpPr>
        <xdr:cNvPr id="319" name="直線コネクタ 318"/>
        <xdr:cNvCxnSpPr/>
      </xdr:nvCxnSpPr>
      <xdr:spPr>
        <a:xfrm>
          <a:off x="16179800" y="10869803"/>
          <a:ext cx="8382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145305</xdr:rowOff>
    </xdr:from>
    <xdr:ext cx="762000" cy="259045"/>
    <xdr:sp macro="" textlink="">
      <xdr:nvSpPr>
        <xdr:cNvPr id="320" name="定員管理の状況平均値テキスト"/>
        <xdr:cNvSpPr txBox="1"/>
      </xdr:nvSpPr>
      <xdr:spPr>
        <a:xfrm>
          <a:off x="17106900" y="106037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7.06</a:t>
          </a:r>
          <a:endParaRPr kumimoji="1" lang="ja-JP" altLang="en-US" sz="1000" b="1">
            <a:solidFill>
              <a:srgbClr val="000080"/>
            </a:solidFill>
            <a:latin typeface="ＭＳ Ｐゴシック"/>
          </a:endParaRPr>
        </a:p>
      </xdr:txBody>
    </xdr:sp>
    <xdr:clientData/>
  </xdr:oneCellAnchor>
  <xdr:twoCellAnchor>
    <xdr:from>
      <xdr:col>24</xdr:col>
      <xdr:colOff>508000</xdr:colOff>
      <xdr:row>62</xdr:row>
      <xdr:rowOff>128778</xdr:rowOff>
    </xdr:from>
    <xdr:to>
      <xdr:col>24</xdr:col>
      <xdr:colOff>609600</xdr:colOff>
      <xdr:row>63</xdr:row>
      <xdr:rowOff>58928</xdr:rowOff>
    </xdr:to>
    <xdr:sp macro="" textlink="">
      <xdr:nvSpPr>
        <xdr:cNvPr id="321" name="フローチャート : 判断 320"/>
        <xdr:cNvSpPr/>
      </xdr:nvSpPr>
      <xdr:spPr>
        <a:xfrm>
          <a:off x="16967200" y="1075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63</xdr:row>
      <xdr:rowOff>10541</xdr:rowOff>
    </xdr:from>
    <xdr:to>
      <xdr:col>23</xdr:col>
      <xdr:colOff>406400</xdr:colOff>
      <xdr:row>63</xdr:row>
      <xdr:rowOff>68453</xdr:rowOff>
    </xdr:to>
    <xdr:cxnSp macro="">
      <xdr:nvCxnSpPr>
        <xdr:cNvPr id="322" name="直線コネクタ 321"/>
        <xdr:cNvCxnSpPr/>
      </xdr:nvCxnSpPr>
      <xdr:spPr>
        <a:xfrm>
          <a:off x="15290800" y="10811891"/>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150622</xdr:rowOff>
    </xdr:from>
    <xdr:to>
      <xdr:col>23</xdr:col>
      <xdr:colOff>457200</xdr:colOff>
      <xdr:row>62</xdr:row>
      <xdr:rowOff>80772</xdr:rowOff>
    </xdr:to>
    <xdr:sp macro="" textlink="">
      <xdr:nvSpPr>
        <xdr:cNvPr id="323" name="フローチャート : 判断 322"/>
        <xdr:cNvSpPr/>
      </xdr:nvSpPr>
      <xdr:spPr>
        <a:xfrm>
          <a:off x="16129000" y="1060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90949</xdr:rowOff>
    </xdr:from>
    <xdr:ext cx="736600" cy="259045"/>
    <xdr:sp macro="" textlink="">
      <xdr:nvSpPr>
        <xdr:cNvPr id="324" name="テキスト ボックス 323"/>
        <xdr:cNvSpPr txBox="1"/>
      </xdr:nvSpPr>
      <xdr:spPr>
        <a:xfrm>
          <a:off x="15798800" y="10377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6.44</a:t>
          </a:r>
          <a:endParaRPr kumimoji="1" lang="ja-JP" altLang="en-US" sz="1000" b="1">
            <a:solidFill>
              <a:srgbClr val="000080"/>
            </a:solidFill>
            <a:latin typeface="ＭＳ Ｐゴシック"/>
          </a:endParaRPr>
        </a:p>
      </xdr:txBody>
    </xdr:sp>
    <xdr:clientData/>
  </xdr:oneCellAnchor>
  <xdr:twoCellAnchor>
    <xdr:from>
      <xdr:col>21</xdr:col>
      <xdr:colOff>0</xdr:colOff>
      <xdr:row>62</xdr:row>
      <xdr:rowOff>165100</xdr:rowOff>
    </xdr:from>
    <xdr:to>
      <xdr:col>22</xdr:col>
      <xdr:colOff>203200</xdr:colOff>
      <xdr:row>63</xdr:row>
      <xdr:rowOff>10541</xdr:rowOff>
    </xdr:to>
    <xdr:cxnSp macro="">
      <xdr:nvCxnSpPr>
        <xdr:cNvPr id="325" name="直線コネクタ 324"/>
        <xdr:cNvCxnSpPr/>
      </xdr:nvCxnSpPr>
      <xdr:spPr>
        <a:xfrm>
          <a:off x="14401800" y="10795000"/>
          <a:ext cx="8890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136144</xdr:rowOff>
    </xdr:from>
    <xdr:to>
      <xdr:col>22</xdr:col>
      <xdr:colOff>254000</xdr:colOff>
      <xdr:row>62</xdr:row>
      <xdr:rowOff>66294</xdr:rowOff>
    </xdr:to>
    <xdr:sp macro="" textlink="">
      <xdr:nvSpPr>
        <xdr:cNvPr id="326" name="フローチャート : 判断 325"/>
        <xdr:cNvSpPr/>
      </xdr:nvSpPr>
      <xdr:spPr>
        <a:xfrm>
          <a:off x="15240000" y="10594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76471</xdr:rowOff>
    </xdr:from>
    <xdr:ext cx="762000" cy="259045"/>
    <xdr:sp macro="" textlink="">
      <xdr:nvSpPr>
        <xdr:cNvPr id="327" name="テキスト ボックス 326"/>
        <xdr:cNvSpPr txBox="1"/>
      </xdr:nvSpPr>
      <xdr:spPr>
        <a:xfrm>
          <a:off x="14909800" y="10363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6.38</a:t>
          </a:r>
          <a:endParaRPr kumimoji="1" lang="ja-JP" altLang="en-US" sz="1000" b="1">
            <a:solidFill>
              <a:srgbClr val="000080"/>
            </a:solidFill>
            <a:latin typeface="ＭＳ Ｐゴシック"/>
          </a:endParaRPr>
        </a:p>
      </xdr:txBody>
    </xdr:sp>
    <xdr:clientData/>
  </xdr:oneCellAnchor>
  <xdr:twoCellAnchor>
    <xdr:from>
      <xdr:col>19</xdr:col>
      <xdr:colOff>482600</xdr:colOff>
      <xdr:row>62</xdr:row>
      <xdr:rowOff>116840</xdr:rowOff>
    </xdr:from>
    <xdr:to>
      <xdr:col>21</xdr:col>
      <xdr:colOff>0</xdr:colOff>
      <xdr:row>62</xdr:row>
      <xdr:rowOff>165100</xdr:rowOff>
    </xdr:to>
    <xdr:cxnSp macro="">
      <xdr:nvCxnSpPr>
        <xdr:cNvPr id="328" name="直線コネクタ 327"/>
        <xdr:cNvCxnSpPr/>
      </xdr:nvCxnSpPr>
      <xdr:spPr>
        <a:xfrm>
          <a:off x="13512800" y="1074674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140970</xdr:rowOff>
    </xdr:from>
    <xdr:to>
      <xdr:col>21</xdr:col>
      <xdr:colOff>50800</xdr:colOff>
      <xdr:row>62</xdr:row>
      <xdr:rowOff>71120</xdr:rowOff>
    </xdr:to>
    <xdr:sp macro="" textlink="">
      <xdr:nvSpPr>
        <xdr:cNvPr id="329" name="フローチャート : 判断 328"/>
        <xdr:cNvSpPr/>
      </xdr:nvSpPr>
      <xdr:spPr>
        <a:xfrm>
          <a:off x="14351000" y="1059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81297</xdr:rowOff>
    </xdr:from>
    <xdr:ext cx="762000" cy="259045"/>
    <xdr:sp macro="" textlink="">
      <xdr:nvSpPr>
        <xdr:cNvPr id="330" name="テキスト ボックス 329"/>
        <xdr:cNvSpPr txBox="1"/>
      </xdr:nvSpPr>
      <xdr:spPr>
        <a:xfrm>
          <a:off x="14020800" y="1036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6.40</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148209</xdr:rowOff>
    </xdr:from>
    <xdr:to>
      <xdr:col>19</xdr:col>
      <xdr:colOff>533400</xdr:colOff>
      <xdr:row>62</xdr:row>
      <xdr:rowOff>78359</xdr:rowOff>
    </xdr:to>
    <xdr:sp macro="" textlink="">
      <xdr:nvSpPr>
        <xdr:cNvPr id="331" name="フローチャート : 判断 330"/>
        <xdr:cNvSpPr/>
      </xdr:nvSpPr>
      <xdr:spPr>
        <a:xfrm>
          <a:off x="13462000" y="1060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88536</xdr:rowOff>
    </xdr:from>
    <xdr:ext cx="762000" cy="259045"/>
    <xdr:sp macro="" textlink="">
      <xdr:nvSpPr>
        <xdr:cNvPr id="332" name="テキスト ボックス 331"/>
        <xdr:cNvSpPr txBox="1"/>
      </xdr:nvSpPr>
      <xdr:spPr>
        <a:xfrm>
          <a:off x="13131800" y="10375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6.43</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63</xdr:row>
      <xdr:rowOff>49022</xdr:rowOff>
    </xdr:from>
    <xdr:to>
      <xdr:col>24</xdr:col>
      <xdr:colOff>609600</xdr:colOff>
      <xdr:row>63</xdr:row>
      <xdr:rowOff>150622</xdr:rowOff>
    </xdr:to>
    <xdr:sp macro="" textlink="">
      <xdr:nvSpPr>
        <xdr:cNvPr id="338" name="円/楕円 337"/>
        <xdr:cNvSpPr/>
      </xdr:nvSpPr>
      <xdr:spPr>
        <a:xfrm>
          <a:off x="16967200" y="1085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63</xdr:row>
      <xdr:rowOff>21099</xdr:rowOff>
    </xdr:from>
    <xdr:ext cx="762000" cy="259045"/>
    <xdr:sp macro="" textlink="">
      <xdr:nvSpPr>
        <xdr:cNvPr id="339" name="定員管理の状況該当値テキスト"/>
        <xdr:cNvSpPr txBox="1"/>
      </xdr:nvSpPr>
      <xdr:spPr>
        <a:xfrm>
          <a:off x="17106900" y="10822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7.44</a:t>
          </a:r>
          <a:endParaRPr kumimoji="1" lang="ja-JP" altLang="en-US" sz="1000" b="1">
            <a:solidFill>
              <a:srgbClr val="FF0000"/>
            </a:solidFill>
            <a:latin typeface="ＭＳ Ｐゴシック"/>
          </a:endParaRPr>
        </a:p>
      </xdr:txBody>
    </xdr:sp>
    <xdr:clientData/>
  </xdr:oneCellAnchor>
  <xdr:twoCellAnchor>
    <xdr:from>
      <xdr:col>23</xdr:col>
      <xdr:colOff>355600</xdr:colOff>
      <xdr:row>63</xdr:row>
      <xdr:rowOff>17653</xdr:rowOff>
    </xdr:from>
    <xdr:to>
      <xdr:col>23</xdr:col>
      <xdr:colOff>457200</xdr:colOff>
      <xdr:row>63</xdr:row>
      <xdr:rowOff>119253</xdr:rowOff>
    </xdr:to>
    <xdr:sp macro="" textlink="">
      <xdr:nvSpPr>
        <xdr:cNvPr id="340" name="円/楕円 339"/>
        <xdr:cNvSpPr/>
      </xdr:nvSpPr>
      <xdr:spPr>
        <a:xfrm>
          <a:off x="16129000" y="1081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63</xdr:row>
      <xdr:rowOff>104030</xdr:rowOff>
    </xdr:from>
    <xdr:ext cx="736600" cy="259045"/>
    <xdr:sp macro="" textlink="">
      <xdr:nvSpPr>
        <xdr:cNvPr id="341" name="テキスト ボックス 340"/>
        <xdr:cNvSpPr txBox="1"/>
      </xdr:nvSpPr>
      <xdr:spPr>
        <a:xfrm>
          <a:off x="15798800" y="109053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7.31</a:t>
          </a:r>
          <a:endParaRPr kumimoji="1" lang="ja-JP" altLang="en-US" sz="1000" b="1">
            <a:solidFill>
              <a:srgbClr val="FF0000"/>
            </a:solidFill>
            <a:latin typeface="ＭＳ Ｐゴシック"/>
          </a:endParaRPr>
        </a:p>
      </xdr:txBody>
    </xdr:sp>
    <xdr:clientData/>
  </xdr:oneCellAnchor>
  <xdr:twoCellAnchor>
    <xdr:from>
      <xdr:col>22</xdr:col>
      <xdr:colOff>152400</xdr:colOff>
      <xdr:row>62</xdr:row>
      <xdr:rowOff>131191</xdr:rowOff>
    </xdr:from>
    <xdr:to>
      <xdr:col>22</xdr:col>
      <xdr:colOff>254000</xdr:colOff>
      <xdr:row>63</xdr:row>
      <xdr:rowOff>61341</xdr:rowOff>
    </xdr:to>
    <xdr:sp macro="" textlink="">
      <xdr:nvSpPr>
        <xdr:cNvPr id="342" name="円/楕円 341"/>
        <xdr:cNvSpPr/>
      </xdr:nvSpPr>
      <xdr:spPr>
        <a:xfrm>
          <a:off x="15240000" y="1076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63</xdr:row>
      <xdr:rowOff>46118</xdr:rowOff>
    </xdr:from>
    <xdr:ext cx="762000" cy="259045"/>
    <xdr:sp macro="" textlink="">
      <xdr:nvSpPr>
        <xdr:cNvPr id="343" name="テキスト ボックス 342"/>
        <xdr:cNvSpPr txBox="1"/>
      </xdr:nvSpPr>
      <xdr:spPr>
        <a:xfrm>
          <a:off x="14909800" y="10847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7.07</a:t>
          </a:r>
          <a:endParaRPr kumimoji="1" lang="ja-JP" altLang="en-US" sz="1000" b="1">
            <a:solidFill>
              <a:srgbClr val="FF0000"/>
            </a:solidFill>
            <a:latin typeface="ＭＳ Ｐゴシック"/>
          </a:endParaRPr>
        </a:p>
      </xdr:txBody>
    </xdr:sp>
    <xdr:clientData/>
  </xdr:oneCellAnchor>
  <xdr:twoCellAnchor>
    <xdr:from>
      <xdr:col>20</xdr:col>
      <xdr:colOff>635000</xdr:colOff>
      <xdr:row>62</xdr:row>
      <xdr:rowOff>114300</xdr:rowOff>
    </xdr:from>
    <xdr:to>
      <xdr:col>21</xdr:col>
      <xdr:colOff>50800</xdr:colOff>
      <xdr:row>63</xdr:row>
      <xdr:rowOff>44450</xdr:rowOff>
    </xdr:to>
    <xdr:sp macro="" textlink="">
      <xdr:nvSpPr>
        <xdr:cNvPr id="344" name="円/楕円 343"/>
        <xdr:cNvSpPr/>
      </xdr:nvSpPr>
      <xdr:spPr>
        <a:xfrm>
          <a:off x="14351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63</xdr:row>
      <xdr:rowOff>29227</xdr:rowOff>
    </xdr:from>
    <xdr:ext cx="762000" cy="259045"/>
    <xdr:sp macro="" textlink="">
      <xdr:nvSpPr>
        <xdr:cNvPr id="345" name="テキスト ボックス 344"/>
        <xdr:cNvSpPr txBox="1"/>
      </xdr:nvSpPr>
      <xdr:spPr>
        <a:xfrm>
          <a:off x="14020800" y="1083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7.00</a:t>
          </a:r>
          <a:endParaRPr kumimoji="1" lang="ja-JP" altLang="en-US" sz="1000" b="1">
            <a:solidFill>
              <a:srgbClr val="FF0000"/>
            </a:solidFill>
            <a:latin typeface="ＭＳ Ｐゴシック"/>
          </a:endParaRPr>
        </a:p>
      </xdr:txBody>
    </xdr:sp>
    <xdr:clientData/>
  </xdr:oneCellAnchor>
  <xdr:twoCellAnchor>
    <xdr:from>
      <xdr:col>19</xdr:col>
      <xdr:colOff>431800</xdr:colOff>
      <xdr:row>62</xdr:row>
      <xdr:rowOff>66040</xdr:rowOff>
    </xdr:from>
    <xdr:to>
      <xdr:col>19</xdr:col>
      <xdr:colOff>533400</xdr:colOff>
      <xdr:row>62</xdr:row>
      <xdr:rowOff>167640</xdr:rowOff>
    </xdr:to>
    <xdr:sp macro="" textlink="">
      <xdr:nvSpPr>
        <xdr:cNvPr id="346" name="円/楕円 345"/>
        <xdr:cNvSpPr/>
      </xdr:nvSpPr>
      <xdr:spPr>
        <a:xfrm>
          <a:off x="13462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62</xdr:row>
      <xdr:rowOff>152417</xdr:rowOff>
    </xdr:from>
    <xdr:ext cx="762000" cy="259045"/>
    <xdr:sp macro="" textlink="">
      <xdr:nvSpPr>
        <xdr:cNvPr id="347" name="テキスト ボックス 346"/>
        <xdr:cNvSpPr txBox="1"/>
      </xdr:nvSpPr>
      <xdr:spPr>
        <a:xfrm>
          <a:off x="13131800" y="1078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6.80</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[11.8%]</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18/21</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a:t>
          </a:r>
          <a:r>
            <a:rPr kumimoji="1" lang="ja-JP" altLang="en-US" sz="1300">
              <a:solidFill>
                <a:schemeClr val="dk1"/>
              </a:solidFill>
              <a:effectLst/>
              <a:latin typeface="+mn-lt"/>
              <a:ea typeface="+mn-ea"/>
              <a:cs typeface="+mn-cs"/>
            </a:rPr>
            <a:t>合併特例債を活用した新庁舎建設事業等の大型事業にかかる償還の本格化により、指標は高止まりしている。</a:t>
          </a:r>
        </a:p>
        <a:p>
          <a:pPr eaLnBrk="1" fontAlgn="auto" latinLnBrk="0" hangingPunct="1"/>
          <a:r>
            <a:rPr kumimoji="1" lang="ja-JP" altLang="ja-JP" sz="1300">
              <a:solidFill>
                <a:schemeClr val="dk1"/>
              </a:solidFill>
              <a:effectLst/>
              <a:latin typeface="+mn-lt"/>
              <a:ea typeface="+mn-ea"/>
              <a:cs typeface="+mn-cs"/>
            </a:rPr>
            <a:t>　今後は指標が改善するように行財政改革推進計画に基づき、繰上償還や市債発行額の抑制を行っていく。</a:t>
          </a:r>
          <a:endParaRPr lang="ja-JP" altLang="ja-JP" sz="1300">
            <a:effectLst/>
          </a:endParaRPr>
        </a:p>
      </xdr:txBody>
    </xdr:sp>
    <xdr:clientData/>
  </xdr:twoCellAnchor>
  <xdr:oneCellAnchor>
    <xdr:from>
      <xdr:col>18</xdr:col>
      <xdr:colOff>444500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4" name="直線コネクタ 363"/>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5" name="テキスト ボックス 364"/>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6" name="直線コネクタ 365"/>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7" name="テキスト ボックス 366"/>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68" name="直線コネクタ 367"/>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69" name="テキスト ボックス 368"/>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70" name="直線コネクタ 369"/>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71" name="テキスト ボックス 370"/>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166116</xdr:rowOff>
    </xdr:from>
    <xdr:to>
      <xdr:col>24</xdr:col>
      <xdr:colOff>558800</xdr:colOff>
      <xdr:row>45</xdr:row>
      <xdr:rowOff>90170</xdr:rowOff>
    </xdr:to>
    <xdr:cxnSp macro="">
      <xdr:nvCxnSpPr>
        <xdr:cNvPr id="374" name="直線コネクタ 373"/>
        <xdr:cNvCxnSpPr/>
      </xdr:nvCxnSpPr>
      <xdr:spPr>
        <a:xfrm flipV="1">
          <a:off x="17018000" y="6338316"/>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45</xdr:row>
      <xdr:rowOff>62247</xdr:rowOff>
    </xdr:from>
    <xdr:ext cx="762000" cy="259045"/>
    <xdr:sp macro="" textlink="">
      <xdr:nvSpPr>
        <xdr:cNvPr id="375" name="公債費負担の状況最小値テキスト"/>
        <xdr:cNvSpPr txBox="1"/>
      </xdr:nvSpPr>
      <xdr:spPr>
        <a:xfrm>
          <a:off x="17106900" y="777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16.0</a:t>
          </a:r>
          <a:endParaRPr kumimoji="1" lang="ja-JP" altLang="en-US" sz="1000" b="1">
            <a:latin typeface="ＭＳ Ｐゴシック"/>
          </a:endParaRPr>
        </a:p>
      </xdr:txBody>
    </xdr:sp>
    <xdr:clientData/>
  </xdr:oneCellAnchor>
  <xdr:twoCellAnchor>
    <xdr:from>
      <xdr:col>24</xdr:col>
      <xdr:colOff>469900</xdr:colOff>
      <xdr:row>45</xdr:row>
      <xdr:rowOff>90170</xdr:rowOff>
    </xdr:from>
    <xdr:to>
      <xdr:col>24</xdr:col>
      <xdr:colOff>647700</xdr:colOff>
      <xdr:row>45</xdr:row>
      <xdr:rowOff>90170</xdr:rowOff>
    </xdr:to>
    <xdr:cxnSp macro="">
      <xdr:nvCxnSpPr>
        <xdr:cNvPr id="376" name="直線コネクタ 375"/>
        <xdr:cNvCxnSpPr/>
      </xdr:nvCxnSpPr>
      <xdr:spPr>
        <a:xfrm>
          <a:off x="16929100" y="780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35</xdr:row>
      <xdr:rowOff>81043</xdr:rowOff>
    </xdr:from>
    <xdr:ext cx="762000" cy="259045"/>
    <xdr:sp macro="" textlink="">
      <xdr:nvSpPr>
        <xdr:cNvPr id="377" name="公債費負担の状況最大値テキスト"/>
        <xdr:cNvSpPr txBox="1"/>
      </xdr:nvSpPr>
      <xdr:spPr>
        <a:xfrm>
          <a:off x="17106900" y="608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0.8</a:t>
          </a:r>
          <a:endParaRPr kumimoji="1" lang="ja-JP" altLang="en-US" sz="1000" b="1">
            <a:latin typeface="ＭＳ Ｐゴシック"/>
          </a:endParaRPr>
        </a:p>
      </xdr:txBody>
    </xdr:sp>
    <xdr:clientData/>
  </xdr:oneCellAnchor>
  <xdr:twoCellAnchor>
    <xdr:from>
      <xdr:col>24</xdr:col>
      <xdr:colOff>469900</xdr:colOff>
      <xdr:row>36</xdr:row>
      <xdr:rowOff>166116</xdr:rowOff>
    </xdr:from>
    <xdr:to>
      <xdr:col>24</xdr:col>
      <xdr:colOff>647700</xdr:colOff>
      <xdr:row>36</xdr:row>
      <xdr:rowOff>166116</xdr:rowOff>
    </xdr:to>
    <xdr:cxnSp macro="">
      <xdr:nvCxnSpPr>
        <xdr:cNvPr id="378" name="直線コネクタ 377"/>
        <xdr:cNvCxnSpPr/>
      </xdr:nvCxnSpPr>
      <xdr:spPr>
        <a:xfrm>
          <a:off x="16929100" y="6338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42</xdr:row>
      <xdr:rowOff>160528</xdr:rowOff>
    </xdr:from>
    <xdr:to>
      <xdr:col>24</xdr:col>
      <xdr:colOff>558800</xdr:colOff>
      <xdr:row>43</xdr:row>
      <xdr:rowOff>27686</xdr:rowOff>
    </xdr:to>
    <xdr:cxnSp macro="">
      <xdr:nvCxnSpPr>
        <xdr:cNvPr id="379" name="直線コネクタ 378"/>
        <xdr:cNvCxnSpPr/>
      </xdr:nvCxnSpPr>
      <xdr:spPr>
        <a:xfrm>
          <a:off x="16179800" y="7361428"/>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27449</xdr:rowOff>
    </xdr:from>
    <xdr:ext cx="762000" cy="259045"/>
    <xdr:sp macro="" textlink="">
      <xdr:nvSpPr>
        <xdr:cNvPr id="380" name="公債費負担の状況平均値テキスト"/>
        <xdr:cNvSpPr txBox="1"/>
      </xdr:nvSpPr>
      <xdr:spPr>
        <a:xfrm>
          <a:off x="17106900" y="68854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8.6</a:t>
          </a:r>
          <a:endParaRPr kumimoji="1" lang="ja-JP" altLang="en-US" sz="1000" b="1">
            <a:solidFill>
              <a:srgbClr val="000080"/>
            </a:solidFill>
            <a:latin typeface="ＭＳ Ｐゴシック"/>
          </a:endParaRPr>
        </a:p>
      </xdr:txBody>
    </xdr:sp>
    <xdr:clientData/>
  </xdr:oneCellAnchor>
  <xdr:twoCellAnchor>
    <xdr:from>
      <xdr:col>24</xdr:col>
      <xdr:colOff>508000</xdr:colOff>
      <xdr:row>41</xdr:row>
      <xdr:rowOff>10922</xdr:rowOff>
    </xdr:from>
    <xdr:to>
      <xdr:col>24</xdr:col>
      <xdr:colOff>609600</xdr:colOff>
      <xdr:row>41</xdr:row>
      <xdr:rowOff>112522</xdr:rowOff>
    </xdr:to>
    <xdr:sp macro="" textlink="">
      <xdr:nvSpPr>
        <xdr:cNvPr id="381" name="フローチャート : 判断 380"/>
        <xdr:cNvSpPr/>
      </xdr:nvSpPr>
      <xdr:spPr>
        <a:xfrm>
          <a:off x="169672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42</xdr:row>
      <xdr:rowOff>112268</xdr:rowOff>
    </xdr:from>
    <xdr:to>
      <xdr:col>23</xdr:col>
      <xdr:colOff>406400</xdr:colOff>
      <xdr:row>42</xdr:row>
      <xdr:rowOff>160528</xdr:rowOff>
    </xdr:to>
    <xdr:cxnSp macro="">
      <xdr:nvCxnSpPr>
        <xdr:cNvPr id="382" name="直線コネクタ 381"/>
        <xdr:cNvCxnSpPr/>
      </xdr:nvCxnSpPr>
      <xdr:spPr>
        <a:xfrm>
          <a:off x="15290800" y="7313168"/>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47244</xdr:rowOff>
    </xdr:from>
    <xdr:to>
      <xdr:col>23</xdr:col>
      <xdr:colOff>457200</xdr:colOff>
      <xdr:row>40</xdr:row>
      <xdr:rowOff>148844</xdr:rowOff>
    </xdr:to>
    <xdr:sp macro="" textlink="">
      <xdr:nvSpPr>
        <xdr:cNvPr id="383" name="フローチャート : 判断 382"/>
        <xdr:cNvSpPr/>
      </xdr:nvSpPr>
      <xdr:spPr>
        <a:xfrm>
          <a:off x="16129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159021</xdr:rowOff>
    </xdr:from>
    <xdr:ext cx="736600" cy="259045"/>
    <xdr:sp macro="" textlink="">
      <xdr:nvSpPr>
        <xdr:cNvPr id="384" name="テキスト ボックス 383"/>
        <xdr:cNvSpPr txBox="1"/>
      </xdr:nvSpPr>
      <xdr:spPr>
        <a:xfrm>
          <a:off x="15798800" y="6674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a:t>
          </a:r>
          <a:endParaRPr kumimoji="1" lang="ja-JP" altLang="en-US" sz="1000" b="1">
            <a:solidFill>
              <a:srgbClr val="000080"/>
            </a:solidFill>
            <a:latin typeface="ＭＳ Ｐゴシック"/>
          </a:endParaRPr>
        </a:p>
      </xdr:txBody>
    </xdr:sp>
    <xdr:clientData/>
  </xdr:oneCellAnchor>
  <xdr:twoCellAnchor>
    <xdr:from>
      <xdr:col>21</xdr:col>
      <xdr:colOff>0</xdr:colOff>
      <xdr:row>42</xdr:row>
      <xdr:rowOff>54356</xdr:rowOff>
    </xdr:from>
    <xdr:to>
      <xdr:col>22</xdr:col>
      <xdr:colOff>203200</xdr:colOff>
      <xdr:row>42</xdr:row>
      <xdr:rowOff>112268</xdr:rowOff>
    </xdr:to>
    <xdr:cxnSp macro="">
      <xdr:nvCxnSpPr>
        <xdr:cNvPr id="385" name="直線コネクタ 384"/>
        <xdr:cNvCxnSpPr/>
      </xdr:nvCxnSpPr>
      <xdr:spPr>
        <a:xfrm>
          <a:off x="14401800" y="7255256"/>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37592</xdr:rowOff>
    </xdr:from>
    <xdr:to>
      <xdr:col>22</xdr:col>
      <xdr:colOff>254000</xdr:colOff>
      <xdr:row>40</xdr:row>
      <xdr:rowOff>139192</xdr:rowOff>
    </xdr:to>
    <xdr:sp macro="" textlink="">
      <xdr:nvSpPr>
        <xdr:cNvPr id="386" name="フローチャート : 判断 385"/>
        <xdr:cNvSpPr/>
      </xdr:nvSpPr>
      <xdr:spPr>
        <a:xfrm>
          <a:off x="15240000" y="689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38</xdr:row>
      <xdr:rowOff>149369</xdr:rowOff>
    </xdr:from>
    <xdr:ext cx="762000" cy="259045"/>
    <xdr:sp macro="" textlink="">
      <xdr:nvSpPr>
        <xdr:cNvPr id="387" name="テキスト ボックス 386"/>
        <xdr:cNvSpPr txBox="1"/>
      </xdr:nvSpPr>
      <xdr:spPr>
        <a:xfrm>
          <a:off x="14909800" y="666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19</xdr:col>
      <xdr:colOff>482600</xdr:colOff>
      <xdr:row>42</xdr:row>
      <xdr:rowOff>54356</xdr:rowOff>
    </xdr:from>
    <xdr:to>
      <xdr:col>21</xdr:col>
      <xdr:colOff>0</xdr:colOff>
      <xdr:row>42</xdr:row>
      <xdr:rowOff>54356</xdr:rowOff>
    </xdr:to>
    <xdr:cxnSp macro="">
      <xdr:nvCxnSpPr>
        <xdr:cNvPr id="388" name="直線コネクタ 387"/>
        <xdr:cNvCxnSpPr/>
      </xdr:nvCxnSpPr>
      <xdr:spPr>
        <a:xfrm>
          <a:off x="13512800" y="72552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40</xdr:row>
      <xdr:rowOff>114808</xdr:rowOff>
    </xdr:from>
    <xdr:to>
      <xdr:col>21</xdr:col>
      <xdr:colOff>50800</xdr:colOff>
      <xdr:row>41</xdr:row>
      <xdr:rowOff>44958</xdr:rowOff>
    </xdr:to>
    <xdr:sp macro="" textlink="">
      <xdr:nvSpPr>
        <xdr:cNvPr id="389" name="フローチャート : 判断 388"/>
        <xdr:cNvSpPr/>
      </xdr:nvSpPr>
      <xdr:spPr>
        <a:xfrm>
          <a:off x="14351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55135</xdr:rowOff>
    </xdr:from>
    <xdr:ext cx="762000" cy="259045"/>
    <xdr:sp macro="" textlink="">
      <xdr:nvSpPr>
        <xdr:cNvPr id="390" name="テキスト ボックス 389"/>
        <xdr:cNvSpPr txBox="1"/>
      </xdr:nvSpPr>
      <xdr:spPr>
        <a:xfrm>
          <a:off x="14020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7.9</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1270</xdr:rowOff>
    </xdr:from>
    <xdr:to>
      <xdr:col>19</xdr:col>
      <xdr:colOff>533400</xdr:colOff>
      <xdr:row>41</xdr:row>
      <xdr:rowOff>102870</xdr:rowOff>
    </xdr:to>
    <xdr:sp macro="" textlink="">
      <xdr:nvSpPr>
        <xdr:cNvPr id="391" name="フローチャート : 判断 390"/>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39</xdr:row>
      <xdr:rowOff>113047</xdr:rowOff>
    </xdr:from>
    <xdr:ext cx="762000" cy="259045"/>
    <xdr:sp macro="" textlink="">
      <xdr:nvSpPr>
        <xdr:cNvPr id="392" name="テキスト ボックス 391"/>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42</xdr:row>
      <xdr:rowOff>148336</xdr:rowOff>
    </xdr:from>
    <xdr:to>
      <xdr:col>24</xdr:col>
      <xdr:colOff>609600</xdr:colOff>
      <xdr:row>43</xdr:row>
      <xdr:rowOff>78486</xdr:rowOff>
    </xdr:to>
    <xdr:sp macro="" textlink="">
      <xdr:nvSpPr>
        <xdr:cNvPr id="398" name="円/楕円 397"/>
        <xdr:cNvSpPr/>
      </xdr:nvSpPr>
      <xdr:spPr>
        <a:xfrm>
          <a:off x="16967200" y="734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42</xdr:row>
      <xdr:rowOff>120413</xdr:rowOff>
    </xdr:from>
    <xdr:ext cx="762000" cy="259045"/>
    <xdr:sp macro="" textlink="">
      <xdr:nvSpPr>
        <xdr:cNvPr id="399" name="公債費負担の状況該当値テキスト"/>
        <xdr:cNvSpPr txBox="1"/>
      </xdr:nvSpPr>
      <xdr:spPr>
        <a:xfrm>
          <a:off x="17106900" y="7321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11.8</a:t>
          </a:r>
          <a:endParaRPr kumimoji="1" lang="ja-JP" altLang="en-US" sz="1000" b="1">
            <a:solidFill>
              <a:srgbClr val="FF0000"/>
            </a:solidFill>
            <a:latin typeface="ＭＳ Ｐゴシック"/>
          </a:endParaRPr>
        </a:p>
      </xdr:txBody>
    </xdr:sp>
    <xdr:clientData/>
  </xdr:oneCellAnchor>
  <xdr:twoCellAnchor>
    <xdr:from>
      <xdr:col>23</xdr:col>
      <xdr:colOff>355600</xdr:colOff>
      <xdr:row>42</xdr:row>
      <xdr:rowOff>109728</xdr:rowOff>
    </xdr:from>
    <xdr:to>
      <xdr:col>23</xdr:col>
      <xdr:colOff>457200</xdr:colOff>
      <xdr:row>43</xdr:row>
      <xdr:rowOff>39878</xdr:rowOff>
    </xdr:to>
    <xdr:sp macro="" textlink="">
      <xdr:nvSpPr>
        <xdr:cNvPr id="400" name="円/楕円 399"/>
        <xdr:cNvSpPr/>
      </xdr:nvSpPr>
      <xdr:spPr>
        <a:xfrm>
          <a:off x="16129000" y="731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43</xdr:row>
      <xdr:rowOff>24655</xdr:rowOff>
    </xdr:from>
    <xdr:ext cx="736600" cy="259045"/>
    <xdr:sp macro="" textlink="">
      <xdr:nvSpPr>
        <xdr:cNvPr id="401" name="テキスト ボックス 400"/>
        <xdr:cNvSpPr txBox="1"/>
      </xdr:nvSpPr>
      <xdr:spPr>
        <a:xfrm>
          <a:off x="15798800" y="7397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11.4</a:t>
          </a:r>
          <a:endParaRPr kumimoji="1" lang="ja-JP" altLang="en-US" sz="1000" b="1">
            <a:solidFill>
              <a:srgbClr val="FF0000"/>
            </a:solidFill>
            <a:latin typeface="ＭＳ Ｐゴシック"/>
          </a:endParaRPr>
        </a:p>
      </xdr:txBody>
    </xdr:sp>
    <xdr:clientData/>
  </xdr:oneCellAnchor>
  <xdr:twoCellAnchor>
    <xdr:from>
      <xdr:col>22</xdr:col>
      <xdr:colOff>152400</xdr:colOff>
      <xdr:row>42</xdr:row>
      <xdr:rowOff>61468</xdr:rowOff>
    </xdr:from>
    <xdr:to>
      <xdr:col>22</xdr:col>
      <xdr:colOff>254000</xdr:colOff>
      <xdr:row>42</xdr:row>
      <xdr:rowOff>163068</xdr:rowOff>
    </xdr:to>
    <xdr:sp macro="" textlink="">
      <xdr:nvSpPr>
        <xdr:cNvPr id="402" name="円/楕円 401"/>
        <xdr:cNvSpPr/>
      </xdr:nvSpPr>
      <xdr:spPr>
        <a:xfrm>
          <a:off x="15240000" y="726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147845</xdr:rowOff>
    </xdr:from>
    <xdr:ext cx="762000" cy="259045"/>
    <xdr:sp macro="" textlink="">
      <xdr:nvSpPr>
        <xdr:cNvPr id="403" name="テキスト ボックス 402"/>
        <xdr:cNvSpPr txBox="1"/>
      </xdr:nvSpPr>
      <xdr:spPr>
        <a:xfrm>
          <a:off x="14909800" y="734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a:t>
          </a:r>
          <a:endParaRPr kumimoji="1" lang="ja-JP" altLang="en-US" sz="1000" b="1">
            <a:solidFill>
              <a:srgbClr val="FF0000"/>
            </a:solidFill>
            <a:latin typeface="ＭＳ Ｐゴシック"/>
          </a:endParaRPr>
        </a:p>
      </xdr:txBody>
    </xdr:sp>
    <xdr:clientData/>
  </xdr:oneCellAnchor>
  <xdr:twoCellAnchor>
    <xdr:from>
      <xdr:col>20</xdr:col>
      <xdr:colOff>635000</xdr:colOff>
      <xdr:row>42</xdr:row>
      <xdr:rowOff>3556</xdr:rowOff>
    </xdr:from>
    <xdr:to>
      <xdr:col>21</xdr:col>
      <xdr:colOff>50800</xdr:colOff>
      <xdr:row>42</xdr:row>
      <xdr:rowOff>105156</xdr:rowOff>
    </xdr:to>
    <xdr:sp macro="" textlink="">
      <xdr:nvSpPr>
        <xdr:cNvPr id="404" name="円/楕円 403"/>
        <xdr:cNvSpPr/>
      </xdr:nvSpPr>
      <xdr:spPr>
        <a:xfrm>
          <a:off x="14351000" y="720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89933</xdr:rowOff>
    </xdr:from>
    <xdr:ext cx="762000" cy="259045"/>
    <xdr:sp macro="" textlink="">
      <xdr:nvSpPr>
        <xdr:cNvPr id="405" name="テキスト ボックス 404"/>
        <xdr:cNvSpPr txBox="1"/>
      </xdr:nvSpPr>
      <xdr:spPr>
        <a:xfrm>
          <a:off x="14020800" y="729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a:t>
          </a:r>
          <a:endParaRPr kumimoji="1" lang="ja-JP" altLang="en-US" sz="1000" b="1">
            <a:solidFill>
              <a:srgbClr val="FF0000"/>
            </a:solidFill>
            <a:latin typeface="ＭＳ Ｐゴシック"/>
          </a:endParaRPr>
        </a:p>
      </xdr:txBody>
    </xdr:sp>
    <xdr:clientData/>
  </xdr:oneCellAnchor>
  <xdr:twoCellAnchor>
    <xdr:from>
      <xdr:col>19</xdr:col>
      <xdr:colOff>431800</xdr:colOff>
      <xdr:row>42</xdr:row>
      <xdr:rowOff>3556</xdr:rowOff>
    </xdr:from>
    <xdr:to>
      <xdr:col>19</xdr:col>
      <xdr:colOff>533400</xdr:colOff>
      <xdr:row>42</xdr:row>
      <xdr:rowOff>105156</xdr:rowOff>
    </xdr:to>
    <xdr:sp macro="" textlink="">
      <xdr:nvSpPr>
        <xdr:cNvPr id="406" name="円/楕円 405"/>
        <xdr:cNvSpPr/>
      </xdr:nvSpPr>
      <xdr:spPr>
        <a:xfrm>
          <a:off x="13462000" y="720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89933</xdr:rowOff>
    </xdr:from>
    <xdr:ext cx="762000" cy="259045"/>
    <xdr:sp macro="" textlink="">
      <xdr:nvSpPr>
        <xdr:cNvPr id="407" name="テキスト ボックス 406"/>
        <xdr:cNvSpPr txBox="1"/>
      </xdr:nvSpPr>
      <xdr:spPr>
        <a:xfrm>
          <a:off x="13131800" y="729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[44.6%]</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11/21</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近年は、地方債現在高の減少により指標は改善傾向にあったが、平成</a:t>
          </a:r>
          <a:r>
            <a:rPr kumimoji="1" lang="en-US" altLang="ja-JP" sz="1300">
              <a:solidFill>
                <a:schemeClr val="dk1"/>
              </a:solidFill>
              <a:effectLst/>
              <a:latin typeface="+mn-lt"/>
              <a:ea typeface="+mn-ea"/>
              <a:cs typeface="+mn-cs"/>
            </a:rPr>
            <a:t>28</a:t>
          </a:r>
          <a:r>
            <a:rPr kumimoji="1" lang="ja-JP" altLang="ja-JP" sz="1300">
              <a:solidFill>
                <a:schemeClr val="dk1"/>
              </a:solidFill>
              <a:effectLst/>
              <a:latin typeface="+mn-lt"/>
              <a:ea typeface="+mn-ea"/>
              <a:cs typeface="+mn-cs"/>
            </a:rPr>
            <a:t>年度は充当可能基金の減及び標準財政規模の減を受けて、指標は悪化した。</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　今後も、後年度の負担軽減が図られるよう、行財政改革推進計画に基づき、繰上償還や市債発行額の抑制を行っていく。</a:t>
          </a:r>
          <a:endParaRPr lang="ja-JP" altLang="ja-JP" sz="1300">
            <a:effectLst/>
          </a:endParaRPr>
        </a:p>
      </xdr:txBody>
    </xdr:sp>
    <xdr:clientData/>
  </xdr:twoCellAnchor>
  <xdr:oneCellAnchor>
    <xdr:from>
      <xdr:col>18</xdr:col>
      <xdr:colOff>444500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23</xdr:row>
      <xdr:rowOff>93436</xdr:rowOff>
    </xdr:from>
    <xdr:to>
      <xdr:col>26</xdr:col>
      <xdr:colOff>76200</xdr:colOff>
      <xdr:row>23</xdr:row>
      <xdr:rowOff>93436</xdr:rowOff>
    </xdr:to>
    <xdr:cxnSp macro="">
      <xdr:nvCxnSpPr>
        <xdr:cNvPr id="424" name="直線コネクタ 423"/>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122663</xdr:rowOff>
    </xdr:from>
    <xdr:ext cx="762000" cy="259045"/>
    <xdr:sp macro="" textlink="">
      <xdr:nvSpPr>
        <xdr:cNvPr id="425" name="テキスト ボックス 424"/>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21</xdr:row>
      <xdr:rowOff>91622</xdr:rowOff>
    </xdr:from>
    <xdr:to>
      <xdr:col>26</xdr:col>
      <xdr:colOff>76200</xdr:colOff>
      <xdr:row>21</xdr:row>
      <xdr:rowOff>91622</xdr:rowOff>
    </xdr:to>
    <xdr:cxnSp macro="">
      <xdr:nvCxnSpPr>
        <xdr:cNvPr id="426" name="直線コネクタ 425"/>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120849</xdr:rowOff>
    </xdr:from>
    <xdr:ext cx="762000" cy="259045"/>
    <xdr:sp macro="" textlink="">
      <xdr:nvSpPr>
        <xdr:cNvPr id="427" name="テキスト ボックス 426"/>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19</xdr:row>
      <xdr:rowOff>89807</xdr:rowOff>
    </xdr:from>
    <xdr:to>
      <xdr:col>26</xdr:col>
      <xdr:colOff>76200</xdr:colOff>
      <xdr:row>19</xdr:row>
      <xdr:rowOff>89807</xdr:rowOff>
    </xdr:to>
    <xdr:cxnSp macro="">
      <xdr:nvCxnSpPr>
        <xdr:cNvPr id="428" name="直線コネクタ 427"/>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18</xdr:row>
      <xdr:rowOff>119034</xdr:rowOff>
    </xdr:from>
    <xdr:ext cx="762000" cy="259045"/>
    <xdr:sp macro="" textlink="">
      <xdr:nvSpPr>
        <xdr:cNvPr id="429" name="テキスト ボックス 428"/>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17</xdr:row>
      <xdr:rowOff>87993</xdr:rowOff>
    </xdr:from>
    <xdr:to>
      <xdr:col>26</xdr:col>
      <xdr:colOff>76200</xdr:colOff>
      <xdr:row>17</xdr:row>
      <xdr:rowOff>87993</xdr:rowOff>
    </xdr:to>
    <xdr:cxnSp macro="">
      <xdr:nvCxnSpPr>
        <xdr:cNvPr id="430" name="直線コネクタ 429"/>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117220</xdr:rowOff>
    </xdr:from>
    <xdr:ext cx="762000" cy="259045"/>
    <xdr:sp macro="" textlink="">
      <xdr:nvSpPr>
        <xdr:cNvPr id="431" name="テキスト ボックス 430"/>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15</xdr:row>
      <xdr:rowOff>86179</xdr:rowOff>
    </xdr:from>
    <xdr:to>
      <xdr:col>26</xdr:col>
      <xdr:colOff>76200</xdr:colOff>
      <xdr:row>15</xdr:row>
      <xdr:rowOff>86179</xdr:rowOff>
    </xdr:to>
    <xdr:cxnSp macro="">
      <xdr:nvCxnSpPr>
        <xdr:cNvPr id="432" name="直線コネクタ 431"/>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115406</xdr:rowOff>
    </xdr:from>
    <xdr:ext cx="762000" cy="259045"/>
    <xdr:sp macro="" textlink="">
      <xdr:nvSpPr>
        <xdr:cNvPr id="433" name="テキスト ボックス 432"/>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84364</xdr:rowOff>
    </xdr:from>
    <xdr:to>
      <xdr:col>26</xdr:col>
      <xdr:colOff>76200</xdr:colOff>
      <xdr:row>13</xdr:row>
      <xdr:rowOff>84364</xdr:rowOff>
    </xdr:to>
    <xdr:cxnSp macro="">
      <xdr:nvCxnSpPr>
        <xdr:cNvPr id="434" name="直線コネクタ 433"/>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113591</xdr:rowOff>
    </xdr:from>
    <xdr:ext cx="762000" cy="259045"/>
    <xdr:sp macro="" textlink="">
      <xdr:nvSpPr>
        <xdr:cNvPr id="435" name="テキスト ボックス 434"/>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84364</xdr:rowOff>
    </xdr:from>
    <xdr:to>
      <xdr:col>24</xdr:col>
      <xdr:colOff>558800</xdr:colOff>
      <xdr:row>22</xdr:row>
      <xdr:rowOff>136192</xdr:rowOff>
    </xdr:to>
    <xdr:cxnSp macro="">
      <xdr:nvCxnSpPr>
        <xdr:cNvPr id="438" name="直線コネクタ 437"/>
        <xdr:cNvCxnSpPr/>
      </xdr:nvCxnSpPr>
      <xdr:spPr>
        <a:xfrm flipV="1">
          <a:off x="17018000" y="2313214"/>
          <a:ext cx="0" cy="15948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108269</xdr:rowOff>
    </xdr:from>
    <xdr:ext cx="762000" cy="259045"/>
    <xdr:sp macro="" textlink="">
      <xdr:nvSpPr>
        <xdr:cNvPr id="439" name="将来負担の状況最小値テキスト"/>
        <xdr:cNvSpPr txBox="1"/>
      </xdr:nvSpPr>
      <xdr:spPr>
        <a:xfrm>
          <a:off x="17106900" y="388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138.8</a:t>
          </a:r>
          <a:endParaRPr kumimoji="1" lang="ja-JP" altLang="en-US" sz="1000" b="1">
            <a:latin typeface="ＭＳ Ｐゴシック"/>
          </a:endParaRPr>
        </a:p>
      </xdr:txBody>
    </xdr:sp>
    <xdr:clientData/>
  </xdr:oneCellAnchor>
  <xdr:twoCellAnchor>
    <xdr:from>
      <xdr:col>24</xdr:col>
      <xdr:colOff>469900</xdr:colOff>
      <xdr:row>22</xdr:row>
      <xdr:rowOff>136192</xdr:rowOff>
    </xdr:from>
    <xdr:to>
      <xdr:col>24</xdr:col>
      <xdr:colOff>647700</xdr:colOff>
      <xdr:row>22</xdr:row>
      <xdr:rowOff>136192</xdr:rowOff>
    </xdr:to>
    <xdr:cxnSp macro="">
      <xdr:nvCxnSpPr>
        <xdr:cNvPr id="440" name="直線コネクタ 439"/>
        <xdr:cNvCxnSpPr/>
      </xdr:nvCxnSpPr>
      <xdr:spPr>
        <a:xfrm>
          <a:off x="16929100" y="3908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11</xdr:row>
      <xdr:rowOff>170741</xdr:rowOff>
    </xdr:from>
    <xdr:ext cx="762000" cy="259045"/>
    <xdr:sp macro="" textlink="">
      <xdr:nvSpPr>
        <xdr:cNvPr id="441"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84364</xdr:rowOff>
    </xdr:from>
    <xdr:to>
      <xdr:col>24</xdr:col>
      <xdr:colOff>647700</xdr:colOff>
      <xdr:row>13</xdr:row>
      <xdr:rowOff>84364</xdr:rowOff>
    </xdr:to>
    <xdr:cxnSp macro="">
      <xdr:nvCxnSpPr>
        <xdr:cNvPr id="442" name="直線コネクタ 441"/>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16</xdr:row>
      <xdr:rowOff>35379</xdr:rowOff>
    </xdr:from>
    <xdr:to>
      <xdr:col>24</xdr:col>
      <xdr:colOff>558800</xdr:colOff>
      <xdr:row>16</xdr:row>
      <xdr:rowOff>82490</xdr:rowOff>
    </xdr:to>
    <xdr:cxnSp macro="">
      <xdr:nvCxnSpPr>
        <xdr:cNvPr id="443" name="直線コネクタ 442"/>
        <xdr:cNvCxnSpPr/>
      </xdr:nvCxnSpPr>
      <xdr:spPr>
        <a:xfrm>
          <a:off x="16179800" y="2778579"/>
          <a:ext cx="838200" cy="47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16</xdr:row>
      <xdr:rowOff>101436</xdr:rowOff>
    </xdr:from>
    <xdr:ext cx="762000" cy="259045"/>
    <xdr:sp macro="" textlink="">
      <xdr:nvSpPr>
        <xdr:cNvPr id="444" name="将来負担の状況平均値テキスト"/>
        <xdr:cNvSpPr txBox="1"/>
      </xdr:nvSpPr>
      <xdr:spPr>
        <a:xfrm>
          <a:off x="17106900" y="28446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53.1</a:t>
          </a:r>
          <a:endParaRPr kumimoji="1" lang="ja-JP" altLang="en-US" sz="1000" b="1">
            <a:solidFill>
              <a:srgbClr val="000080"/>
            </a:solidFill>
            <a:latin typeface="ＭＳ Ｐゴシック"/>
          </a:endParaRPr>
        </a:p>
      </xdr:txBody>
    </xdr:sp>
    <xdr:clientData/>
  </xdr:oneCellAnchor>
  <xdr:twoCellAnchor>
    <xdr:from>
      <xdr:col>24</xdr:col>
      <xdr:colOff>508000</xdr:colOff>
      <xdr:row>16</xdr:row>
      <xdr:rowOff>129359</xdr:rowOff>
    </xdr:from>
    <xdr:to>
      <xdr:col>24</xdr:col>
      <xdr:colOff>609600</xdr:colOff>
      <xdr:row>17</xdr:row>
      <xdr:rowOff>59509</xdr:rowOff>
    </xdr:to>
    <xdr:sp macro="" textlink="">
      <xdr:nvSpPr>
        <xdr:cNvPr id="445" name="フローチャート : 判断 444"/>
        <xdr:cNvSpPr/>
      </xdr:nvSpPr>
      <xdr:spPr>
        <a:xfrm>
          <a:off x="16967200" y="287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16</xdr:row>
      <xdr:rowOff>35379</xdr:rowOff>
    </xdr:from>
    <xdr:to>
      <xdr:col>23</xdr:col>
      <xdr:colOff>406400</xdr:colOff>
      <xdr:row>16</xdr:row>
      <xdr:rowOff>82490</xdr:rowOff>
    </xdr:to>
    <xdr:cxnSp macro="">
      <xdr:nvCxnSpPr>
        <xdr:cNvPr id="446" name="直線コネクタ 445"/>
        <xdr:cNvCxnSpPr/>
      </xdr:nvCxnSpPr>
      <xdr:spPr>
        <a:xfrm flipV="1">
          <a:off x="15290800" y="2778579"/>
          <a:ext cx="889000" cy="47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91682</xdr:rowOff>
    </xdr:from>
    <xdr:to>
      <xdr:col>23</xdr:col>
      <xdr:colOff>457200</xdr:colOff>
      <xdr:row>16</xdr:row>
      <xdr:rowOff>21832</xdr:rowOff>
    </xdr:to>
    <xdr:sp macro="" textlink="">
      <xdr:nvSpPr>
        <xdr:cNvPr id="447" name="フローチャート : 判断 446"/>
        <xdr:cNvSpPr/>
      </xdr:nvSpPr>
      <xdr:spPr>
        <a:xfrm>
          <a:off x="16129000" y="266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32009</xdr:rowOff>
    </xdr:from>
    <xdr:ext cx="736600" cy="259045"/>
    <xdr:sp macro="" textlink="">
      <xdr:nvSpPr>
        <xdr:cNvPr id="448" name="テキスト ボックス 447"/>
        <xdr:cNvSpPr txBox="1"/>
      </xdr:nvSpPr>
      <xdr:spPr>
        <a:xfrm>
          <a:off x="15798800" y="24323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34.9</a:t>
          </a:r>
          <a:endParaRPr kumimoji="1" lang="ja-JP" altLang="en-US" sz="1000" b="1">
            <a:solidFill>
              <a:srgbClr val="000080"/>
            </a:solidFill>
            <a:latin typeface="ＭＳ Ｐゴシック"/>
          </a:endParaRPr>
        </a:p>
      </xdr:txBody>
    </xdr:sp>
    <xdr:clientData/>
  </xdr:oneCellAnchor>
  <xdr:twoCellAnchor>
    <xdr:from>
      <xdr:col>21</xdr:col>
      <xdr:colOff>0</xdr:colOff>
      <xdr:row>16</xdr:row>
      <xdr:rowOff>82490</xdr:rowOff>
    </xdr:from>
    <xdr:to>
      <xdr:col>22</xdr:col>
      <xdr:colOff>203200</xdr:colOff>
      <xdr:row>16</xdr:row>
      <xdr:rowOff>91682</xdr:rowOff>
    </xdr:to>
    <xdr:cxnSp macro="">
      <xdr:nvCxnSpPr>
        <xdr:cNvPr id="449" name="直線コネクタ 448"/>
        <xdr:cNvCxnSpPr/>
      </xdr:nvCxnSpPr>
      <xdr:spPr>
        <a:xfrm flipV="1">
          <a:off x="14401800" y="2825690"/>
          <a:ext cx="889000" cy="9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15</xdr:row>
      <xdr:rowOff>79042</xdr:rowOff>
    </xdr:from>
    <xdr:to>
      <xdr:col>22</xdr:col>
      <xdr:colOff>254000</xdr:colOff>
      <xdr:row>16</xdr:row>
      <xdr:rowOff>9192</xdr:rowOff>
    </xdr:to>
    <xdr:sp macro="" textlink="">
      <xdr:nvSpPr>
        <xdr:cNvPr id="450" name="フローチャート : 判断 449"/>
        <xdr:cNvSpPr/>
      </xdr:nvSpPr>
      <xdr:spPr>
        <a:xfrm>
          <a:off x="15240000" y="265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19369</xdr:rowOff>
    </xdr:from>
    <xdr:ext cx="762000" cy="259045"/>
    <xdr:sp macro="" textlink="">
      <xdr:nvSpPr>
        <xdr:cNvPr id="451" name="テキスト ボックス 450"/>
        <xdr:cNvSpPr txBox="1"/>
      </xdr:nvSpPr>
      <xdr:spPr>
        <a:xfrm>
          <a:off x="14909800" y="2419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33.8</a:t>
          </a:r>
          <a:endParaRPr kumimoji="1" lang="ja-JP" altLang="en-US" sz="1000" b="1">
            <a:solidFill>
              <a:srgbClr val="000080"/>
            </a:solidFill>
            <a:latin typeface="ＭＳ Ｐゴシック"/>
          </a:endParaRPr>
        </a:p>
      </xdr:txBody>
    </xdr:sp>
    <xdr:clientData/>
  </xdr:oneCellAnchor>
  <xdr:twoCellAnchor>
    <xdr:from>
      <xdr:col>19</xdr:col>
      <xdr:colOff>482600</xdr:colOff>
      <xdr:row>16</xdr:row>
      <xdr:rowOff>91682</xdr:rowOff>
    </xdr:from>
    <xdr:to>
      <xdr:col>21</xdr:col>
      <xdr:colOff>0</xdr:colOff>
      <xdr:row>16</xdr:row>
      <xdr:rowOff>144538</xdr:rowOff>
    </xdr:to>
    <xdr:cxnSp macro="">
      <xdr:nvCxnSpPr>
        <xdr:cNvPr id="452" name="直線コネクタ 451"/>
        <xdr:cNvCxnSpPr/>
      </xdr:nvCxnSpPr>
      <xdr:spPr>
        <a:xfrm flipV="1">
          <a:off x="13512800" y="2834882"/>
          <a:ext cx="889000" cy="52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122706</xdr:rowOff>
    </xdr:from>
    <xdr:to>
      <xdr:col>21</xdr:col>
      <xdr:colOff>50800</xdr:colOff>
      <xdr:row>16</xdr:row>
      <xdr:rowOff>52856</xdr:rowOff>
    </xdr:to>
    <xdr:sp macro="" textlink="">
      <xdr:nvSpPr>
        <xdr:cNvPr id="453" name="フローチャート : 判断 452"/>
        <xdr:cNvSpPr/>
      </xdr:nvSpPr>
      <xdr:spPr>
        <a:xfrm>
          <a:off x="14351000" y="2694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63033</xdr:rowOff>
    </xdr:from>
    <xdr:ext cx="762000" cy="259045"/>
    <xdr:sp macro="" textlink="">
      <xdr:nvSpPr>
        <xdr:cNvPr id="454" name="テキスト ボックス 453"/>
        <xdr:cNvSpPr txBox="1"/>
      </xdr:nvSpPr>
      <xdr:spPr>
        <a:xfrm>
          <a:off x="14020800" y="2463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37.6</a:t>
          </a:r>
          <a:endParaRPr kumimoji="1" lang="ja-JP" altLang="en-US" sz="1000" b="1">
            <a:solidFill>
              <a:srgbClr val="000080"/>
            </a:solidFill>
            <a:latin typeface="ＭＳ Ｐゴシック"/>
          </a:endParaRPr>
        </a:p>
      </xdr:txBody>
    </xdr:sp>
    <xdr:clientData/>
  </xdr:oneCellAnchor>
  <xdr:twoCellAnchor>
    <xdr:from>
      <xdr:col>19</xdr:col>
      <xdr:colOff>431800</xdr:colOff>
      <xdr:row>16</xdr:row>
      <xdr:rowOff>48925</xdr:rowOff>
    </xdr:from>
    <xdr:to>
      <xdr:col>19</xdr:col>
      <xdr:colOff>533400</xdr:colOff>
      <xdr:row>16</xdr:row>
      <xdr:rowOff>150525</xdr:rowOff>
    </xdr:to>
    <xdr:sp macro="" textlink="">
      <xdr:nvSpPr>
        <xdr:cNvPr id="455" name="フローチャート : 判断 454"/>
        <xdr:cNvSpPr/>
      </xdr:nvSpPr>
      <xdr:spPr>
        <a:xfrm>
          <a:off x="13462000" y="279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160702</xdr:rowOff>
    </xdr:from>
    <xdr:ext cx="762000" cy="259045"/>
    <xdr:sp macro="" textlink="">
      <xdr:nvSpPr>
        <xdr:cNvPr id="456" name="テキスト ボックス 455"/>
        <xdr:cNvSpPr txBox="1"/>
      </xdr:nvSpPr>
      <xdr:spPr>
        <a:xfrm>
          <a:off x="13131800" y="256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46.1</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16</xdr:row>
      <xdr:rowOff>31690</xdr:rowOff>
    </xdr:from>
    <xdr:to>
      <xdr:col>24</xdr:col>
      <xdr:colOff>609600</xdr:colOff>
      <xdr:row>16</xdr:row>
      <xdr:rowOff>133290</xdr:rowOff>
    </xdr:to>
    <xdr:sp macro="" textlink="">
      <xdr:nvSpPr>
        <xdr:cNvPr id="462" name="円/楕円 461"/>
        <xdr:cNvSpPr/>
      </xdr:nvSpPr>
      <xdr:spPr>
        <a:xfrm>
          <a:off x="16967200" y="277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15</xdr:row>
      <xdr:rowOff>48217</xdr:rowOff>
    </xdr:from>
    <xdr:ext cx="762000" cy="259045"/>
    <xdr:sp macro="" textlink="">
      <xdr:nvSpPr>
        <xdr:cNvPr id="463" name="将来負担の状況該当値テキスト"/>
        <xdr:cNvSpPr txBox="1"/>
      </xdr:nvSpPr>
      <xdr:spPr>
        <a:xfrm>
          <a:off x="17106900" y="261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44.6</a:t>
          </a:r>
          <a:endParaRPr kumimoji="1" lang="ja-JP" altLang="en-US" sz="1000" b="1">
            <a:solidFill>
              <a:srgbClr val="FF0000"/>
            </a:solidFill>
            <a:latin typeface="ＭＳ Ｐゴシック"/>
          </a:endParaRPr>
        </a:p>
      </xdr:txBody>
    </xdr:sp>
    <xdr:clientData/>
  </xdr:oneCellAnchor>
  <xdr:twoCellAnchor>
    <xdr:from>
      <xdr:col>23</xdr:col>
      <xdr:colOff>355600</xdr:colOff>
      <xdr:row>15</xdr:row>
      <xdr:rowOff>156029</xdr:rowOff>
    </xdr:from>
    <xdr:to>
      <xdr:col>23</xdr:col>
      <xdr:colOff>457200</xdr:colOff>
      <xdr:row>16</xdr:row>
      <xdr:rowOff>86179</xdr:rowOff>
    </xdr:to>
    <xdr:sp macro="" textlink="">
      <xdr:nvSpPr>
        <xdr:cNvPr id="464" name="円/楕円 463"/>
        <xdr:cNvSpPr/>
      </xdr:nvSpPr>
      <xdr:spPr>
        <a:xfrm>
          <a:off x="16129000" y="272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16</xdr:row>
      <xdr:rowOff>70956</xdr:rowOff>
    </xdr:from>
    <xdr:ext cx="736600" cy="259045"/>
    <xdr:sp macro="" textlink="">
      <xdr:nvSpPr>
        <xdr:cNvPr id="465" name="テキスト ボックス 464"/>
        <xdr:cNvSpPr txBox="1"/>
      </xdr:nvSpPr>
      <xdr:spPr>
        <a:xfrm>
          <a:off x="15798800" y="28141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40.5</a:t>
          </a:r>
          <a:endParaRPr kumimoji="1" lang="ja-JP" altLang="en-US" sz="1000" b="1">
            <a:solidFill>
              <a:srgbClr val="FF0000"/>
            </a:solidFill>
            <a:latin typeface="ＭＳ Ｐゴシック"/>
          </a:endParaRPr>
        </a:p>
      </xdr:txBody>
    </xdr:sp>
    <xdr:clientData/>
  </xdr:oneCellAnchor>
  <xdr:twoCellAnchor>
    <xdr:from>
      <xdr:col>22</xdr:col>
      <xdr:colOff>152400</xdr:colOff>
      <xdr:row>16</xdr:row>
      <xdr:rowOff>31690</xdr:rowOff>
    </xdr:from>
    <xdr:to>
      <xdr:col>22</xdr:col>
      <xdr:colOff>254000</xdr:colOff>
      <xdr:row>16</xdr:row>
      <xdr:rowOff>133290</xdr:rowOff>
    </xdr:to>
    <xdr:sp macro="" textlink="">
      <xdr:nvSpPr>
        <xdr:cNvPr id="466" name="円/楕円 465"/>
        <xdr:cNvSpPr/>
      </xdr:nvSpPr>
      <xdr:spPr>
        <a:xfrm>
          <a:off x="15240000" y="277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16</xdr:row>
      <xdr:rowOff>118067</xdr:rowOff>
    </xdr:from>
    <xdr:ext cx="762000" cy="259045"/>
    <xdr:sp macro="" textlink="">
      <xdr:nvSpPr>
        <xdr:cNvPr id="467" name="テキスト ボックス 466"/>
        <xdr:cNvSpPr txBox="1"/>
      </xdr:nvSpPr>
      <xdr:spPr>
        <a:xfrm>
          <a:off x="14909800" y="2861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44.6</a:t>
          </a:r>
          <a:endParaRPr kumimoji="1" lang="ja-JP" altLang="en-US" sz="1000" b="1">
            <a:solidFill>
              <a:srgbClr val="FF0000"/>
            </a:solidFill>
            <a:latin typeface="ＭＳ Ｐゴシック"/>
          </a:endParaRPr>
        </a:p>
      </xdr:txBody>
    </xdr:sp>
    <xdr:clientData/>
  </xdr:oneCellAnchor>
  <xdr:twoCellAnchor>
    <xdr:from>
      <xdr:col>20</xdr:col>
      <xdr:colOff>635000</xdr:colOff>
      <xdr:row>16</xdr:row>
      <xdr:rowOff>40882</xdr:rowOff>
    </xdr:from>
    <xdr:to>
      <xdr:col>21</xdr:col>
      <xdr:colOff>50800</xdr:colOff>
      <xdr:row>16</xdr:row>
      <xdr:rowOff>142482</xdr:rowOff>
    </xdr:to>
    <xdr:sp macro="" textlink="">
      <xdr:nvSpPr>
        <xdr:cNvPr id="468" name="円/楕円 467"/>
        <xdr:cNvSpPr/>
      </xdr:nvSpPr>
      <xdr:spPr>
        <a:xfrm>
          <a:off x="14351000" y="2784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16</xdr:row>
      <xdr:rowOff>127259</xdr:rowOff>
    </xdr:from>
    <xdr:ext cx="762000" cy="259045"/>
    <xdr:sp macro="" textlink="">
      <xdr:nvSpPr>
        <xdr:cNvPr id="469" name="テキスト ボックス 468"/>
        <xdr:cNvSpPr txBox="1"/>
      </xdr:nvSpPr>
      <xdr:spPr>
        <a:xfrm>
          <a:off x="14020800" y="2870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45.4</a:t>
          </a:r>
          <a:endParaRPr kumimoji="1" lang="ja-JP" altLang="en-US" sz="1000" b="1">
            <a:solidFill>
              <a:srgbClr val="FF0000"/>
            </a:solidFill>
            <a:latin typeface="ＭＳ Ｐゴシック"/>
          </a:endParaRPr>
        </a:p>
      </xdr:txBody>
    </xdr:sp>
    <xdr:clientData/>
  </xdr:oneCellAnchor>
  <xdr:twoCellAnchor>
    <xdr:from>
      <xdr:col>19</xdr:col>
      <xdr:colOff>431800</xdr:colOff>
      <xdr:row>16</xdr:row>
      <xdr:rowOff>93738</xdr:rowOff>
    </xdr:from>
    <xdr:to>
      <xdr:col>19</xdr:col>
      <xdr:colOff>533400</xdr:colOff>
      <xdr:row>17</xdr:row>
      <xdr:rowOff>23888</xdr:rowOff>
    </xdr:to>
    <xdr:sp macro="" textlink="">
      <xdr:nvSpPr>
        <xdr:cNvPr id="470" name="円/楕円 469"/>
        <xdr:cNvSpPr/>
      </xdr:nvSpPr>
      <xdr:spPr>
        <a:xfrm>
          <a:off x="13462000" y="283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17</xdr:row>
      <xdr:rowOff>8665</xdr:rowOff>
    </xdr:from>
    <xdr:ext cx="762000" cy="259045"/>
    <xdr:sp macro="" textlink="">
      <xdr:nvSpPr>
        <xdr:cNvPr id="471" name="テキスト ボックス 470"/>
        <xdr:cNvSpPr txBox="1"/>
      </xdr:nvSpPr>
      <xdr:spPr>
        <a:xfrm>
          <a:off x="13131800" y="2923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50.0</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山形県酒田市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105,468
105,024
602.97
55,311,704
53,566,251
1,474,778
29,842,611
62,522,968</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11.8
44.6</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6/21</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en-US" altLang="ja-JP" sz="1300">
              <a:latin typeface="ＭＳ Ｐゴシック"/>
            </a:rPr>
            <a:t>28</a:t>
          </a:r>
          <a:r>
            <a:rPr kumimoji="1" lang="ja-JP" altLang="en-US" sz="1300">
              <a:latin typeface="ＭＳ Ｐゴシック"/>
            </a:rPr>
            <a:t>年度は前年度比で</a:t>
          </a:r>
          <a:r>
            <a:rPr kumimoji="1" lang="en-US" altLang="ja-JP" sz="1300">
              <a:latin typeface="ＭＳ Ｐゴシック"/>
            </a:rPr>
            <a:t>1.5</a:t>
          </a:r>
          <a:r>
            <a:rPr kumimoji="1" lang="ja-JP" altLang="en-US" sz="1300">
              <a:latin typeface="ＭＳ Ｐゴシック"/>
            </a:rPr>
            <a:t>ポイント悪化しているが、退職者数の増による一時的なものであると考えている。</a:t>
          </a: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42</xdr:row>
      <xdr:rowOff>29028</xdr:rowOff>
    </xdr:from>
    <xdr:to>
      <xdr:col>7</xdr:col>
      <xdr:colOff>574675</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28.0</a:t>
          </a:r>
          <a:endParaRPr kumimoji="1" lang="ja-JP" altLang="en-US" sz="1000">
            <a:latin typeface="ＭＳ Ｐゴシック"/>
          </a:endParaRPr>
        </a:p>
      </xdr:txBody>
    </xdr:sp>
    <xdr:clientData/>
  </xdr:oneCellAnchor>
  <xdr:twoCellAnchor>
    <xdr:from>
      <xdr:col>1</xdr:col>
      <xdr:colOff>66675</xdr:colOff>
      <xdr:row>40</xdr:row>
      <xdr:rowOff>45357</xdr:rowOff>
    </xdr:from>
    <xdr:to>
      <xdr:col>7</xdr:col>
      <xdr:colOff>574675</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26.0</a:t>
          </a:r>
          <a:endParaRPr kumimoji="1" lang="ja-JP" altLang="en-US" sz="1000">
            <a:latin typeface="ＭＳ Ｐゴシック"/>
          </a:endParaRPr>
        </a:p>
      </xdr:txBody>
    </xdr:sp>
    <xdr:clientData/>
  </xdr:oneCellAnchor>
  <xdr:twoCellAnchor>
    <xdr:from>
      <xdr:col>1</xdr:col>
      <xdr:colOff>66675</xdr:colOff>
      <xdr:row>38</xdr:row>
      <xdr:rowOff>61685</xdr:rowOff>
    </xdr:from>
    <xdr:to>
      <xdr:col>7</xdr:col>
      <xdr:colOff>574675</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36</xdr:row>
      <xdr:rowOff>78014</xdr:rowOff>
    </xdr:from>
    <xdr:to>
      <xdr:col>7</xdr:col>
      <xdr:colOff>574675</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22.0</a:t>
          </a:r>
          <a:endParaRPr kumimoji="1" lang="ja-JP" altLang="en-US" sz="1000">
            <a:latin typeface="ＭＳ Ｐゴシック"/>
          </a:endParaRPr>
        </a:p>
      </xdr:txBody>
    </xdr:sp>
    <xdr:clientData/>
  </xdr:oneCellAnchor>
  <xdr:twoCellAnchor>
    <xdr:from>
      <xdr:col>1</xdr:col>
      <xdr:colOff>66675</xdr:colOff>
      <xdr:row>34</xdr:row>
      <xdr:rowOff>94343</xdr:rowOff>
    </xdr:from>
    <xdr:to>
      <xdr:col>7</xdr:col>
      <xdr:colOff>574675</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110672</xdr:rowOff>
    </xdr:from>
    <xdr:to>
      <xdr:col>7</xdr:col>
      <xdr:colOff>574675</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127000</xdr:rowOff>
    </xdr:from>
    <xdr:to>
      <xdr:col>7</xdr:col>
      <xdr:colOff>15875</xdr:colOff>
      <xdr:row>41</xdr:row>
      <xdr:rowOff>102507</xdr:rowOff>
    </xdr:to>
    <xdr:cxnSp macro="">
      <xdr:nvCxnSpPr>
        <xdr:cNvPr id="63" name="直線コネクタ 62"/>
        <xdr:cNvCxnSpPr/>
      </xdr:nvCxnSpPr>
      <xdr:spPr>
        <a:xfrm flipV="1">
          <a:off x="4826000" y="56134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74584</xdr:rowOff>
    </xdr:from>
    <xdr:ext cx="762000" cy="259045"/>
    <xdr:sp macro="" textlink="">
      <xdr:nvSpPr>
        <xdr:cNvPr id="64" name="人件費最小値テキスト"/>
        <xdr:cNvSpPr txBox="1"/>
      </xdr:nvSpPr>
      <xdr:spPr>
        <a:xfrm>
          <a:off x="4914900" y="7104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27.4</a:t>
          </a:r>
          <a:endParaRPr kumimoji="1" lang="ja-JP" altLang="en-US" sz="1000" b="1">
            <a:latin typeface="ＭＳ Ｐゴシック"/>
          </a:endParaRPr>
        </a:p>
      </xdr:txBody>
    </xdr:sp>
    <xdr:clientData/>
  </xdr:oneCellAnchor>
  <xdr:twoCellAnchor>
    <xdr:from>
      <xdr:col>6</xdr:col>
      <xdr:colOff>612775</xdr:colOff>
      <xdr:row>41</xdr:row>
      <xdr:rowOff>102507</xdr:rowOff>
    </xdr:from>
    <xdr:to>
      <xdr:col>7</xdr:col>
      <xdr:colOff>104775</xdr:colOff>
      <xdr:row>41</xdr:row>
      <xdr:rowOff>102507</xdr:rowOff>
    </xdr:to>
    <xdr:cxnSp macro="">
      <xdr:nvCxnSpPr>
        <xdr:cNvPr id="65" name="直線コネクタ 64"/>
        <xdr:cNvCxnSpPr/>
      </xdr:nvCxnSpPr>
      <xdr:spPr>
        <a:xfrm>
          <a:off x="4737100" y="7131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41927</xdr:rowOff>
    </xdr:from>
    <xdr:ext cx="762000" cy="259045"/>
    <xdr:sp macro="" textlink="">
      <xdr:nvSpPr>
        <xdr:cNvPr id="66" name="人件費最大値テキスト"/>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18.1</a:t>
          </a:r>
          <a:endParaRPr kumimoji="1" lang="ja-JP" altLang="en-US" sz="1000" b="1">
            <a:latin typeface="ＭＳ Ｐゴシック"/>
          </a:endParaRPr>
        </a:p>
      </xdr:txBody>
    </xdr:sp>
    <xdr:clientData/>
  </xdr:oneCellAnchor>
  <xdr:twoCellAnchor>
    <xdr:from>
      <xdr:col>6</xdr:col>
      <xdr:colOff>612775</xdr:colOff>
      <xdr:row>32</xdr:row>
      <xdr:rowOff>127000</xdr:rowOff>
    </xdr:from>
    <xdr:to>
      <xdr:col>7</xdr:col>
      <xdr:colOff>104775</xdr:colOff>
      <xdr:row>32</xdr:row>
      <xdr:rowOff>127000</xdr:rowOff>
    </xdr:to>
    <xdr:cxnSp macro="">
      <xdr:nvCxnSpPr>
        <xdr:cNvPr id="67" name="直線コネクタ 66"/>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33</xdr:row>
      <xdr:rowOff>69850</xdr:rowOff>
    </xdr:from>
    <xdr:to>
      <xdr:col>7</xdr:col>
      <xdr:colOff>15875</xdr:colOff>
      <xdr:row>34</xdr:row>
      <xdr:rowOff>143328</xdr:rowOff>
    </xdr:to>
    <xdr:cxnSp macro="">
      <xdr:nvCxnSpPr>
        <xdr:cNvPr id="68" name="直線コネクタ 67"/>
        <xdr:cNvCxnSpPr/>
      </xdr:nvCxnSpPr>
      <xdr:spPr>
        <a:xfrm>
          <a:off x="3987800" y="5727700"/>
          <a:ext cx="838200" cy="24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31949</xdr:rowOff>
    </xdr:from>
    <xdr:ext cx="762000" cy="259045"/>
    <xdr:sp macro="" textlink="">
      <xdr:nvSpPr>
        <xdr:cNvPr id="69" name="人件費平均値テキスト"/>
        <xdr:cNvSpPr txBox="1"/>
      </xdr:nvSpPr>
      <xdr:spPr>
        <a:xfrm>
          <a:off x="4914900" y="6204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22.2</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59872</xdr:rowOff>
    </xdr:from>
    <xdr:to>
      <xdr:col>7</xdr:col>
      <xdr:colOff>66675</xdr:colOff>
      <xdr:row>36</xdr:row>
      <xdr:rowOff>161472</xdr:rowOff>
    </xdr:to>
    <xdr:sp macro="" textlink="">
      <xdr:nvSpPr>
        <xdr:cNvPr id="70" name="フローチャート : 判断 69"/>
        <xdr:cNvSpPr/>
      </xdr:nvSpPr>
      <xdr:spPr>
        <a:xfrm>
          <a:off x="47752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33</xdr:row>
      <xdr:rowOff>53522</xdr:rowOff>
    </xdr:from>
    <xdr:to>
      <xdr:col>5</xdr:col>
      <xdr:colOff>549275</xdr:colOff>
      <xdr:row>33</xdr:row>
      <xdr:rowOff>69850</xdr:rowOff>
    </xdr:to>
    <xdr:cxnSp macro="">
      <xdr:nvCxnSpPr>
        <xdr:cNvPr id="71" name="直線コネクタ 70"/>
        <xdr:cNvCxnSpPr/>
      </xdr:nvCxnSpPr>
      <xdr:spPr>
        <a:xfrm>
          <a:off x="3098800" y="57113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43543</xdr:rowOff>
    </xdr:from>
    <xdr:to>
      <xdr:col>5</xdr:col>
      <xdr:colOff>600075</xdr:colOff>
      <xdr:row>36</xdr:row>
      <xdr:rowOff>145143</xdr:rowOff>
    </xdr:to>
    <xdr:sp macro="" textlink="">
      <xdr:nvSpPr>
        <xdr:cNvPr id="72" name="フローチャート : 判断 71"/>
        <xdr:cNvSpPr/>
      </xdr:nvSpPr>
      <xdr:spPr>
        <a:xfrm>
          <a:off x="3937000" y="621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36</xdr:row>
      <xdr:rowOff>129920</xdr:rowOff>
    </xdr:from>
    <xdr:ext cx="736600" cy="259045"/>
    <xdr:sp macro="" textlink="">
      <xdr:nvSpPr>
        <xdr:cNvPr id="73" name="テキスト ボックス 72"/>
        <xdr:cNvSpPr txBox="1"/>
      </xdr:nvSpPr>
      <xdr:spPr>
        <a:xfrm>
          <a:off x="3606800" y="630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22.1</a:t>
          </a:r>
          <a:endParaRPr kumimoji="1" lang="ja-JP" altLang="en-US" sz="1000" b="1">
            <a:solidFill>
              <a:srgbClr val="000080"/>
            </a:solidFill>
            <a:latin typeface="ＭＳ Ｐゴシック"/>
          </a:endParaRPr>
        </a:p>
      </xdr:txBody>
    </xdr:sp>
    <xdr:clientData/>
  </xdr:oneCellAnchor>
  <xdr:twoCellAnchor>
    <xdr:from>
      <xdr:col>3</xdr:col>
      <xdr:colOff>142875</xdr:colOff>
      <xdr:row>32</xdr:row>
      <xdr:rowOff>61686</xdr:rowOff>
    </xdr:from>
    <xdr:to>
      <xdr:col>4</xdr:col>
      <xdr:colOff>346075</xdr:colOff>
      <xdr:row>33</xdr:row>
      <xdr:rowOff>53522</xdr:rowOff>
    </xdr:to>
    <xdr:cxnSp macro="">
      <xdr:nvCxnSpPr>
        <xdr:cNvPr id="74" name="直線コネクタ 73"/>
        <xdr:cNvCxnSpPr/>
      </xdr:nvCxnSpPr>
      <xdr:spPr>
        <a:xfrm>
          <a:off x="2209800" y="5548086"/>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37</xdr:row>
      <xdr:rowOff>166007</xdr:rowOff>
    </xdr:from>
    <xdr:to>
      <xdr:col>4</xdr:col>
      <xdr:colOff>396875</xdr:colOff>
      <xdr:row>38</xdr:row>
      <xdr:rowOff>96157</xdr:rowOff>
    </xdr:to>
    <xdr:sp macro="" textlink="">
      <xdr:nvSpPr>
        <xdr:cNvPr id="75" name="フローチャート : 判断 74"/>
        <xdr:cNvSpPr/>
      </xdr:nvSpPr>
      <xdr:spPr>
        <a:xfrm>
          <a:off x="3048000" y="6509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38</xdr:row>
      <xdr:rowOff>80934</xdr:rowOff>
    </xdr:from>
    <xdr:ext cx="762000" cy="259045"/>
    <xdr:sp macro="" textlink="">
      <xdr:nvSpPr>
        <xdr:cNvPr id="76" name="テキスト ボックス 75"/>
        <xdr:cNvSpPr txBox="1"/>
      </xdr:nvSpPr>
      <xdr:spPr>
        <a:xfrm>
          <a:off x="2717800" y="659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23.9</a:t>
          </a:r>
          <a:endParaRPr kumimoji="1" lang="ja-JP" altLang="en-US" sz="1000" b="1">
            <a:solidFill>
              <a:srgbClr val="000080"/>
            </a:solidFill>
            <a:latin typeface="ＭＳ Ｐゴシック"/>
          </a:endParaRPr>
        </a:p>
      </xdr:txBody>
    </xdr:sp>
    <xdr:clientData/>
  </xdr:oneCellAnchor>
  <xdr:twoCellAnchor>
    <xdr:from>
      <xdr:col>1</xdr:col>
      <xdr:colOff>625475</xdr:colOff>
      <xdr:row>32</xdr:row>
      <xdr:rowOff>61686</xdr:rowOff>
    </xdr:from>
    <xdr:to>
      <xdr:col>3</xdr:col>
      <xdr:colOff>142875</xdr:colOff>
      <xdr:row>33</xdr:row>
      <xdr:rowOff>135164</xdr:rowOff>
    </xdr:to>
    <xdr:cxnSp macro="">
      <xdr:nvCxnSpPr>
        <xdr:cNvPr id="77" name="直線コネクタ 76"/>
        <xdr:cNvCxnSpPr/>
      </xdr:nvCxnSpPr>
      <xdr:spPr>
        <a:xfrm flipV="1">
          <a:off x="1320800" y="5548086"/>
          <a:ext cx="889000" cy="24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37</xdr:row>
      <xdr:rowOff>166007</xdr:rowOff>
    </xdr:from>
    <xdr:to>
      <xdr:col>3</xdr:col>
      <xdr:colOff>193675</xdr:colOff>
      <xdr:row>38</xdr:row>
      <xdr:rowOff>96157</xdr:rowOff>
    </xdr:to>
    <xdr:sp macro="" textlink="">
      <xdr:nvSpPr>
        <xdr:cNvPr id="78" name="フローチャート : 判断 77"/>
        <xdr:cNvSpPr/>
      </xdr:nvSpPr>
      <xdr:spPr>
        <a:xfrm>
          <a:off x="2159000" y="6509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38</xdr:row>
      <xdr:rowOff>80934</xdr:rowOff>
    </xdr:from>
    <xdr:ext cx="762000" cy="259045"/>
    <xdr:sp macro="" textlink="">
      <xdr:nvSpPr>
        <xdr:cNvPr id="79" name="テキスト ボックス 78"/>
        <xdr:cNvSpPr txBox="1"/>
      </xdr:nvSpPr>
      <xdr:spPr>
        <a:xfrm>
          <a:off x="1828800" y="659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23.9</a:t>
          </a:r>
          <a:endParaRPr kumimoji="1" lang="ja-JP" altLang="en-US" sz="1000" b="1">
            <a:solidFill>
              <a:srgbClr val="000080"/>
            </a:solidFill>
            <a:latin typeface="ＭＳ Ｐゴシック"/>
          </a:endParaRPr>
        </a:p>
      </xdr:txBody>
    </xdr:sp>
    <xdr:clientData/>
  </xdr:oneCellAnchor>
  <xdr:twoCellAnchor>
    <xdr:from>
      <xdr:col>1</xdr:col>
      <xdr:colOff>574675</xdr:colOff>
      <xdr:row>39</xdr:row>
      <xdr:rowOff>51707</xdr:rowOff>
    </xdr:from>
    <xdr:to>
      <xdr:col>1</xdr:col>
      <xdr:colOff>676275</xdr:colOff>
      <xdr:row>39</xdr:row>
      <xdr:rowOff>153307</xdr:rowOff>
    </xdr:to>
    <xdr:sp macro="" textlink="">
      <xdr:nvSpPr>
        <xdr:cNvPr id="80" name="フローチャート : 判断 79"/>
        <xdr:cNvSpPr/>
      </xdr:nvSpPr>
      <xdr:spPr>
        <a:xfrm>
          <a:off x="1270000" y="6738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39</xdr:row>
      <xdr:rowOff>138084</xdr:rowOff>
    </xdr:from>
    <xdr:ext cx="762000" cy="259045"/>
    <xdr:sp macro="" textlink="">
      <xdr:nvSpPr>
        <xdr:cNvPr id="81" name="テキスト ボックス 80"/>
        <xdr:cNvSpPr txBox="1"/>
      </xdr:nvSpPr>
      <xdr:spPr>
        <a:xfrm>
          <a:off x="939800" y="682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25.3</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34</xdr:row>
      <xdr:rowOff>92528</xdr:rowOff>
    </xdr:from>
    <xdr:to>
      <xdr:col>7</xdr:col>
      <xdr:colOff>66675</xdr:colOff>
      <xdr:row>35</xdr:row>
      <xdr:rowOff>22678</xdr:rowOff>
    </xdr:to>
    <xdr:sp macro="" textlink="">
      <xdr:nvSpPr>
        <xdr:cNvPr id="87" name="円/楕円 86"/>
        <xdr:cNvSpPr/>
      </xdr:nvSpPr>
      <xdr:spPr>
        <a:xfrm>
          <a:off x="4775200" y="592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33</xdr:row>
      <xdr:rowOff>109055</xdr:rowOff>
    </xdr:from>
    <xdr:ext cx="762000" cy="259045"/>
    <xdr:sp macro="" textlink="">
      <xdr:nvSpPr>
        <xdr:cNvPr id="88" name="人件費該当値テキスト"/>
        <xdr:cNvSpPr txBox="1"/>
      </xdr:nvSpPr>
      <xdr:spPr>
        <a:xfrm>
          <a:off x="4914900" y="576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20.3</a:t>
          </a:r>
          <a:endParaRPr kumimoji="1" lang="ja-JP" altLang="en-US" sz="1000" b="1">
            <a:solidFill>
              <a:srgbClr val="FF0000"/>
            </a:solidFill>
            <a:latin typeface="ＭＳ Ｐゴシック"/>
          </a:endParaRPr>
        </a:p>
      </xdr:txBody>
    </xdr:sp>
    <xdr:clientData/>
  </xdr:oneCellAnchor>
  <xdr:twoCellAnchor>
    <xdr:from>
      <xdr:col>5</xdr:col>
      <xdr:colOff>498475</xdr:colOff>
      <xdr:row>33</xdr:row>
      <xdr:rowOff>19050</xdr:rowOff>
    </xdr:from>
    <xdr:to>
      <xdr:col>5</xdr:col>
      <xdr:colOff>600075</xdr:colOff>
      <xdr:row>33</xdr:row>
      <xdr:rowOff>120650</xdr:rowOff>
    </xdr:to>
    <xdr:sp macro="" textlink="">
      <xdr:nvSpPr>
        <xdr:cNvPr id="89" name="円/楕円 88"/>
        <xdr:cNvSpPr/>
      </xdr:nvSpPr>
      <xdr:spPr>
        <a:xfrm>
          <a:off x="3937000" y="5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31</xdr:row>
      <xdr:rowOff>130827</xdr:rowOff>
    </xdr:from>
    <xdr:ext cx="736600" cy="259045"/>
    <xdr:sp macro="" textlink="">
      <xdr:nvSpPr>
        <xdr:cNvPr id="90" name="テキスト ボックス 89"/>
        <xdr:cNvSpPr txBox="1"/>
      </xdr:nvSpPr>
      <xdr:spPr>
        <a:xfrm>
          <a:off x="3606800" y="544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18.8</a:t>
          </a:r>
          <a:endParaRPr kumimoji="1" lang="ja-JP" altLang="en-US" sz="1000" b="1">
            <a:solidFill>
              <a:srgbClr val="FF0000"/>
            </a:solidFill>
            <a:latin typeface="ＭＳ Ｐゴシック"/>
          </a:endParaRPr>
        </a:p>
      </xdr:txBody>
    </xdr:sp>
    <xdr:clientData/>
  </xdr:oneCellAnchor>
  <xdr:twoCellAnchor>
    <xdr:from>
      <xdr:col>4</xdr:col>
      <xdr:colOff>295275</xdr:colOff>
      <xdr:row>33</xdr:row>
      <xdr:rowOff>2722</xdr:rowOff>
    </xdr:from>
    <xdr:to>
      <xdr:col>4</xdr:col>
      <xdr:colOff>396875</xdr:colOff>
      <xdr:row>33</xdr:row>
      <xdr:rowOff>104322</xdr:rowOff>
    </xdr:to>
    <xdr:sp macro="" textlink="">
      <xdr:nvSpPr>
        <xdr:cNvPr id="91" name="円/楕円 90"/>
        <xdr:cNvSpPr/>
      </xdr:nvSpPr>
      <xdr:spPr>
        <a:xfrm>
          <a:off x="3048000" y="566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31</xdr:row>
      <xdr:rowOff>114499</xdr:rowOff>
    </xdr:from>
    <xdr:ext cx="762000" cy="259045"/>
    <xdr:sp macro="" textlink="">
      <xdr:nvSpPr>
        <xdr:cNvPr id="92" name="テキスト ボックス 91"/>
        <xdr:cNvSpPr txBox="1"/>
      </xdr:nvSpPr>
      <xdr:spPr>
        <a:xfrm>
          <a:off x="2717800" y="542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18.7</a:t>
          </a:r>
          <a:endParaRPr kumimoji="1" lang="ja-JP" altLang="en-US" sz="1000" b="1">
            <a:solidFill>
              <a:srgbClr val="FF0000"/>
            </a:solidFill>
            <a:latin typeface="ＭＳ Ｐゴシック"/>
          </a:endParaRPr>
        </a:p>
      </xdr:txBody>
    </xdr:sp>
    <xdr:clientData/>
  </xdr:oneCellAnchor>
  <xdr:twoCellAnchor>
    <xdr:from>
      <xdr:col>3</xdr:col>
      <xdr:colOff>92075</xdr:colOff>
      <xdr:row>32</xdr:row>
      <xdr:rowOff>10886</xdr:rowOff>
    </xdr:from>
    <xdr:to>
      <xdr:col>3</xdr:col>
      <xdr:colOff>193675</xdr:colOff>
      <xdr:row>32</xdr:row>
      <xdr:rowOff>112486</xdr:rowOff>
    </xdr:to>
    <xdr:sp macro="" textlink="">
      <xdr:nvSpPr>
        <xdr:cNvPr id="93" name="円/楕円 92"/>
        <xdr:cNvSpPr/>
      </xdr:nvSpPr>
      <xdr:spPr>
        <a:xfrm>
          <a:off x="2159000" y="549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30</xdr:row>
      <xdr:rowOff>122663</xdr:rowOff>
    </xdr:from>
    <xdr:ext cx="762000" cy="259045"/>
    <xdr:sp macro="" textlink="">
      <xdr:nvSpPr>
        <xdr:cNvPr id="94" name="テキスト ボックス 93"/>
        <xdr:cNvSpPr txBox="1"/>
      </xdr:nvSpPr>
      <xdr:spPr>
        <a:xfrm>
          <a:off x="1828800" y="526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17.7</a:t>
          </a:r>
          <a:endParaRPr kumimoji="1" lang="ja-JP" altLang="en-US" sz="1000" b="1">
            <a:solidFill>
              <a:srgbClr val="FF0000"/>
            </a:solidFill>
            <a:latin typeface="ＭＳ Ｐゴシック"/>
          </a:endParaRPr>
        </a:p>
      </xdr:txBody>
    </xdr:sp>
    <xdr:clientData/>
  </xdr:oneCellAnchor>
  <xdr:twoCellAnchor>
    <xdr:from>
      <xdr:col>1</xdr:col>
      <xdr:colOff>574675</xdr:colOff>
      <xdr:row>33</xdr:row>
      <xdr:rowOff>84364</xdr:rowOff>
    </xdr:from>
    <xdr:to>
      <xdr:col>1</xdr:col>
      <xdr:colOff>676275</xdr:colOff>
      <xdr:row>34</xdr:row>
      <xdr:rowOff>14514</xdr:rowOff>
    </xdr:to>
    <xdr:sp macro="" textlink="">
      <xdr:nvSpPr>
        <xdr:cNvPr id="95" name="円/楕円 94"/>
        <xdr:cNvSpPr/>
      </xdr:nvSpPr>
      <xdr:spPr>
        <a:xfrm>
          <a:off x="1270000" y="574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32</xdr:row>
      <xdr:rowOff>24691</xdr:rowOff>
    </xdr:from>
    <xdr:ext cx="762000" cy="259045"/>
    <xdr:sp macro="" textlink="">
      <xdr:nvSpPr>
        <xdr:cNvPr id="96" name="テキスト ボックス 95"/>
        <xdr:cNvSpPr txBox="1"/>
      </xdr:nvSpPr>
      <xdr:spPr>
        <a:xfrm>
          <a:off x="939800" y="5511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19.2</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en-US" altLang="ja-JP" sz="1300">
              <a:latin typeface="ＭＳ Ｐゴシック"/>
            </a:rPr>
            <a:t>28</a:t>
          </a:r>
          <a:r>
            <a:rPr kumimoji="1" lang="ja-JP" altLang="en-US" sz="1300">
              <a:latin typeface="ＭＳ Ｐゴシック"/>
            </a:rPr>
            <a:t>年度は燃料費や委託料等の管理経費の上昇等の影響を受けて前年度比で</a:t>
          </a:r>
          <a:r>
            <a:rPr kumimoji="1" lang="en-US" altLang="ja-JP" sz="1300">
              <a:latin typeface="ＭＳ Ｐゴシック"/>
            </a:rPr>
            <a:t>0.5</a:t>
          </a:r>
          <a:r>
            <a:rPr kumimoji="1" lang="ja-JP" altLang="en-US" sz="1300">
              <a:latin typeface="ＭＳ Ｐゴシック"/>
            </a:rPr>
            <a:t>ポイント増となっている。</a:t>
          </a:r>
          <a:endParaRPr kumimoji="1" lang="en-US" altLang="ja-JP" sz="1300">
            <a:latin typeface="ＭＳ Ｐゴシック"/>
          </a:endParaRPr>
        </a:p>
        <a:p>
          <a:r>
            <a:rPr kumimoji="1" lang="ja-JP" altLang="en-US" sz="1300">
              <a:latin typeface="ＭＳ Ｐゴシック"/>
            </a:rPr>
            <a:t>　今後も公共施設適正化基本計画に基づき、公共施設の適正な配置や効率的な管理運営を行うことで、施設の維持管理経費の低減を目指す。</a:t>
          </a:r>
        </a:p>
      </xdr:txBody>
    </xdr:sp>
    <xdr:clientData/>
  </xdr:twoCellAnchor>
  <xdr:oneCellAnchor>
    <xdr:from>
      <xdr:col>18</xdr:col>
      <xdr:colOff>44450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22.0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11" name="直線コネクタ 110"/>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2" name="テキスト ボックス 111"/>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3" name="直線コネクタ 112"/>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4" name="テキスト ボックス 113"/>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5" name="直線コネクタ 114"/>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6" name="テキスト ボックス 115"/>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7" name="直線コネクタ 116"/>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8" name="テキスト ボックス 117"/>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9" name="直線コネクタ 118"/>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20" name="テキスト ボックス 119"/>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21" name="直線コネクタ 120"/>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2" name="テキスト ボックス 121"/>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3" name="直線コネクタ 12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4" name="テキスト ボックス 12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102507</xdr:rowOff>
    </xdr:from>
    <xdr:to>
      <xdr:col>24</xdr:col>
      <xdr:colOff>31750</xdr:colOff>
      <xdr:row>22</xdr:row>
      <xdr:rowOff>94343</xdr:rowOff>
    </xdr:to>
    <xdr:cxnSp macro="">
      <xdr:nvCxnSpPr>
        <xdr:cNvPr id="126" name="直線コネクタ 125"/>
        <xdr:cNvCxnSpPr/>
      </xdr:nvCxnSpPr>
      <xdr:spPr>
        <a:xfrm flipV="1">
          <a:off x="16510000" y="2331357"/>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22</xdr:row>
      <xdr:rowOff>66420</xdr:rowOff>
    </xdr:from>
    <xdr:ext cx="762000" cy="259045"/>
    <xdr:sp macro="" textlink="">
      <xdr:nvSpPr>
        <xdr:cNvPr id="127" name="物件費最小値テキスト"/>
        <xdr:cNvSpPr txBox="1"/>
      </xdr:nvSpPr>
      <xdr:spPr>
        <a:xfrm>
          <a:off x="16598900" y="383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20.4</a:t>
          </a:r>
          <a:endParaRPr kumimoji="1" lang="ja-JP" altLang="en-US" sz="1000" b="1">
            <a:latin typeface="ＭＳ Ｐゴシック"/>
          </a:endParaRPr>
        </a:p>
      </xdr:txBody>
    </xdr:sp>
    <xdr:clientData/>
  </xdr:oneCellAnchor>
  <xdr:twoCellAnchor>
    <xdr:from>
      <xdr:col>23</xdr:col>
      <xdr:colOff>628650</xdr:colOff>
      <xdr:row>22</xdr:row>
      <xdr:rowOff>94343</xdr:rowOff>
    </xdr:from>
    <xdr:to>
      <xdr:col>24</xdr:col>
      <xdr:colOff>120650</xdr:colOff>
      <xdr:row>22</xdr:row>
      <xdr:rowOff>94343</xdr:rowOff>
    </xdr:to>
    <xdr:cxnSp macro="">
      <xdr:nvCxnSpPr>
        <xdr:cNvPr id="128" name="直線コネクタ 127"/>
        <xdr:cNvCxnSpPr/>
      </xdr:nvCxnSpPr>
      <xdr:spPr>
        <a:xfrm>
          <a:off x="16421100" y="3866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17434</xdr:rowOff>
    </xdr:from>
    <xdr:ext cx="762000" cy="259045"/>
    <xdr:sp macro="" textlink="">
      <xdr:nvSpPr>
        <xdr:cNvPr id="129" name="物件費最大値テキスト"/>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11.0</a:t>
          </a:r>
          <a:endParaRPr kumimoji="1" lang="ja-JP" altLang="en-US" sz="1000" b="1">
            <a:latin typeface="ＭＳ Ｐゴシック"/>
          </a:endParaRPr>
        </a:p>
      </xdr:txBody>
    </xdr:sp>
    <xdr:clientData/>
  </xdr:oneCellAnchor>
  <xdr:twoCellAnchor>
    <xdr:from>
      <xdr:col>23</xdr:col>
      <xdr:colOff>628650</xdr:colOff>
      <xdr:row>13</xdr:row>
      <xdr:rowOff>102507</xdr:rowOff>
    </xdr:from>
    <xdr:to>
      <xdr:col>24</xdr:col>
      <xdr:colOff>120650</xdr:colOff>
      <xdr:row>13</xdr:row>
      <xdr:rowOff>102507</xdr:rowOff>
    </xdr:to>
    <xdr:cxnSp macro="">
      <xdr:nvCxnSpPr>
        <xdr:cNvPr id="130" name="直線コネクタ 129"/>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14</xdr:row>
      <xdr:rowOff>45357</xdr:rowOff>
    </xdr:from>
    <xdr:to>
      <xdr:col>24</xdr:col>
      <xdr:colOff>31750</xdr:colOff>
      <xdr:row>14</xdr:row>
      <xdr:rowOff>127000</xdr:rowOff>
    </xdr:to>
    <xdr:cxnSp macro="">
      <xdr:nvCxnSpPr>
        <xdr:cNvPr id="131" name="直線コネクタ 130"/>
        <xdr:cNvCxnSpPr/>
      </xdr:nvCxnSpPr>
      <xdr:spPr>
        <a:xfrm>
          <a:off x="15671800" y="2445657"/>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64606</xdr:rowOff>
    </xdr:from>
    <xdr:ext cx="762000" cy="259045"/>
    <xdr:sp macro="" textlink="">
      <xdr:nvSpPr>
        <xdr:cNvPr id="132" name="物件費平均値テキスト"/>
        <xdr:cNvSpPr txBox="1"/>
      </xdr:nvSpPr>
      <xdr:spPr>
        <a:xfrm>
          <a:off x="16598900" y="2807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92529</xdr:rowOff>
    </xdr:from>
    <xdr:to>
      <xdr:col>24</xdr:col>
      <xdr:colOff>82550</xdr:colOff>
      <xdr:row>17</xdr:row>
      <xdr:rowOff>22679</xdr:rowOff>
    </xdr:to>
    <xdr:sp macro="" textlink="">
      <xdr:nvSpPr>
        <xdr:cNvPr id="133" name="フローチャート : 判断 132"/>
        <xdr:cNvSpPr/>
      </xdr:nvSpPr>
      <xdr:spPr>
        <a:xfrm>
          <a:off x="16459200" y="2835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14</xdr:row>
      <xdr:rowOff>45357</xdr:rowOff>
    </xdr:from>
    <xdr:to>
      <xdr:col>22</xdr:col>
      <xdr:colOff>565150</xdr:colOff>
      <xdr:row>14</xdr:row>
      <xdr:rowOff>94343</xdr:rowOff>
    </xdr:to>
    <xdr:cxnSp macro="">
      <xdr:nvCxnSpPr>
        <xdr:cNvPr id="134" name="直線コネクタ 133"/>
        <xdr:cNvCxnSpPr/>
      </xdr:nvCxnSpPr>
      <xdr:spPr>
        <a:xfrm flipV="1">
          <a:off x="14782800" y="24456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17</xdr:row>
      <xdr:rowOff>51707</xdr:rowOff>
    </xdr:from>
    <xdr:to>
      <xdr:col>22</xdr:col>
      <xdr:colOff>615950</xdr:colOff>
      <xdr:row>17</xdr:row>
      <xdr:rowOff>153307</xdr:rowOff>
    </xdr:to>
    <xdr:sp macro="" textlink="">
      <xdr:nvSpPr>
        <xdr:cNvPr id="135" name="フローチャート : 判断 134"/>
        <xdr:cNvSpPr/>
      </xdr:nvSpPr>
      <xdr:spPr>
        <a:xfrm>
          <a:off x="15621000" y="296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138084</xdr:rowOff>
    </xdr:from>
    <xdr:ext cx="736600" cy="259045"/>
    <xdr:sp macro="" textlink="">
      <xdr:nvSpPr>
        <xdr:cNvPr id="136" name="テキスト ボックス 135"/>
        <xdr:cNvSpPr txBox="1"/>
      </xdr:nvSpPr>
      <xdr:spPr>
        <a:xfrm>
          <a:off x="15290800" y="3052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20</xdr:col>
      <xdr:colOff>158750</xdr:colOff>
      <xdr:row>14</xdr:row>
      <xdr:rowOff>94343</xdr:rowOff>
    </xdr:from>
    <xdr:to>
      <xdr:col>21</xdr:col>
      <xdr:colOff>361950</xdr:colOff>
      <xdr:row>15</xdr:row>
      <xdr:rowOff>37193</xdr:rowOff>
    </xdr:to>
    <xdr:cxnSp macro="">
      <xdr:nvCxnSpPr>
        <xdr:cNvPr id="137" name="直線コネクタ 136"/>
        <xdr:cNvCxnSpPr/>
      </xdr:nvCxnSpPr>
      <xdr:spPr>
        <a:xfrm flipV="1">
          <a:off x="13893800" y="2494643"/>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17</xdr:row>
      <xdr:rowOff>133350</xdr:rowOff>
    </xdr:from>
    <xdr:to>
      <xdr:col>21</xdr:col>
      <xdr:colOff>412750</xdr:colOff>
      <xdr:row>18</xdr:row>
      <xdr:rowOff>63500</xdr:rowOff>
    </xdr:to>
    <xdr:sp macro="" textlink="">
      <xdr:nvSpPr>
        <xdr:cNvPr id="138" name="フローチャート : 判断 137"/>
        <xdr:cNvSpPr/>
      </xdr:nvSpPr>
      <xdr:spPr>
        <a:xfrm>
          <a:off x="14732000" y="304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18</xdr:row>
      <xdr:rowOff>48277</xdr:rowOff>
    </xdr:from>
    <xdr:ext cx="762000" cy="259045"/>
    <xdr:sp macro="" textlink="">
      <xdr:nvSpPr>
        <xdr:cNvPr id="139" name="テキスト ボックス 138"/>
        <xdr:cNvSpPr txBox="1"/>
      </xdr:nvSpPr>
      <xdr:spPr>
        <a:xfrm>
          <a:off x="14401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15.7</a:t>
          </a:r>
          <a:endParaRPr kumimoji="1" lang="ja-JP" altLang="en-US" sz="1000" b="1">
            <a:solidFill>
              <a:srgbClr val="000080"/>
            </a:solidFill>
            <a:latin typeface="ＭＳ Ｐゴシック"/>
          </a:endParaRPr>
        </a:p>
      </xdr:txBody>
    </xdr:sp>
    <xdr:clientData/>
  </xdr:oneCellAnchor>
  <xdr:twoCellAnchor>
    <xdr:from>
      <xdr:col>18</xdr:col>
      <xdr:colOff>641350</xdr:colOff>
      <xdr:row>15</xdr:row>
      <xdr:rowOff>37193</xdr:rowOff>
    </xdr:from>
    <xdr:to>
      <xdr:col>20</xdr:col>
      <xdr:colOff>158750</xdr:colOff>
      <xdr:row>15</xdr:row>
      <xdr:rowOff>37193</xdr:rowOff>
    </xdr:to>
    <xdr:cxnSp macro="">
      <xdr:nvCxnSpPr>
        <xdr:cNvPr id="140" name="直線コネクタ 139"/>
        <xdr:cNvCxnSpPr/>
      </xdr:nvCxnSpPr>
      <xdr:spPr>
        <a:xfrm>
          <a:off x="13004800" y="2608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17</xdr:row>
      <xdr:rowOff>19050</xdr:rowOff>
    </xdr:from>
    <xdr:to>
      <xdr:col>20</xdr:col>
      <xdr:colOff>209550</xdr:colOff>
      <xdr:row>17</xdr:row>
      <xdr:rowOff>120650</xdr:rowOff>
    </xdr:to>
    <xdr:sp macro="" textlink="">
      <xdr:nvSpPr>
        <xdr:cNvPr id="141" name="フローチャート : 判断 140"/>
        <xdr:cNvSpPr/>
      </xdr:nvSpPr>
      <xdr:spPr>
        <a:xfrm>
          <a:off x="13843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17</xdr:row>
      <xdr:rowOff>105427</xdr:rowOff>
    </xdr:from>
    <xdr:ext cx="762000" cy="259045"/>
    <xdr:sp macro="" textlink="">
      <xdr:nvSpPr>
        <xdr:cNvPr id="142" name="テキスト ボックス 141"/>
        <xdr:cNvSpPr txBox="1"/>
      </xdr:nvSpPr>
      <xdr:spPr>
        <a:xfrm>
          <a:off x="13512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15.0</a:t>
          </a:r>
          <a:endParaRPr kumimoji="1" lang="ja-JP" altLang="en-US" sz="1000" b="1">
            <a:solidFill>
              <a:srgbClr val="000080"/>
            </a:solidFill>
            <a:latin typeface="ＭＳ Ｐゴシック"/>
          </a:endParaRPr>
        </a:p>
      </xdr:txBody>
    </xdr:sp>
    <xdr:clientData/>
  </xdr:oneCellAnchor>
  <xdr:twoCellAnchor>
    <xdr:from>
      <xdr:col>18</xdr:col>
      <xdr:colOff>590550</xdr:colOff>
      <xdr:row>16</xdr:row>
      <xdr:rowOff>125186</xdr:rowOff>
    </xdr:from>
    <xdr:to>
      <xdr:col>19</xdr:col>
      <xdr:colOff>6350</xdr:colOff>
      <xdr:row>17</xdr:row>
      <xdr:rowOff>55336</xdr:rowOff>
    </xdr:to>
    <xdr:sp macro="" textlink="">
      <xdr:nvSpPr>
        <xdr:cNvPr id="143" name="フローチャート : 判断 142"/>
        <xdr:cNvSpPr/>
      </xdr:nvSpPr>
      <xdr:spPr>
        <a:xfrm>
          <a:off x="129540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17</xdr:row>
      <xdr:rowOff>40113</xdr:rowOff>
    </xdr:from>
    <xdr:ext cx="762000" cy="259045"/>
    <xdr:sp macro="" textlink="">
      <xdr:nvSpPr>
        <xdr:cNvPr id="144" name="テキスト ボックス 143"/>
        <xdr:cNvSpPr txBox="1"/>
      </xdr:nvSpPr>
      <xdr:spPr>
        <a:xfrm>
          <a:off x="12623800" y="2954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5" name="テキスト ボックス 14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6" name="テキスト ボックス 14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7" name="テキスト ボックス 14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8" name="テキスト ボックス 14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9" name="テキスト ボックス 14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14</xdr:row>
      <xdr:rowOff>76200</xdr:rowOff>
    </xdr:from>
    <xdr:to>
      <xdr:col>24</xdr:col>
      <xdr:colOff>82550</xdr:colOff>
      <xdr:row>15</xdr:row>
      <xdr:rowOff>6350</xdr:rowOff>
    </xdr:to>
    <xdr:sp macro="" textlink="">
      <xdr:nvSpPr>
        <xdr:cNvPr id="150" name="円/楕円 149"/>
        <xdr:cNvSpPr/>
      </xdr:nvSpPr>
      <xdr:spPr>
        <a:xfrm>
          <a:off x="164592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13</xdr:row>
      <xdr:rowOff>92727</xdr:rowOff>
    </xdr:from>
    <xdr:ext cx="762000" cy="259045"/>
    <xdr:sp macro="" textlink="">
      <xdr:nvSpPr>
        <xdr:cNvPr id="151" name="物件費該当値テキスト"/>
        <xdr:cNvSpPr txBox="1"/>
      </xdr:nvSpPr>
      <xdr:spPr>
        <a:xfrm>
          <a:off x="165989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12.2</a:t>
          </a:r>
          <a:endParaRPr kumimoji="1" lang="ja-JP" altLang="en-US" sz="1000" b="1">
            <a:solidFill>
              <a:srgbClr val="FF0000"/>
            </a:solidFill>
            <a:latin typeface="ＭＳ Ｐゴシック"/>
          </a:endParaRPr>
        </a:p>
      </xdr:txBody>
    </xdr:sp>
    <xdr:clientData/>
  </xdr:oneCellAnchor>
  <xdr:twoCellAnchor>
    <xdr:from>
      <xdr:col>22</xdr:col>
      <xdr:colOff>514350</xdr:colOff>
      <xdr:row>13</xdr:row>
      <xdr:rowOff>166007</xdr:rowOff>
    </xdr:from>
    <xdr:to>
      <xdr:col>22</xdr:col>
      <xdr:colOff>615950</xdr:colOff>
      <xdr:row>14</xdr:row>
      <xdr:rowOff>96157</xdr:rowOff>
    </xdr:to>
    <xdr:sp macro="" textlink="">
      <xdr:nvSpPr>
        <xdr:cNvPr id="152" name="円/楕円 151"/>
        <xdr:cNvSpPr/>
      </xdr:nvSpPr>
      <xdr:spPr>
        <a:xfrm>
          <a:off x="15621000" y="239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12</xdr:row>
      <xdr:rowOff>106334</xdr:rowOff>
    </xdr:from>
    <xdr:ext cx="736600" cy="259045"/>
    <xdr:sp macro="" textlink="">
      <xdr:nvSpPr>
        <xdr:cNvPr id="153" name="テキスト ボックス 152"/>
        <xdr:cNvSpPr txBox="1"/>
      </xdr:nvSpPr>
      <xdr:spPr>
        <a:xfrm>
          <a:off x="15290800" y="2163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21</xdr:col>
      <xdr:colOff>311150</xdr:colOff>
      <xdr:row>14</xdr:row>
      <xdr:rowOff>43543</xdr:rowOff>
    </xdr:from>
    <xdr:to>
      <xdr:col>21</xdr:col>
      <xdr:colOff>412750</xdr:colOff>
      <xdr:row>14</xdr:row>
      <xdr:rowOff>145143</xdr:rowOff>
    </xdr:to>
    <xdr:sp macro="" textlink="">
      <xdr:nvSpPr>
        <xdr:cNvPr id="154" name="円/楕円 153"/>
        <xdr:cNvSpPr/>
      </xdr:nvSpPr>
      <xdr:spPr>
        <a:xfrm>
          <a:off x="14732000" y="244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12</xdr:row>
      <xdr:rowOff>155320</xdr:rowOff>
    </xdr:from>
    <xdr:ext cx="762000" cy="259045"/>
    <xdr:sp macro="" textlink="">
      <xdr:nvSpPr>
        <xdr:cNvPr id="155" name="テキスト ボックス 154"/>
        <xdr:cNvSpPr txBox="1"/>
      </xdr:nvSpPr>
      <xdr:spPr>
        <a:xfrm>
          <a:off x="14401800" y="221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12.0</a:t>
          </a:r>
          <a:endParaRPr kumimoji="1" lang="ja-JP" altLang="en-US" sz="1000" b="1">
            <a:solidFill>
              <a:srgbClr val="FF0000"/>
            </a:solidFill>
            <a:latin typeface="ＭＳ Ｐゴシック"/>
          </a:endParaRPr>
        </a:p>
      </xdr:txBody>
    </xdr:sp>
    <xdr:clientData/>
  </xdr:oneCellAnchor>
  <xdr:twoCellAnchor>
    <xdr:from>
      <xdr:col>20</xdr:col>
      <xdr:colOff>107950</xdr:colOff>
      <xdr:row>14</xdr:row>
      <xdr:rowOff>157843</xdr:rowOff>
    </xdr:from>
    <xdr:to>
      <xdr:col>20</xdr:col>
      <xdr:colOff>209550</xdr:colOff>
      <xdr:row>15</xdr:row>
      <xdr:rowOff>87993</xdr:rowOff>
    </xdr:to>
    <xdr:sp macro="" textlink="">
      <xdr:nvSpPr>
        <xdr:cNvPr id="156" name="円/楕円 155"/>
        <xdr:cNvSpPr/>
      </xdr:nvSpPr>
      <xdr:spPr>
        <a:xfrm>
          <a:off x="13843000" y="255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98170</xdr:rowOff>
    </xdr:from>
    <xdr:ext cx="762000" cy="259045"/>
    <xdr:sp macro="" textlink="">
      <xdr:nvSpPr>
        <xdr:cNvPr id="157" name="テキスト ボックス 156"/>
        <xdr:cNvSpPr txBox="1"/>
      </xdr:nvSpPr>
      <xdr:spPr>
        <a:xfrm>
          <a:off x="13512800" y="2327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12.7</a:t>
          </a:r>
          <a:endParaRPr kumimoji="1" lang="ja-JP" altLang="en-US" sz="1000" b="1">
            <a:solidFill>
              <a:srgbClr val="FF0000"/>
            </a:solidFill>
            <a:latin typeface="ＭＳ Ｐゴシック"/>
          </a:endParaRPr>
        </a:p>
      </xdr:txBody>
    </xdr:sp>
    <xdr:clientData/>
  </xdr:oneCellAnchor>
  <xdr:twoCellAnchor>
    <xdr:from>
      <xdr:col>18</xdr:col>
      <xdr:colOff>590550</xdr:colOff>
      <xdr:row>14</xdr:row>
      <xdr:rowOff>157843</xdr:rowOff>
    </xdr:from>
    <xdr:to>
      <xdr:col>19</xdr:col>
      <xdr:colOff>6350</xdr:colOff>
      <xdr:row>15</xdr:row>
      <xdr:rowOff>87993</xdr:rowOff>
    </xdr:to>
    <xdr:sp macro="" textlink="">
      <xdr:nvSpPr>
        <xdr:cNvPr id="158" name="円/楕円 157"/>
        <xdr:cNvSpPr/>
      </xdr:nvSpPr>
      <xdr:spPr>
        <a:xfrm>
          <a:off x="12954000" y="255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98170</xdr:rowOff>
    </xdr:from>
    <xdr:ext cx="762000" cy="259045"/>
    <xdr:sp macro="" textlink="">
      <xdr:nvSpPr>
        <xdr:cNvPr id="159" name="テキスト ボックス 158"/>
        <xdr:cNvSpPr txBox="1"/>
      </xdr:nvSpPr>
      <xdr:spPr>
        <a:xfrm>
          <a:off x="12623800" y="2327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12.7</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60" name="正方形/長方形 15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61" name="正方形/長方形 16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2" name="正方形/長方形 16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3" name="正方形/長方形 16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4" name="正方形/長方形 16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5" name="正方形/長方形 16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6" name="正方形/長方形 16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7" name="正方形/長方形 16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8" name="正方形/長方形 16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9" name="正方形/長方形 16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70" name="テキスト ボックス 16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扶助費は、類似団体内では低水準で推移している。しかし、類似団体では上昇傾向を示していることから、今後の動向に注視していく必要がある。</a:t>
          </a:r>
        </a:p>
      </xdr:txBody>
    </xdr:sp>
    <xdr:clientData/>
  </xdr:twoCellAnchor>
  <xdr:oneCellAnchor>
    <xdr:from>
      <xdr:col>1</xdr:col>
      <xdr:colOff>28575</xdr:colOff>
      <xdr:row>49</xdr:row>
      <xdr:rowOff>107950</xdr:rowOff>
    </xdr:from>
    <xdr:ext cx="298543" cy="225703"/>
    <xdr:sp macro="" textlink="">
      <xdr:nvSpPr>
        <xdr:cNvPr id="171" name="テキスト ボックス 17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2" name="直線コネクタ 17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3" name="テキスト ボックス 17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4" name="直線コネクタ 173"/>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5" name="テキスト ボックス 174"/>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6" name="直線コネクタ 175"/>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7" name="テキスト ボックス 176"/>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8" name="直線コネクタ 177"/>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9" name="テキスト ボックス 178"/>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80" name="直線コネクタ 179"/>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81" name="テキスト ボックス 180"/>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82" name="直線コネクタ 181"/>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83" name="テキスト ボックス 182"/>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4" name="直線コネクタ 183"/>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5" name="テキスト ボックス 184"/>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6" name="直線コネクタ 18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7" name="テキスト ボックス 186"/>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124278</xdr:rowOff>
    </xdr:from>
    <xdr:to>
      <xdr:col>7</xdr:col>
      <xdr:colOff>15875</xdr:colOff>
      <xdr:row>62</xdr:row>
      <xdr:rowOff>61685</xdr:rowOff>
    </xdr:to>
    <xdr:cxnSp macro="">
      <xdr:nvCxnSpPr>
        <xdr:cNvPr id="189" name="直線コネクタ 188"/>
        <xdr:cNvCxnSpPr/>
      </xdr:nvCxnSpPr>
      <xdr:spPr>
        <a:xfrm flipV="1">
          <a:off x="4826000" y="9211128"/>
          <a:ext cx="0" cy="1480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62</xdr:row>
      <xdr:rowOff>33762</xdr:rowOff>
    </xdr:from>
    <xdr:ext cx="762000" cy="259045"/>
    <xdr:sp macro="" textlink="">
      <xdr:nvSpPr>
        <xdr:cNvPr id="190" name="扶助費最小値テキスト"/>
        <xdr:cNvSpPr txBox="1"/>
      </xdr:nvSpPr>
      <xdr:spPr>
        <a:xfrm>
          <a:off x="4914900" y="10663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21.3</a:t>
          </a:r>
          <a:endParaRPr kumimoji="1" lang="ja-JP" altLang="en-US" sz="1000" b="1">
            <a:latin typeface="ＭＳ Ｐゴシック"/>
          </a:endParaRPr>
        </a:p>
      </xdr:txBody>
    </xdr:sp>
    <xdr:clientData/>
  </xdr:oneCellAnchor>
  <xdr:twoCellAnchor>
    <xdr:from>
      <xdr:col>6</xdr:col>
      <xdr:colOff>612775</xdr:colOff>
      <xdr:row>62</xdr:row>
      <xdr:rowOff>61685</xdr:rowOff>
    </xdr:from>
    <xdr:to>
      <xdr:col>7</xdr:col>
      <xdr:colOff>104775</xdr:colOff>
      <xdr:row>62</xdr:row>
      <xdr:rowOff>61685</xdr:rowOff>
    </xdr:to>
    <xdr:cxnSp macro="">
      <xdr:nvCxnSpPr>
        <xdr:cNvPr id="191" name="直線コネクタ 190"/>
        <xdr:cNvCxnSpPr/>
      </xdr:nvCxnSpPr>
      <xdr:spPr>
        <a:xfrm>
          <a:off x="4737100" y="10691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52</xdr:row>
      <xdr:rowOff>39205</xdr:rowOff>
    </xdr:from>
    <xdr:ext cx="762000" cy="259045"/>
    <xdr:sp macro="" textlink="">
      <xdr:nvSpPr>
        <xdr:cNvPr id="192" name="扶助費最大値テキスト"/>
        <xdr:cNvSpPr txBox="1"/>
      </xdr:nvSpPr>
      <xdr:spPr>
        <a:xfrm>
          <a:off x="4914900" y="895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7.7</a:t>
          </a:r>
          <a:endParaRPr kumimoji="1" lang="ja-JP" altLang="en-US" sz="1000" b="1">
            <a:latin typeface="ＭＳ Ｐゴシック"/>
          </a:endParaRPr>
        </a:p>
      </xdr:txBody>
    </xdr:sp>
    <xdr:clientData/>
  </xdr:oneCellAnchor>
  <xdr:twoCellAnchor>
    <xdr:from>
      <xdr:col>6</xdr:col>
      <xdr:colOff>612775</xdr:colOff>
      <xdr:row>53</xdr:row>
      <xdr:rowOff>124278</xdr:rowOff>
    </xdr:from>
    <xdr:to>
      <xdr:col>7</xdr:col>
      <xdr:colOff>104775</xdr:colOff>
      <xdr:row>53</xdr:row>
      <xdr:rowOff>124278</xdr:rowOff>
    </xdr:to>
    <xdr:cxnSp macro="">
      <xdr:nvCxnSpPr>
        <xdr:cNvPr id="193" name="直線コネクタ 192"/>
        <xdr:cNvCxnSpPr/>
      </xdr:nvCxnSpPr>
      <xdr:spPr>
        <a:xfrm>
          <a:off x="4737100" y="9211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53</xdr:row>
      <xdr:rowOff>124278</xdr:rowOff>
    </xdr:from>
    <xdr:to>
      <xdr:col>7</xdr:col>
      <xdr:colOff>15875</xdr:colOff>
      <xdr:row>54</xdr:row>
      <xdr:rowOff>7257</xdr:rowOff>
    </xdr:to>
    <xdr:cxnSp macro="">
      <xdr:nvCxnSpPr>
        <xdr:cNvPr id="194" name="直線コネクタ 193"/>
        <xdr:cNvCxnSpPr/>
      </xdr:nvCxnSpPr>
      <xdr:spPr>
        <a:xfrm flipV="1">
          <a:off x="3987800" y="9211128"/>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56</xdr:row>
      <xdr:rowOff>75492</xdr:rowOff>
    </xdr:from>
    <xdr:ext cx="762000" cy="259045"/>
    <xdr:sp macro="" textlink="">
      <xdr:nvSpPr>
        <xdr:cNvPr id="195" name="扶助費平均値テキスト"/>
        <xdr:cNvSpPr txBox="1"/>
      </xdr:nvSpPr>
      <xdr:spPr>
        <a:xfrm>
          <a:off x="4914900" y="96766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twoCellAnchor>
    <xdr:from>
      <xdr:col>6</xdr:col>
      <xdr:colOff>650875</xdr:colOff>
      <xdr:row>56</xdr:row>
      <xdr:rowOff>103415</xdr:rowOff>
    </xdr:from>
    <xdr:to>
      <xdr:col>7</xdr:col>
      <xdr:colOff>66675</xdr:colOff>
      <xdr:row>57</xdr:row>
      <xdr:rowOff>33565</xdr:rowOff>
    </xdr:to>
    <xdr:sp macro="" textlink="">
      <xdr:nvSpPr>
        <xdr:cNvPr id="196" name="フローチャート : 判断 195"/>
        <xdr:cNvSpPr/>
      </xdr:nvSpPr>
      <xdr:spPr>
        <a:xfrm>
          <a:off x="4775200" y="970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53</xdr:row>
      <xdr:rowOff>124278</xdr:rowOff>
    </xdr:from>
    <xdr:to>
      <xdr:col>5</xdr:col>
      <xdr:colOff>549275</xdr:colOff>
      <xdr:row>54</xdr:row>
      <xdr:rowOff>7257</xdr:rowOff>
    </xdr:to>
    <xdr:cxnSp macro="">
      <xdr:nvCxnSpPr>
        <xdr:cNvPr id="197" name="直線コネクタ 196"/>
        <xdr:cNvCxnSpPr/>
      </xdr:nvCxnSpPr>
      <xdr:spPr>
        <a:xfrm>
          <a:off x="3098800" y="9211128"/>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56</xdr:row>
      <xdr:rowOff>114300</xdr:rowOff>
    </xdr:from>
    <xdr:to>
      <xdr:col>5</xdr:col>
      <xdr:colOff>600075</xdr:colOff>
      <xdr:row>57</xdr:row>
      <xdr:rowOff>44450</xdr:rowOff>
    </xdr:to>
    <xdr:sp macro="" textlink="">
      <xdr:nvSpPr>
        <xdr:cNvPr id="198" name="フローチャート : 判断 197"/>
        <xdr:cNvSpPr/>
      </xdr:nvSpPr>
      <xdr:spPr>
        <a:xfrm>
          <a:off x="3937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57</xdr:row>
      <xdr:rowOff>29227</xdr:rowOff>
    </xdr:from>
    <xdr:ext cx="736600" cy="259045"/>
    <xdr:sp macro="" textlink="">
      <xdr:nvSpPr>
        <xdr:cNvPr id="199" name="テキスト ボックス 198"/>
        <xdr:cNvSpPr txBox="1"/>
      </xdr:nvSpPr>
      <xdr:spPr>
        <a:xfrm>
          <a:off x="3606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3</xdr:col>
      <xdr:colOff>142875</xdr:colOff>
      <xdr:row>53</xdr:row>
      <xdr:rowOff>124278</xdr:rowOff>
    </xdr:from>
    <xdr:to>
      <xdr:col>4</xdr:col>
      <xdr:colOff>346075</xdr:colOff>
      <xdr:row>53</xdr:row>
      <xdr:rowOff>124278</xdr:rowOff>
    </xdr:to>
    <xdr:cxnSp macro="">
      <xdr:nvCxnSpPr>
        <xdr:cNvPr id="200" name="直線コネクタ 199"/>
        <xdr:cNvCxnSpPr/>
      </xdr:nvCxnSpPr>
      <xdr:spPr>
        <a:xfrm>
          <a:off x="2209800" y="9211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144235</xdr:rowOff>
    </xdr:from>
    <xdr:to>
      <xdr:col>4</xdr:col>
      <xdr:colOff>396875</xdr:colOff>
      <xdr:row>56</xdr:row>
      <xdr:rowOff>74385</xdr:rowOff>
    </xdr:to>
    <xdr:sp macro="" textlink="">
      <xdr:nvSpPr>
        <xdr:cNvPr id="201" name="フローチャート : 判断 200"/>
        <xdr:cNvSpPr/>
      </xdr:nvSpPr>
      <xdr:spPr>
        <a:xfrm>
          <a:off x="3048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59162</xdr:rowOff>
    </xdr:from>
    <xdr:ext cx="762000" cy="259045"/>
    <xdr:sp macro="" textlink="">
      <xdr:nvSpPr>
        <xdr:cNvPr id="202" name="テキスト ボックス 201"/>
        <xdr:cNvSpPr txBox="1"/>
      </xdr:nvSpPr>
      <xdr:spPr>
        <a:xfrm>
          <a:off x="2717800" y="966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xdr:col>
      <xdr:colOff>625475</xdr:colOff>
      <xdr:row>53</xdr:row>
      <xdr:rowOff>102507</xdr:rowOff>
    </xdr:from>
    <xdr:to>
      <xdr:col>3</xdr:col>
      <xdr:colOff>142875</xdr:colOff>
      <xdr:row>53</xdr:row>
      <xdr:rowOff>124278</xdr:rowOff>
    </xdr:to>
    <xdr:cxnSp macro="">
      <xdr:nvCxnSpPr>
        <xdr:cNvPr id="203" name="直線コネクタ 202"/>
        <xdr:cNvCxnSpPr/>
      </xdr:nvCxnSpPr>
      <xdr:spPr>
        <a:xfrm>
          <a:off x="1320800" y="91893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100693</xdr:rowOff>
    </xdr:from>
    <xdr:to>
      <xdr:col>3</xdr:col>
      <xdr:colOff>193675</xdr:colOff>
      <xdr:row>56</xdr:row>
      <xdr:rowOff>30843</xdr:rowOff>
    </xdr:to>
    <xdr:sp macro="" textlink="">
      <xdr:nvSpPr>
        <xdr:cNvPr id="204" name="フローチャート : 判断 203"/>
        <xdr:cNvSpPr/>
      </xdr:nvSpPr>
      <xdr:spPr>
        <a:xfrm>
          <a:off x="2159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15620</xdr:rowOff>
    </xdr:from>
    <xdr:ext cx="762000" cy="259045"/>
    <xdr:sp macro="" textlink="">
      <xdr:nvSpPr>
        <xdr:cNvPr id="205" name="テキスト ボックス 204"/>
        <xdr:cNvSpPr txBox="1"/>
      </xdr:nvSpPr>
      <xdr:spPr>
        <a:xfrm>
          <a:off x="1828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11.1</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89807</xdr:rowOff>
    </xdr:from>
    <xdr:to>
      <xdr:col>1</xdr:col>
      <xdr:colOff>676275</xdr:colOff>
      <xdr:row>56</xdr:row>
      <xdr:rowOff>19957</xdr:rowOff>
    </xdr:to>
    <xdr:sp macro="" textlink="">
      <xdr:nvSpPr>
        <xdr:cNvPr id="206" name="フローチャート : 判断 205"/>
        <xdr:cNvSpPr/>
      </xdr:nvSpPr>
      <xdr:spPr>
        <a:xfrm>
          <a:off x="1270000" y="951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56</xdr:row>
      <xdr:rowOff>4734</xdr:rowOff>
    </xdr:from>
    <xdr:ext cx="762000" cy="259045"/>
    <xdr:sp macro="" textlink="">
      <xdr:nvSpPr>
        <xdr:cNvPr id="207" name="テキスト ボックス 206"/>
        <xdr:cNvSpPr txBox="1"/>
      </xdr:nvSpPr>
      <xdr:spPr>
        <a:xfrm>
          <a:off x="939800" y="960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11.0</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8" name="テキスト ボックス 20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9" name="テキスト ボックス 20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10" name="テキスト ボックス 20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11" name="テキスト ボックス 21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12" name="テキスト ボックス 21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53</xdr:row>
      <xdr:rowOff>73478</xdr:rowOff>
    </xdr:from>
    <xdr:to>
      <xdr:col>7</xdr:col>
      <xdr:colOff>66675</xdr:colOff>
      <xdr:row>54</xdr:row>
      <xdr:rowOff>3628</xdr:rowOff>
    </xdr:to>
    <xdr:sp macro="" textlink="">
      <xdr:nvSpPr>
        <xdr:cNvPr id="213" name="円/楕円 212"/>
        <xdr:cNvSpPr/>
      </xdr:nvSpPr>
      <xdr:spPr>
        <a:xfrm>
          <a:off x="4775200" y="916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52</xdr:row>
      <xdr:rowOff>153505</xdr:rowOff>
    </xdr:from>
    <xdr:ext cx="762000" cy="259045"/>
    <xdr:sp macro="" textlink="">
      <xdr:nvSpPr>
        <xdr:cNvPr id="214" name="扶助費該当値テキスト"/>
        <xdr:cNvSpPr txBox="1"/>
      </xdr:nvSpPr>
      <xdr:spPr>
        <a:xfrm>
          <a:off x="4914900" y="906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7.7</a:t>
          </a:r>
          <a:endParaRPr kumimoji="1" lang="ja-JP" altLang="en-US" sz="1000" b="1">
            <a:solidFill>
              <a:srgbClr val="FF0000"/>
            </a:solidFill>
            <a:latin typeface="ＭＳ Ｐゴシック"/>
          </a:endParaRPr>
        </a:p>
      </xdr:txBody>
    </xdr:sp>
    <xdr:clientData/>
  </xdr:oneCellAnchor>
  <xdr:twoCellAnchor>
    <xdr:from>
      <xdr:col>5</xdr:col>
      <xdr:colOff>498475</xdr:colOff>
      <xdr:row>53</xdr:row>
      <xdr:rowOff>127907</xdr:rowOff>
    </xdr:from>
    <xdr:to>
      <xdr:col>5</xdr:col>
      <xdr:colOff>600075</xdr:colOff>
      <xdr:row>54</xdr:row>
      <xdr:rowOff>58057</xdr:rowOff>
    </xdr:to>
    <xdr:sp macro="" textlink="">
      <xdr:nvSpPr>
        <xdr:cNvPr id="215" name="円/楕円 214"/>
        <xdr:cNvSpPr/>
      </xdr:nvSpPr>
      <xdr:spPr>
        <a:xfrm>
          <a:off x="3937000" y="921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52</xdr:row>
      <xdr:rowOff>68234</xdr:rowOff>
    </xdr:from>
    <xdr:ext cx="736600" cy="259045"/>
    <xdr:sp macro="" textlink="">
      <xdr:nvSpPr>
        <xdr:cNvPr id="216" name="テキスト ボックス 215"/>
        <xdr:cNvSpPr txBox="1"/>
      </xdr:nvSpPr>
      <xdr:spPr>
        <a:xfrm>
          <a:off x="3606800" y="8983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a:t>
          </a:r>
          <a:endParaRPr kumimoji="1" lang="ja-JP" altLang="en-US" sz="1000" b="1">
            <a:solidFill>
              <a:srgbClr val="FF0000"/>
            </a:solidFill>
            <a:latin typeface="ＭＳ Ｐゴシック"/>
          </a:endParaRPr>
        </a:p>
      </xdr:txBody>
    </xdr:sp>
    <xdr:clientData/>
  </xdr:oneCellAnchor>
  <xdr:twoCellAnchor>
    <xdr:from>
      <xdr:col>4</xdr:col>
      <xdr:colOff>295275</xdr:colOff>
      <xdr:row>53</xdr:row>
      <xdr:rowOff>73478</xdr:rowOff>
    </xdr:from>
    <xdr:to>
      <xdr:col>4</xdr:col>
      <xdr:colOff>396875</xdr:colOff>
      <xdr:row>54</xdr:row>
      <xdr:rowOff>3628</xdr:rowOff>
    </xdr:to>
    <xdr:sp macro="" textlink="">
      <xdr:nvSpPr>
        <xdr:cNvPr id="217" name="円/楕円 216"/>
        <xdr:cNvSpPr/>
      </xdr:nvSpPr>
      <xdr:spPr>
        <a:xfrm>
          <a:off x="3048000" y="916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52</xdr:row>
      <xdr:rowOff>13805</xdr:rowOff>
    </xdr:from>
    <xdr:ext cx="762000" cy="259045"/>
    <xdr:sp macro="" textlink="">
      <xdr:nvSpPr>
        <xdr:cNvPr id="218" name="テキスト ボックス 217"/>
        <xdr:cNvSpPr txBox="1"/>
      </xdr:nvSpPr>
      <xdr:spPr>
        <a:xfrm>
          <a:off x="2717800" y="892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a:t>
          </a:r>
          <a:endParaRPr kumimoji="1" lang="ja-JP" altLang="en-US" sz="1000" b="1">
            <a:solidFill>
              <a:srgbClr val="FF0000"/>
            </a:solidFill>
            <a:latin typeface="ＭＳ Ｐゴシック"/>
          </a:endParaRPr>
        </a:p>
      </xdr:txBody>
    </xdr:sp>
    <xdr:clientData/>
  </xdr:oneCellAnchor>
  <xdr:twoCellAnchor>
    <xdr:from>
      <xdr:col>3</xdr:col>
      <xdr:colOff>92075</xdr:colOff>
      <xdr:row>53</xdr:row>
      <xdr:rowOff>73478</xdr:rowOff>
    </xdr:from>
    <xdr:to>
      <xdr:col>3</xdr:col>
      <xdr:colOff>193675</xdr:colOff>
      <xdr:row>54</xdr:row>
      <xdr:rowOff>3628</xdr:rowOff>
    </xdr:to>
    <xdr:sp macro="" textlink="">
      <xdr:nvSpPr>
        <xdr:cNvPr id="219" name="円/楕円 218"/>
        <xdr:cNvSpPr/>
      </xdr:nvSpPr>
      <xdr:spPr>
        <a:xfrm>
          <a:off x="2159000" y="916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52</xdr:row>
      <xdr:rowOff>13805</xdr:rowOff>
    </xdr:from>
    <xdr:ext cx="762000" cy="259045"/>
    <xdr:sp macro="" textlink="">
      <xdr:nvSpPr>
        <xdr:cNvPr id="220" name="テキスト ボックス 219"/>
        <xdr:cNvSpPr txBox="1"/>
      </xdr:nvSpPr>
      <xdr:spPr>
        <a:xfrm>
          <a:off x="1828800" y="892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a:t>
          </a:r>
          <a:endParaRPr kumimoji="1" lang="ja-JP" altLang="en-US" sz="1000" b="1">
            <a:solidFill>
              <a:srgbClr val="FF0000"/>
            </a:solidFill>
            <a:latin typeface="ＭＳ Ｐゴシック"/>
          </a:endParaRPr>
        </a:p>
      </xdr:txBody>
    </xdr:sp>
    <xdr:clientData/>
  </xdr:oneCellAnchor>
  <xdr:twoCellAnchor>
    <xdr:from>
      <xdr:col>1</xdr:col>
      <xdr:colOff>574675</xdr:colOff>
      <xdr:row>53</xdr:row>
      <xdr:rowOff>51707</xdr:rowOff>
    </xdr:from>
    <xdr:to>
      <xdr:col>1</xdr:col>
      <xdr:colOff>676275</xdr:colOff>
      <xdr:row>53</xdr:row>
      <xdr:rowOff>153307</xdr:rowOff>
    </xdr:to>
    <xdr:sp macro="" textlink="">
      <xdr:nvSpPr>
        <xdr:cNvPr id="221" name="円/楕円 220"/>
        <xdr:cNvSpPr/>
      </xdr:nvSpPr>
      <xdr:spPr>
        <a:xfrm>
          <a:off x="1270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51</xdr:row>
      <xdr:rowOff>163484</xdr:rowOff>
    </xdr:from>
    <xdr:ext cx="762000" cy="259045"/>
    <xdr:sp macro="" textlink="">
      <xdr:nvSpPr>
        <xdr:cNvPr id="222" name="テキスト ボックス 221"/>
        <xdr:cNvSpPr txBox="1"/>
      </xdr:nvSpPr>
      <xdr:spPr>
        <a:xfrm>
          <a:off x="939800" y="890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23" name="正方形/長方形 22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4" name="正方形/長方形 22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5" name="正方形/長方形 22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21/21</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6" name="正方形/長方形 22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7" name="正方形/長方形 22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8" name="正方形/長方形 22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9" name="正方形/長方形 22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30" name="正方形/長方形 22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31" name="正方形/長方形 23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32" name="正方形/長方形 23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33" name="テキスト ボックス 23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その他に係る経常収支比率は、年々上昇傾向にあり、類似団体内でも高い水準で推移している。主な要因としては、少子高齢化等による国民健康保険特別会計（事業勘定）、介護保険特別会計、後期高齢者医療事業特別会計等に対する繰出金の増が挙げられる。　公共施設適正化基本計画に基づき、公共施設の適正な配置や効率的な管理運営を行うことで、施設の維持管理経費の低減を図る。</a:t>
          </a:r>
        </a:p>
      </xdr:txBody>
    </xdr:sp>
    <xdr:clientData/>
  </xdr:twoCellAnchor>
  <xdr:oneCellAnchor>
    <xdr:from>
      <xdr:col>18</xdr:col>
      <xdr:colOff>44450</xdr:colOff>
      <xdr:row>49</xdr:row>
      <xdr:rowOff>107950</xdr:rowOff>
    </xdr:from>
    <xdr:ext cx="298543" cy="225703"/>
    <xdr:sp macro="" textlink="">
      <xdr:nvSpPr>
        <xdr:cNvPr id="234" name="テキスト ボックス 23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5" name="直線コネクタ 23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6" name="テキスト ボックス 23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7" name="直線コネクタ 236"/>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8" name="テキスト ボックス 237"/>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9" name="直線コネクタ 238"/>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40" name="テキスト ボックス 239"/>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41" name="直線コネクタ 240"/>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42" name="テキスト ボックス 241"/>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43" name="直線コネクタ 242"/>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4" name="テキスト ボックス 243"/>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5" name="直線コネクタ 244"/>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6" name="テキスト ボックス 245"/>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7" name="直線コネクタ 246"/>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8" name="テキスト ボックス 247"/>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9"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139700</xdr:rowOff>
    </xdr:from>
    <xdr:to>
      <xdr:col>24</xdr:col>
      <xdr:colOff>31750</xdr:colOff>
      <xdr:row>61</xdr:row>
      <xdr:rowOff>31750</xdr:rowOff>
    </xdr:to>
    <xdr:cxnSp macro="">
      <xdr:nvCxnSpPr>
        <xdr:cNvPr id="250" name="直線コネクタ 249"/>
        <xdr:cNvCxnSpPr/>
      </xdr:nvCxnSpPr>
      <xdr:spPr>
        <a:xfrm flipV="1">
          <a:off x="16510000" y="9055100"/>
          <a:ext cx="0" cy="1435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3827</xdr:rowOff>
    </xdr:from>
    <xdr:ext cx="762000" cy="259045"/>
    <xdr:sp macro="" textlink="">
      <xdr:nvSpPr>
        <xdr:cNvPr id="251" name="その他最小値テキスト"/>
        <xdr:cNvSpPr txBox="1"/>
      </xdr:nvSpPr>
      <xdr:spPr>
        <a:xfrm>
          <a:off x="16598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20.1</a:t>
          </a:r>
          <a:endParaRPr kumimoji="1" lang="ja-JP" altLang="en-US" sz="1000" b="1">
            <a:latin typeface="ＭＳ Ｐゴシック"/>
          </a:endParaRPr>
        </a:p>
      </xdr:txBody>
    </xdr:sp>
    <xdr:clientData/>
  </xdr:oneCellAnchor>
  <xdr:twoCellAnchor>
    <xdr:from>
      <xdr:col>23</xdr:col>
      <xdr:colOff>628650</xdr:colOff>
      <xdr:row>61</xdr:row>
      <xdr:rowOff>31750</xdr:rowOff>
    </xdr:from>
    <xdr:to>
      <xdr:col>24</xdr:col>
      <xdr:colOff>120650</xdr:colOff>
      <xdr:row>61</xdr:row>
      <xdr:rowOff>31750</xdr:rowOff>
    </xdr:to>
    <xdr:cxnSp macro="">
      <xdr:nvCxnSpPr>
        <xdr:cNvPr id="252" name="直線コネクタ 251"/>
        <xdr:cNvCxnSpPr/>
      </xdr:nvCxnSpPr>
      <xdr:spPr>
        <a:xfrm>
          <a:off x="16421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54627</xdr:rowOff>
    </xdr:from>
    <xdr:ext cx="762000" cy="259045"/>
    <xdr:sp macro="" textlink="">
      <xdr:nvSpPr>
        <xdr:cNvPr id="253" name="その他最大値テキスト"/>
        <xdr:cNvSpPr txBox="1"/>
      </xdr:nvSpPr>
      <xdr:spPr>
        <a:xfrm>
          <a:off x="165989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a:t>
          </a:r>
          <a:endParaRPr kumimoji="1" lang="ja-JP" altLang="en-US" sz="1000" b="1">
            <a:latin typeface="ＭＳ Ｐゴシック"/>
          </a:endParaRPr>
        </a:p>
      </xdr:txBody>
    </xdr:sp>
    <xdr:clientData/>
  </xdr:oneCellAnchor>
  <xdr:twoCellAnchor>
    <xdr:from>
      <xdr:col>23</xdr:col>
      <xdr:colOff>628650</xdr:colOff>
      <xdr:row>52</xdr:row>
      <xdr:rowOff>139700</xdr:rowOff>
    </xdr:from>
    <xdr:to>
      <xdr:col>24</xdr:col>
      <xdr:colOff>120650</xdr:colOff>
      <xdr:row>52</xdr:row>
      <xdr:rowOff>139700</xdr:rowOff>
    </xdr:to>
    <xdr:cxnSp macro="">
      <xdr:nvCxnSpPr>
        <xdr:cNvPr id="254" name="直線コネクタ 253"/>
        <xdr:cNvCxnSpPr/>
      </xdr:nvCxnSpPr>
      <xdr:spPr>
        <a:xfrm>
          <a:off x="16421100" y="905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61</xdr:row>
      <xdr:rowOff>6350</xdr:rowOff>
    </xdr:from>
    <xdr:to>
      <xdr:col>24</xdr:col>
      <xdr:colOff>31750</xdr:colOff>
      <xdr:row>61</xdr:row>
      <xdr:rowOff>31750</xdr:rowOff>
    </xdr:to>
    <xdr:cxnSp macro="">
      <xdr:nvCxnSpPr>
        <xdr:cNvPr id="255" name="直線コネクタ 254"/>
        <xdr:cNvCxnSpPr/>
      </xdr:nvCxnSpPr>
      <xdr:spPr>
        <a:xfrm>
          <a:off x="15671800" y="104648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80027</xdr:rowOff>
    </xdr:from>
    <xdr:ext cx="762000" cy="259045"/>
    <xdr:sp macro="" textlink="">
      <xdr:nvSpPr>
        <xdr:cNvPr id="256" name="その他平均値テキスト"/>
        <xdr:cNvSpPr txBox="1"/>
      </xdr:nvSpPr>
      <xdr:spPr>
        <a:xfrm>
          <a:off x="16598900" y="9509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63500</xdr:rowOff>
    </xdr:from>
    <xdr:to>
      <xdr:col>24</xdr:col>
      <xdr:colOff>82550</xdr:colOff>
      <xdr:row>56</xdr:row>
      <xdr:rowOff>165100</xdr:rowOff>
    </xdr:to>
    <xdr:sp macro="" textlink="">
      <xdr:nvSpPr>
        <xdr:cNvPr id="257" name="フローチャート : 判断 256"/>
        <xdr:cNvSpPr/>
      </xdr:nvSpPr>
      <xdr:spPr>
        <a:xfrm>
          <a:off x="16459200" y="966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60</xdr:row>
      <xdr:rowOff>76200</xdr:rowOff>
    </xdr:from>
    <xdr:to>
      <xdr:col>22</xdr:col>
      <xdr:colOff>565150</xdr:colOff>
      <xdr:row>61</xdr:row>
      <xdr:rowOff>6350</xdr:rowOff>
    </xdr:to>
    <xdr:cxnSp macro="">
      <xdr:nvCxnSpPr>
        <xdr:cNvPr id="258" name="直線コネクタ 257"/>
        <xdr:cNvCxnSpPr/>
      </xdr:nvCxnSpPr>
      <xdr:spPr>
        <a:xfrm>
          <a:off x="14782800" y="103632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12700</xdr:rowOff>
    </xdr:from>
    <xdr:to>
      <xdr:col>22</xdr:col>
      <xdr:colOff>615950</xdr:colOff>
      <xdr:row>56</xdr:row>
      <xdr:rowOff>114300</xdr:rowOff>
    </xdr:to>
    <xdr:sp macro="" textlink="">
      <xdr:nvSpPr>
        <xdr:cNvPr id="259" name="フローチャート : 判断 258"/>
        <xdr:cNvSpPr/>
      </xdr:nvSpPr>
      <xdr:spPr>
        <a:xfrm>
          <a:off x="156210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54</xdr:row>
      <xdr:rowOff>124477</xdr:rowOff>
    </xdr:from>
    <xdr:ext cx="736600" cy="259045"/>
    <xdr:sp macro="" textlink="">
      <xdr:nvSpPr>
        <xdr:cNvPr id="260" name="テキスト ボックス 259"/>
        <xdr:cNvSpPr txBox="1"/>
      </xdr:nvSpPr>
      <xdr:spPr>
        <a:xfrm>
          <a:off x="15290800" y="9382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20</xdr:col>
      <xdr:colOff>158750</xdr:colOff>
      <xdr:row>60</xdr:row>
      <xdr:rowOff>76200</xdr:rowOff>
    </xdr:from>
    <xdr:to>
      <xdr:col>21</xdr:col>
      <xdr:colOff>361950</xdr:colOff>
      <xdr:row>60</xdr:row>
      <xdr:rowOff>76200</xdr:rowOff>
    </xdr:to>
    <xdr:cxnSp macro="">
      <xdr:nvCxnSpPr>
        <xdr:cNvPr id="261" name="直線コネクタ 260"/>
        <xdr:cNvCxnSpPr/>
      </xdr:nvCxnSpPr>
      <xdr:spPr>
        <a:xfrm>
          <a:off x="13893800" y="10363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76200</xdr:rowOff>
    </xdr:from>
    <xdr:to>
      <xdr:col>21</xdr:col>
      <xdr:colOff>412750</xdr:colOff>
      <xdr:row>57</xdr:row>
      <xdr:rowOff>6350</xdr:rowOff>
    </xdr:to>
    <xdr:sp macro="" textlink="">
      <xdr:nvSpPr>
        <xdr:cNvPr id="262" name="フローチャート : 判断 261"/>
        <xdr:cNvSpPr/>
      </xdr:nvSpPr>
      <xdr:spPr>
        <a:xfrm>
          <a:off x="14732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16527</xdr:rowOff>
    </xdr:from>
    <xdr:ext cx="762000" cy="259045"/>
    <xdr:sp macro="" textlink="">
      <xdr:nvSpPr>
        <xdr:cNvPr id="263" name="テキスト ボックス 262"/>
        <xdr:cNvSpPr txBox="1"/>
      </xdr:nvSpPr>
      <xdr:spPr>
        <a:xfrm>
          <a:off x="14401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18</xdr:col>
      <xdr:colOff>641350</xdr:colOff>
      <xdr:row>60</xdr:row>
      <xdr:rowOff>76200</xdr:rowOff>
    </xdr:from>
    <xdr:to>
      <xdr:col>20</xdr:col>
      <xdr:colOff>158750</xdr:colOff>
      <xdr:row>60</xdr:row>
      <xdr:rowOff>76200</xdr:rowOff>
    </xdr:to>
    <xdr:cxnSp macro="">
      <xdr:nvCxnSpPr>
        <xdr:cNvPr id="264" name="直線コネクタ 263"/>
        <xdr:cNvCxnSpPr/>
      </xdr:nvCxnSpPr>
      <xdr:spPr>
        <a:xfrm>
          <a:off x="13004800" y="10363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25400</xdr:rowOff>
    </xdr:from>
    <xdr:to>
      <xdr:col>20</xdr:col>
      <xdr:colOff>209550</xdr:colOff>
      <xdr:row>56</xdr:row>
      <xdr:rowOff>127000</xdr:rowOff>
    </xdr:to>
    <xdr:sp macro="" textlink="">
      <xdr:nvSpPr>
        <xdr:cNvPr id="265" name="フローチャート : 判断 264"/>
        <xdr:cNvSpPr/>
      </xdr:nvSpPr>
      <xdr:spPr>
        <a:xfrm>
          <a:off x="13843000" y="962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137177</xdr:rowOff>
    </xdr:from>
    <xdr:ext cx="762000" cy="259045"/>
    <xdr:sp macro="" textlink="">
      <xdr:nvSpPr>
        <xdr:cNvPr id="266" name="テキスト ボックス 265"/>
        <xdr:cNvSpPr txBox="1"/>
      </xdr:nvSpPr>
      <xdr:spPr>
        <a:xfrm>
          <a:off x="13512800" y="939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12700</xdr:rowOff>
    </xdr:from>
    <xdr:to>
      <xdr:col>19</xdr:col>
      <xdr:colOff>6350</xdr:colOff>
      <xdr:row>56</xdr:row>
      <xdr:rowOff>114300</xdr:rowOff>
    </xdr:to>
    <xdr:sp macro="" textlink="">
      <xdr:nvSpPr>
        <xdr:cNvPr id="267" name="フローチャート : 判断 266"/>
        <xdr:cNvSpPr/>
      </xdr:nvSpPr>
      <xdr:spPr>
        <a:xfrm>
          <a:off x="129540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124477</xdr:rowOff>
    </xdr:from>
    <xdr:ext cx="762000" cy="259045"/>
    <xdr:sp macro="" textlink="">
      <xdr:nvSpPr>
        <xdr:cNvPr id="268" name="テキスト ボックス 267"/>
        <xdr:cNvSpPr txBox="1"/>
      </xdr:nvSpPr>
      <xdr:spPr>
        <a:xfrm>
          <a:off x="12623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9" name="テキスト ボックス 268"/>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70" name="テキスト ボックス 269"/>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71" name="テキスト ボックス 270"/>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72" name="テキスト ボックス 271"/>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73" name="テキスト ボックス 272"/>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60</xdr:row>
      <xdr:rowOff>152400</xdr:rowOff>
    </xdr:from>
    <xdr:to>
      <xdr:col>24</xdr:col>
      <xdr:colOff>82550</xdr:colOff>
      <xdr:row>61</xdr:row>
      <xdr:rowOff>82550</xdr:rowOff>
    </xdr:to>
    <xdr:sp macro="" textlink="">
      <xdr:nvSpPr>
        <xdr:cNvPr id="274" name="円/楕円 273"/>
        <xdr:cNvSpPr/>
      </xdr:nvSpPr>
      <xdr:spPr>
        <a:xfrm>
          <a:off x="164592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60</xdr:row>
      <xdr:rowOff>60977</xdr:rowOff>
    </xdr:from>
    <xdr:ext cx="762000" cy="259045"/>
    <xdr:sp macro="" textlink="">
      <xdr:nvSpPr>
        <xdr:cNvPr id="275" name="その他該当値テキスト"/>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20.1</a:t>
          </a:r>
          <a:endParaRPr kumimoji="1" lang="ja-JP" altLang="en-US" sz="1000" b="1">
            <a:solidFill>
              <a:srgbClr val="FF0000"/>
            </a:solidFill>
            <a:latin typeface="ＭＳ Ｐゴシック"/>
          </a:endParaRPr>
        </a:p>
      </xdr:txBody>
    </xdr:sp>
    <xdr:clientData/>
  </xdr:oneCellAnchor>
  <xdr:twoCellAnchor>
    <xdr:from>
      <xdr:col>22</xdr:col>
      <xdr:colOff>514350</xdr:colOff>
      <xdr:row>60</xdr:row>
      <xdr:rowOff>127000</xdr:rowOff>
    </xdr:from>
    <xdr:to>
      <xdr:col>22</xdr:col>
      <xdr:colOff>615950</xdr:colOff>
      <xdr:row>61</xdr:row>
      <xdr:rowOff>57150</xdr:rowOff>
    </xdr:to>
    <xdr:sp macro="" textlink="">
      <xdr:nvSpPr>
        <xdr:cNvPr id="276" name="円/楕円 275"/>
        <xdr:cNvSpPr/>
      </xdr:nvSpPr>
      <xdr:spPr>
        <a:xfrm>
          <a:off x="15621000" y="1041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61</xdr:row>
      <xdr:rowOff>41927</xdr:rowOff>
    </xdr:from>
    <xdr:ext cx="736600" cy="259045"/>
    <xdr:sp macro="" textlink="">
      <xdr:nvSpPr>
        <xdr:cNvPr id="277" name="テキスト ボックス 276"/>
        <xdr:cNvSpPr txBox="1"/>
      </xdr:nvSpPr>
      <xdr:spPr>
        <a:xfrm>
          <a:off x="15290800" y="10500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19.9</a:t>
          </a:r>
          <a:endParaRPr kumimoji="1" lang="ja-JP" altLang="en-US" sz="1000" b="1">
            <a:solidFill>
              <a:srgbClr val="FF0000"/>
            </a:solidFill>
            <a:latin typeface="ＭＳ Ｐゴシック"/>
          </a:endParaRPr>
        </a:p>
      </xdr:txBody>
    </xdr:sp>
    <xdr:clientData/>
  </xdr:oneCellAnchor>
  <xdr:twoCellAnchor>
    <xdr:from>
      <xdr:col>21</xdr:col>
      <xdr:colOff>311150</xdr:colOff>
      <xdr:row>60</xdr:row>
      <xdr:rowOff>25400</xdr:rowOff>
    </xdr:from>
    <xdr:to>
      <xdr:col>21</xdr:col>
      <xdr:colOff>412750</xdr:colOff>
      <xdr:row>60</xdr:row>
      <xdr:rowOff>127000</xdr:rowOff>
    </xdr:to>
    <xdr:sp macro="" textlink="">
      <xdr:nvSpPr>
        <xdr:cNvPr id="278" name="円/楕円 277"/>
        <xdr:cNvSpPr/>
      </xdr:nvSpPr>
      <xdr:spPr>
        <a:xfrm>
          <a:off x="147320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60</xdr:row>
      <xdr:rowOff>111777</xdr:rowOff>
    </xdr:from>
    <xdr:ext cx="762000" cy="259045"/>
    <xdr:sp macro="" textlink="">
      <xdr:nvSpPr>
        <xdr:cNvPr id="279" name="テキスト ボックス 278"/>
        <xdr:cNvSpPr txBox="1"/>
      </xdr:nvSpPr>
      <xdr:spPr>
        <a:xfrm>
          <a:off x="144018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20</xdr:col>
      <xdr:colOff>107950</xdr:colOff>
      <xdr:row>60</xdr:row>
      <xdr:rowOff>25400</xdr:rowOff>
    </xdr:from>
    <xdr:to>
      <xdr:col>20</xdr:col>
      <xdr:colOff>209550</xdr:colOff>
      <xdr:row>60</xdr:row>
      <xdr:rowOff>127000</xdr:rowOff>
    </xdr:to>
    <xdr:sp macro="" textlink="">
      <xdr:nvSpPr>
        <xdr:cNvPr id="280" name="円/楕円 279"/>
        <xdr:cNvSpPr/>
      </xdr:nvSpPr>
      <xdr:spPr>
        <a:xfrm>
          <a:off x="138430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60</xdr:row>
      <xdr:rowOff>111777</xdr:rowOff>
    </xdr:from>
    <xdr:ext cx="762000" cy="259045"/>
    <xdr:sp macro="" textlink="">
      <xdr:nvSpPr>
        <xdr:cNvPr id="281" name="テキスト ボックス 280"/>
        <xdr:cNvSpPr txBox="1"/>
      </xdr:nvSpPr>
      <xdr:spPr>
        <a:xfrm>
          <a:off x="135128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18</xdr:col>
      <xdr:colOff>590550</xdr:colOff>
      <xdr:row>60</xdr:row>
      <xdr:rowOff>25400</xdr:rowOff>
    </xdr:from>
    <xdr:to>
      <xdr:col>19</xdr:col>
      <xdr:colOff>6350</xdr:colOff>
      <xdr:row>60</xdr:row>
      <xdr:rowOff>127000</xdr:rowOff>
    </xdr:to>
    <xdr:sp macro="" textlink="">
      <xdr:nvSpPr>
        <xdr:cNvPr id="282" name="円/楕円 281"/>
        <xdr:cNvSpPr/>
      </xdr:nvSpPr>
      <xdr:spPr>
        <a:xfrm>
          <a:off x="129540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60</xdr:row>
      <xdr:rowOff>111777</xdr:rowOff>
    </xdr:from>
    <xdr:ext cx="762000" cy="259045"/>
    <xdr:sp macro="" textlink="">
      <xdr:nvSpPr>
        <xdr:cNvPr id="283" name="テキスト ボックス 282"/>
        <xdr:cNvSpPr txBox="1"/>
      </xdr:nvSpPr>
      <xdr:spPr>
        <a:xfrm>
          <a:off x="126238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4" name="正方形/長方形 28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5" name="正方形/長方形 284"/>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6" name="正方形/長方形 285"/>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13/21</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7" name="正方形/長方形 286"/>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8" name="正方形/長方形 287"/>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9" name="正方形/長方形 288"/>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90" name="正方形/長方形 289"/>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91" name="正方形/長方形 290"/>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92" name="正方形/長方形 29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93" name="正方形/長方形 292"/>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4" name="テキスト ボックス 293"/>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en-US" altLang="ja-JP" sz="1300">
              <a:latin typeface="ＭＳ Ｐゴシック"/>
            </a:rPr>
            <a:t>28</a:t>
          </a:r>
          <a:r>
            <a:rPr kumimoji="1" lang="ja-JP" altLang="en-US" sz="1300">
              <a:latin typeface="ＭＳ Ｐゴシック"/>
            </a:rPr>
            <a:t>年度は、酒田地区広域行政組合のごみ処理施設更新に係る借入の償還終了等により、補助費等は前年比で</a:t>
          </a:r>
          <a:r>
            <a:rPr kumimoji="1" lang="en-US" altLang="ja-JP" sz="1300">
              <a:latin typeface="ＭＳ Ｐゴシック"/>
            </a:rPr>
            <a:t>0.7</a:t>
          </a:r>
          <a:r>
            <a:rPr kumimoji="1" lang="ja-JP" altLang="en-US" sz="1300">
              <a:latin typeface="ＭＳ Ｐゴシック"/>
            </a:rPr>
            <a:t>ポイント減となった。</a:t>
          </a:r>
        </a:p>
        <a:p>
          <a:r>
            <a:rPr kumimoji="1" lang="ja-JP" altLang="en-US" sz="1300">
              <a:latin typeface="ＭＳ Ｐゴシック"/>
            </a:rPr>
            <a:t>　なお、消防・清掃業務において酒田地区広域行政組合を組織し、関係経費を分賦金（補助費等）として支出しているため、類似団体と比較すると補助費等は高止まりしている。</a:t>
          </a:r>
        </a:p>
        <a:p>
          <a:r>
            <a:rPr kumimoji="1" lang="ja-JP" altLang="en-US" sz="1300">
              <a:latin typeface="ＭＳ Ｐゴシック"/>
            </a:rPr>
            <a:t>　今後も引き続き補助金、負担金等の適正化に努めていく。</a:t>
          </a:r>
        </a:p>
      </xdr:txBody>
    </xdr:sp>
    <xdr:clientData/>
  </xdr:twoCellAnchor>
  <xdr:oneCellAnchor>
    <xdr:from>
      <xdr:col>18</xdr:col>
      <xdr:colOff>44450</xdr:colOff>
      <xdr:row>29</xdr:row>
      <xdr:rowOff>107950</xdr:rowOff>
    </xdr:from>
    <xdr:ext cx="298543" cy="225703"/>
    <xdr:sp macro="" textlink="">
      <xdr:nvSpPr>
        <xdr:cNvPr id="295" name="テキスト ボックス 294"/>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6" name="直線コネクタ 295"/>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7" name="テキスト ボックス 296"/>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42</xdr:row>
      <xdr:rowOff>29028</xdr:rowOff>
    </xdr:from>
    <xdr:to>
      <xdr:col>24</xdr:col>
      <xdr:colOff>590550</xdr:colOff>
      <xdr:row>42</xdr:row>
      <xdr:rowOff>29028</xdr:rowOff>
    </xdr:to>
    <xdr:cxnSp macro="">
      <xdr:nvCxnSpPr>
        <xdr:cNvPr id="298" name="直線コネクタ 297"/>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41</xdr:row>
      <xdr:rowOff>58255</xdr:rowOff>
    </xdr:from>
    <xdr:ext cx="508000" cy="259045"/>
    <xdr:sp macro="" textlink="">
      <xdr:nvSpPr>
        <xdr:cNvPr id="299" name="テキスト ボックス 298"/>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40</xdr:row>
      <xdr:rowOff>45357</xdr:rowOff>
    </xdr:from>
    <xdr:to>
      <xdr:col>24</xdr:col>
      <xdr:colOff>590550</xdr:colOff>
      <xdr:row>40</xdr:row>
      <xdr:rowOff>45357</xdr:rowOff>
    </xdr:to>
    <xdr:cxnSp macro="">
      <xdr:nvCxnSpPr>
        <xdr:cNvPr id="300" name="直線コネクタ 299"/>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39</xdr:row>
      <xdr:rowOff>74584</xdr:rowOff>
    </xdr:from>
    <xdr:ext cx="508000" cy="259045"/>
    <xdr:sp macro="" textlink="">
      <xdr:nvSpPr>
        <xdr:cNvPr id="301" name="テキスト ボックス 300"/>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38</xdr:row>
      <xdr:rowOff>61685</xdr:rowOff>
    </xdr:from>
    <xdr:to>
      <xdr:col>24</xdr:col>
      <xdr:colOff>590550</xdr:colOff>
      <xdr:row>38</xdr:row>
      <xdr:rowOff>61685</xdr:rowOff>
    </xdr:to>
    <xdr:cxnSp macro="">
      <xdr:nvCxnSpPr>
        <xdr:cNvPr id="302" name="直線コネクタ 301"/>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90913</xdr:rowOff>
    </xdr:from>
    <xdr:ext cx="508000" cy="259045"/>
    <xdr:sp macro="" textlink="">
      <xdr:nvSpPr>
        <xdr:cNvPr id="303" name="テキスト ボックス 302"/>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36</xdr:row>
      <xdr:rowOff>78014</xdr:rowOff>
    </xdr:from>
    <xdr:to>
      <xdr:col>24</xdr:col>
      <xdr:colOff>590550</xdr:colOff>
      <xdr:row>36</xdr:row>
      <xdr:rowOff>78014</xdr:rowOff>
    </xdr:to>
    <xdr:cxnSp macro="">
      <xdr:nvCxnSpPr>
        <xdr:cNvPr id="304" name="直線コネクタ 303"/>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107241</xdr:rowOff>
    </xdr:from>
    <xdr:ext cx="508000" cy="259045"/>
    <xdr:sp macro="" textlink="">
      <xdr:nvSpPr>
        <xdr:cNvPr id="305" name="テキスト ボックス 304"/>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34</xdr:row>
      <xdr:rowOff>94343</xdr:rowOff>
    </xdr:from>
    <xdr:to>
      <xdr:col>24</xdr:col>
      <xdr:colOff>590550</xdr:colOff>
      <xdr:row>34</xdr:row>
      <xdr:rowOff>94343</xdr:rowOff>
    </xdr:to>
    <xdr:cxnSp macro="">
      <xdr:nvCxnSpPr>
        <xdr:cNvPr id="306" name="直線コネクタ 305"/>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33</xdr:row>
      <xdr:rowOff>123570</xdr:rowOff>
    </xdr:from>
    <xdr:ext cx="508000" cy="259045"/>
    <xdr:sp macro="" textlink="">
      <xdr:nvSpPr>
        <xdr:cNvPr id="307" name="テキスト ボックス 306"/>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32</xdr:row>
      <xdr:rowOff>110672</xdr:rowOff>
    </xdr:from>
    <xdr:to>
      <xdr:col>24</xdr:col>
      <xdr:colOff>590550</xdr:colOff>
      <xdr:row>32</xdr:row>
      <xdr:rowOff>110672</xdr:rowOff>
    </xdr:to>
    <xdr:cxnSp macro="">
      <xdr:nvCxnSpPr>
        <xdr:cNvPr id="308" name="直線コネクタ 307"/>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31</xdr:row>
      <xdr:rowOff>139899</xdr:rowOff>
    </xdr:from>
    <xdr:ext cx="508000" cy="259045"/>
    <xdr:sp macro="" textlink="">
      <xdr:nvSpPr>
        <xdr:cNvPr id="309" name="テキスト ボックス 308"/>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10" name="直線コネクタ 30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29</xdr:row>
      <xdr:rowOff>156227</xdr:rowOff>
    </xdr:from>
    <xdr:ext cx="508000" cy="259045"/>
    <xdr:sp macro="" textlink="">
      <xdr:nvSpPr>
        <xdr:cNvPr id="311" name="テキスト ボックス 310"/>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44</xdr:row>
      <xdr:rowOff>12700</xdr:rowOff>
    </xdr:to>
    <xdr:sp macro="" textlink="">
      <xdr:nvSpPr>
        <xdr:cNvPr id="312"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32</xdr:row>
      <xdr:rowOff>99786</xdr:rowOff>
    </xdr:from>
    <xdr:to>
      <xdr:col>24</xdr:col>
      <xdr:colOff>31750</xdr:colOff>
      <xdr:row>42</xdr:row>
      <xdr:rowOff>7257</xdr:rowOff>
    </xdr:to>
    <xdr:cxnSp macro="">
      <xdr:nvCxnSpPr>
        <xdr:cNvPr id="313" name="直線コネクタ 312"/>
        <xdr:cNvCxnSpPr/>
      </xdr:nvCxnSpPr>
      <xdr:spPr>
        <a:xfrm flipV="1">
          <a:off x="16510000" y="5586186"/>
          <a:ext cx="0" cy="1621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41</xdr:row>
      <xdr:rowOff>150784</xdr:rowOff>
    </xdr:from>
    <xdr:ext cx="762000" cy="259045"/>
    <xdr:sp macro="" textlink="">
      <xdr:nvSpPr>
        <xdr:cNvPr id="314" name="補助費等最小値テキスト"/>
        <xdr:cNvSpPr txBox="1"/>
      </xdr:nvSpPr>
      <xdr:spPr>
        <a:xfrm>
          <a:off x="16598900" y="7180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17.8</a:t>
          </a:r>
          <a:endParaRPr kumimoji="1" lang="ja-JP" altLang="en-US" sz="1000" b="1">
            <a:latin typeface="ＭＳ Ｐゴシック"/>
          </a:endParaRPr>
        </a:p>
      </xdr:txBody>
    </xdr:sp>
    <xdr:clientData/>
  </xdr:oneCellAnchor>
  <xdr:twoCellAnchor>
    <xdr:from>
      <xdr:col>23</xdr:col>
      <xdr:colOff>628650</xdr:colOff>
      <xdr:row>42</xdr:row>
      <xdr:rowOff>7257</xdr:rowOff>
    </xdr:from>
    <xdr:to>
      <xdr:col>24</xdr:col>
      <xdr:colOff>120650</xdr:colOff>
      <xdr:row>42</xdr:row>
      <xdr:rowOff>7257</xdr:rowOff>
    </xdr:to>
    <xdr:cxnSp macro="">
      <xdr:nvCxnSpPr>
        <xdr:cNvPr id="315" name="直線コネクタ 314"/>
        <xdr:cNvCxnSpPr/>
      </xdr:nvCxnSpPr>
      <xdr:spPr>
        <a:xfrm>
          <a:off x="16421100" y="7208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31</xdr:row>
      <xdr:rowOff>14713</xdr:rowOff>
    </xdr:from>
    <xdr:ext cx="762000" cy="259045"/>
    <xdr:sp macro="" textlink="">
      <xdr:nvSpPr>
        <xdr:cNvPr id="316" name="補助費等最大値テキスト"/>
        <xdr:cNvSpPr txBox="1"/>
      </xdr:nvSpPr>
      <xdr:spPr>
        <a:xfrm>
          <a:off x="16598900" y="532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a:t>
          </a:r>
          <a:endParaRPr kumimoji="1" lang="ja-JP" altLang="en-US" sz="1000" b="1">
            <a:latin typeface="ＭＳ Ｐゴシック"/>
          </a:endParaRPr>
        </a:p>
      </xdr:txBody>
    </xdr:sp>
    <xdr:clientData/>
  </xdr:oneCellAnchor>
  <xdr:twoCellAnchor>
    <xdr:from>
      <xdr:col>23</xdr:col>
      <xdr:colOff>628650</xdr:colOff>
      <xdr:row>32</xdr:row>
      <xdr:rowOff>99786</xdr:rowOff>
    </xdr:from>
    <xdr:to>
      <xdr:col>24</xdr:col>
      <xdr:colOff>120650</xdr:colOff>
      <xdr:row>32</xdr:row>
      <xdr:rowOff>99786</xdr:rowOff>
    </xdr:to>
    <xdr:cxnSp macro="">
      <xdr:nvCxnSpPr>
        <xdr:cNvPr id="317" name="直線コネクタ 316"/>
        <xdr:cNvCxnSpPr/>
      </xdr:nvCxnSpPr>
      <xdr:spPr>
        <a:xfrm>
          <a:off x="16421100" y="5586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38</xdr:row>
      <xdr:rowOff>39915</xdr:rowOff>
    </xdr:from>
    <xdr:to>
      <xdr:col>24</xdr:col>
      <xdr:colOff>31750</xdr:colOff>
      <xdr:row>38</xdr:row>
      <xdr:rowOff>116115</xdr:rowOff>
    </xdr:to>
    <xdr:cxnSp macro="">
      <xdr:nvCxnSpPr>
        <xdr:cNvPr id="318" name="直線コネクタ 317"/>
        <xdr:cNvCxnSpPr/>
      </xdr:nvCxnSpPr>
      <xdr:spPr>
        <a:xfrm flipV="1">
          <a:off x="15671800" y="655501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152599</xdr:rowOff>
    </xdr:from>
    <xdr:ext cx="762000" cy="259045"/>
    <xdr:sp macro="" textlink="">
      <xdr:nvSpPr>
        <xdr:cNvPr id="319" name="補助費等平均値テキスト"/>
        <xdr:cNvSpPr txBox="1"/>
      </xdr:nvSpPr>
      <xdr:spPr>
        <a:xfrm>
          <a:off x="16598900" y="615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136072</xdr:rowOff>
    </xdr:from>
    <xdr:to>
      <xdr:col>24</xdr:col>
      <xdr:colOff>82550</xdr:colOff>
      <xdr:row>37</xdr:row>
      <xdr:rowOff>66222</xdr:rowOff>
    </xdr:to>
    <xdr:sp macro="" textlink="">
      <xdr:nvSpPr>
        <xdr:cNvPr id="320" name="フローチャート : 判断 319"/>
        <xdr:cNvSpPr/>
      </xdr:nvSpPr>
      <xdr:spPr>
        <a:xfrm>
          <a:off x="16459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38</xdr:row>
      <xdr:rowOff>116115</xdr:rowOff>
    </xdr:from>
    <xdr:to>
      <xdr:col>22</xdr:col>
      <xdr:colOff>565150</xdr:colOff>
      <xdr:row>38</xdr:row>
      <xdr:rowOff>159657</xdr:rowOff>
    </xdr:to>
    <xdr:cxnSp macro="">
      <xdr:nvCxnSpPr>
        <xdr:cNvPr id="321" name="直線コネクタ 320"/>
        <xdr:cNvCxnSpPr/>
      </xdr:nvCxnSpPr>
      <xdr:spPr>
        <a:xfrm flipV="1">
          <a:off x="14782800" y="6631215"/>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70757</xdr:rowOff>
    </xdr:from>
    <xdr:to>
      <xdr:col>22</xdr:col>
      <xdr:colOff>615950</xdr:colOff>
      <xdr:row>37</xdr:row>
      <xdr:rowOff>907</xdr:rowOff>
    </xdr:to>
    <xdr:sp macro="" textlink="">
      <xdr:nvSpPr>
        <xdr:cNvPr id="322" name="フローチャート : 判断 321"/>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11084</xdr:rowOff>
    </xdr:from>
    <xdr:ext cx="736600" cy="259045"/>
    <xdr:sp macro="" textlink="">
      <xdr:nvSpPr>
        <xdr:cNvPr id="323" name="テキスト ボックス 322"/>
        <xdr:cNvSpPr txBox="1"/>
      </xdr:nvSpPr>
      <xdr:spPr>
        <a:xfrm>
          <a:off x="15290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a:t>
          </a:r>
          <a:endParaRPr kumimoji="1" lang="ja-JP" altLang="en-US" sz="1000" b="1">
            <a:solidFill>
              <a:srgbClr val="000080"/>
            </a:solidFill>
            <a:latin typeface="ＭＳ Ｐゴシック"/>
          </a:endParaRPr>
        </a:p>
      </xdr:txBody>
    </xdr:sp>
    <xdr:clientData/>
  </xdr:oneCellAnchor>
  <xdr:twoCellAnchor>
    <xdr:from>
      <xdr:col>20</xdr:col>
      <xdr:colOff>158750</xdr:colOff>
      <xdr:row>38</xdr:row>
      <xdr:rowOff>159657</xdr:rowOff>
    </xdr:from>
    <xdr:to>
      <xdr:col>21</xdr:col>
      <xdr:colOff>361950</xdr:colOff>
      <xdr:row>38</xdr:row>
      <xdr:rowOff>170543</xdr:rowOff>
    </xdr:to>
    <xdr:cxnSp macro="">
      <xdr:nvCxnSpPr>
        <xdr:cNvPr id="324" name="直線コネクタ 323"/>
        <xdr:cNvCxnSpPr/>
      </xdr:nvCxnSpPr>
      <xdr:spPr>
        <a:xfrm flipV="1">
          <a:off x="13893800" y="66747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27214</xdr:rowOff>
    </xdr:from>
    <xdr:to>
      <xdr:col>21</xdr:col>
      <xdr:colOff>412750</xdr:colOff>
      <xdr:row>36</xdr:row>
      <xdr:rowOff>128814</xdr:rowOff>
    </xdr:to>
    <xdr:sp macro="" textlink="">
      <xdr:nvSpPr>
        <xdr:cNvPr id="325" name="フローチャート : 判断 324"/>
        <xdr:cNvSpPr/>
      </xdr:nvSpPr>
      <xdr:spPr>
        <a:xfrm>
          <a:off x="14732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138991</xdr:rowOff>
    </xdr:from>
    <xdr:ext cx="762000" cy="259045"/>
    <xdr:sp macro="" textlink="">
      <xdr:nvSpPr>
        <xdr:cNvPr id="326" name="テキスト ボックス 325"/>
        <xdr:cNvSpPr txBox="1"/>
      </xdr:nvSpPr>
      <xdr:spPr>
        <a:xfrm>
          <a:off x="14401800" y="5968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a:t>
          </a:r>
          <a:endParaRPr kumimoji="1" lang="ja-JP" altLang="en-US" sz="1000" b="1">
            <a:solidFill>
              <a:srgbClr val="000080"/>
            </a:solidFill>
            <a:latin typeface="ＭＳ Ｐゴシック"/>
          </a:endParaRPr>
        </a:p>
      </xdr:txBody>
    </xdr:sp>
    <xdr:clientData/>
  </xdr:oneCellAnchor>
  <xdr:twoCellAnchor>
    <xdr:from>
      <xdr:col>18</xdr:col>
      <xdr:colOff>641350</xdr:colOff>
      <xdr:row>38</xdr:row>
      <xdr:rowOff>170543</xdr:rowOff>
    </xdr:from>
    <xdr:to>
      <xdr:col>20</xdr:col>
      <xdr:colOff>158750</xdr:colOff>
      <xdr:row>39</xdr:row>
      <xdr:rowOff>31750</xdr:rowOff>
    </xdr:to>
    <xdr:cxnSp macro="">
      <xdr:nvCxnSpPr>
        <xdr:cNvPr id="327" name="直線コネクタ 326"/>
        <xdr:cNvCxnSpPr/>
      </xdr:nvCxnSpPr>
      <xdr:spPr>
        <a:xfrm flipV="1">
          <a:off x="13004800" y="66856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16328</xdr:rowOff>
    </xdr:from>
    <xdr:to>
      <xdr:col>20</xdr:col>
      <xdr:colOff>209550</xdr:colOff>
      <xdr:row>36</xdr:row>
      <xdr:rowOff>117928</xdr:rowOff>
    </xdr:to>
    <xdr:sp macro="" textlink="">
      <xdr:nvSpPr>
        <xdr:cNvPr id="328" name="フローチャート : 判断 327"/>
        <xdr:cNvSpPr/>
      </xdr:nvSpPr>
      <xdr:spPr>
        <a:xfrm>
          <a:off x="13843000" y="618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128105</xdr:rowOff>
    </xdr:from>
    <xdr:ext cx="762000" cy="259045"/>
    <xdr:sp macro="" textlink="">
      <xdr:nvSpPr>
        <xdr:cNvPr id="329" name="テキスト ボックス 328"/>
        <xdr:cNvSpPr txBox="1"/>
      </xdr:nvSpPr>
      <xdr:spPr>
        <a:xfrm>
          <a:off x="13512800" y="595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5443</xdr:rowOff>
    </xdr:from>
    <xdr:to>
      <xdr:col>19</xdr:col>
      <xdr:colOff>6350</xdr:colOff>
      <xdr:row>36</xdr:row>
      <xdr:rowOff>107043</xdr:rowOff>
    </xdr:to>
    <xdr:sp macro="" textlink="">
      <xdr:nvSpPr>
        <xdr:cNvPr id="330" name="フローチャート : 判断 329"/>
        <xdr:cNvSpPr/>
      </xdr:nvSpPr>
      <xdr:spPr>
        <a:xfrm>
          <a:off x="12954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117220</xdr:rowOff>
    </xdr:from>
    <xdr:ext cx="762000" cy="259045"/>
    <xdr:sp macro="" textlink="">
      <xdr:nvSpPr>
        <xdr:cNvPr id="331" name="テキスト ボックス 330"/>
        <xdr:cNvSpPr txBox="1"/>
      </xdr:nvSpPr>
      <xdr:spPr>
        <a:xfrm>
          <a:off x="12623800" y="594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32" name="テキスト ボックス 331"/>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33" name="テキスト ボックス 332"/>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34" name="テキスト ボックス 333"/>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35" name="テキスト ボックス 334"/>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36" name="テキスト ボックス 335"/>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37</xdr:row>
      <xdr:rowOff>160565</xdr:rowOff>
    </xdr:from>
    <xdr:to>
      <xdr:col>24</xdr:col>
      <xdr:colOff>82550</xdr:colOff>
      <xdr:row>38</xdr:row>
      <xdr:rowOff>90715</xdr:rowOff>
    </xdr:to>
    <xdr:sp macro="" textlink="">
      <xdr:nvSpPr>
        <xdr:cNvPr id="337" name="円/楕円 336"/>
        <xdr:cNvSpPr/>
      </xdr:nvSpPr>
      <xdr:spPr>
        <a:xfrm>
          <a:off x="16459200" y="650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37</xdr:row>
      <xdr:rowOff>132642</xdr:rowOff>
    </xdr:from>
    <xdr:ext cx="762000" cy="259045"/>
    <xdr:sp macro="" textlink="">
      <xdr:nvSpPr>
        <xdr:cNvPr id="338" name="補助費等該当値テキスト"/>
        <xdr:cNvSpPr txBox="1"/>
      </xdr:nvSpPr>
      <xdr:spPr>
        <a:xfrm>
          <a:off x="16598900" y="647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11.8</a:t>
          </a:r>
          <a:endParaRPr kumimoji="1" lang="ja-JP" altLang="en-US" sz="1000" b="1">
            <a:solidFill>
              <a:srgbClr val="FF0000"/>
            </a:solidFill>
            <a:latin typeface="ＭＳ Ｐゴシック"/>
          </a:endParaRPr>
        </a:p>
      </xdr:txBody>
    </xdr:sp>
    <xdr:clientData/>
  </xdr:oneCellAnchor>
  <xdr:twoCellAnchor>
    <xdr:from>
      <xdr:col>22</xdr:col>
      <xdr:colOff>514350</xdr:colOff>
      <xdr:row>38</xdr:row>
      <xdr:rowOff>65315</xdr:rowOff>
    </xdr:from>
    <xdr:to>
      <xdr:col>22</xdr:col>
      <xdr:colOff>615950</xdr:colOff>
      <xdr:row>38</xdr:row>
      <xdr:rowOff>166915</xdr:rowOff>
    </xdr:to>
    <xdr:sp macro="" textlink="">
      <xdr:nvSpPr>
        <xdr:cNvPr id="339" name="円/楕円 338"/>
        <xdr:cNvSpPr/>
      </xdr:nvSpPr>
      <xdr:spPr>
        <a:xfrm>
          <a:off x="15621000" y="658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38</xdr:row>
      <xdr:rowOff>151692</xdr:rowOff>
    </xdr:from>
    <xdr:ext cx="736600" cy="259045"/>
    <xdr:sp macro="" textlink="">
      <xdr:nvSpPr>
        <xdr:cNvPr id="340" name="テキスト ボックス 339"/>
        <xdr:cNvSpPr txBox="1"/>
      </xdr:nvSpPr>
      <xdr:spPr>
        <a:xfrm>
          <a:off x="15290800" y="6666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a:t>
          </a:r>
          <a:endParaRPr kumimoji="1" lang="ja-JP" altLang="en-US" sz="1000" b="1">
            <a:solidFill>
              <a:srgbClr val="FF0000"/>
            </a:solidFill>
            <a:latin typeface="ＭＳ Ｐゴシック"/>
          </a:endParaRPr>
        </a:p>
      </xdr:txBody>
    </xdr:sp>
    <xdr:clientData/>
  </xdr:oneCellAnchor>
  <xdr:twoCellAnchor>
    <xdr:from>
      <xdr:col>21</xdr:col>
      <xdr:colOff>311150</xdr:colOff>
      <xdr:row>38</xdr:row>
      <xdr:rowOff>108857</xdr:rowOff>
    </xdr:from>
    <xdr:to>
      <xdr:col>21</xdr:col>
      <xdr:colOff>412750</xdr:colOff>
      <xdr:row>39</xdr:row>
      <xdr:rowOff>39007</xdr:rowOff>
    </xdr:to>
    <xdr:sp macro="" textlink="">
      <xdr:nvSpPr>
        <xdr:cNvPr id="341" name="円/楕円 340"/>
        <xdr:cNvSpPr/>
      </xdr:nvSpPr>
      <xdr:spPr>
        <a:xfrm>
          <a:off x="147320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39</xdr:row>
      <xdr:rowOff>23784</xdr:rowOff>
    </xdr:from>
    <xdr:ext cx="762000" cy="259045"/>
    <xdr:sp macro="" textlink="">
      <xdr:nvSpPr>
        <xdr:cNvPr id="342" name="テキスト ボックス 341"/>
        <xdr:cNvSpPr txBox="1"/>
      </xdr:nvSpPr>
      <xdr:spPr>
        <a:xfrm>
          <a:off x="14401800" y="671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20</xdr:col>
      <xdr:colOff>107950</xdr:colOff>
      <xdr:row>38</xdr:row>
      <xdr:rowOff>119743</xdr:rowOff>
    </xdr:from>
    <xdr:to>
      <xdr:col>20</xdr:col>
      <xdr:colOff>209550</xdr:colOff>
      <xdr:row>39</xdr:row>
      <xdr:rowOff>49893</xdr:rowOff>
    </xdr:to>
    <xdr:sp macro="" textlink="">
      <xdr:nvSpPr>
        <xdr:cNvPr id="343" name="円/楕円 342"/>
        <xdr:cNvSpPr/>
      </xdr:nvSpPr>
      <xdr:spPr>
        <a:xfrm>
          <a:off x="13843000" y="663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39</xdr:row>
      <xdr:rowOff>34670</xdr:rowOff>
    </xdr:from>
    <xdr:ext cx="762000" cy="259045"/>
    <xdr:sp macro="" textlink="">
      <xdr:nvSpPr>
        <xdr:cNvPr id="344" name="テキスト ボックス 343"/>
        <xdr:cNvSpPr txBox="1"/>
      </xdr:nvSpPr>
      <xdr:spPr>
        <a:xfrm>
          <a:off x="13512800" y="672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13.0</a:t>
          </a:r>
          <a:endParaRPr kumimoji="1" lang="ja-JP" altLang="en-US" sz="1000" b="1">
            <a:solidFill>
              <a:srgbClr val="FF0000"/>
            </a:solidFill>
            <a:latin typeface="ＭＳ Ｐゴシック"/>
          </a:endParaRPr>
        </a:p>
      </xdr:txBody>
    </xdr:sp>
    <xdr:clientData/>
  </xdr:oneCellAnchor>
  <xdr:twoCellAnchor>
    <xdr:from>
      <xdr:col>18</xdr:col>
      <xdr:colOff>590550</xdr:colOff>
      <xdr:row>38</xdr:row>
      <xdr:rowOff>152400</xdr:rowOff>
    </xdr:from>
    <xdr:to>
      <xdr:col>19</xdr:col>
      <xdr:colOff>6350</xdr:colOff>
      <xdr:row>39</xdr:row>
      <xdr:rowOff>82550</xdr:rowOff>
    </xdr:to>
    <xdr:sp macro="" textlink="">
      <xdr:nvSpPr>
        <xdr:cNvPr id="345" name="円/楕円 344"/>
        <xdr:cNvSpPr/>
      </xdr:nvSpPr>
      <xdr:spPr>
        <a:xfrm>
          <a:off x="129540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39</xdr:row>
      <xdr:rowOff>67327</xdr:rowOff>
    </xdr:from>
    <xdr:ext cx="762000" cy="259045"/>
    <xdr:sp macro="" textlink="">
      <xdr:nvSpPr>
        <xdr:cNvPr id="346" name="テキスト ボックス 345"/>
        <xdr:cNvSpPr txBox="1"/>
      </xdr:nvSpPr>
      <xdr:spPr>
        <a:xfrm>
          <a:off x="12623800" y="675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13.3</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7" name="正方形/長方形 34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8" name="正方形/長方形 347"/>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9" name="正方形/長方形 348"/>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20/21</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50" name="正方形/長方形 349"/>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51" name="正方形/長方形 350"/>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52" name="正方形/長方形 351"/>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53" name="正方形/長方形 352"/>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54" name="正方形/長方形 353"/>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55" name="正方形/長方形 35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56" name="正方形/長方形 355"/>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7" name="テキスト ボックス 356"/>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合併特例債を活用した新庁舎建設事業等の大型事業にかかる償還の本格化により、指標は高止まりしている。</a:t>
          </a:r>
        </a:p>
        <a:p>
          <a:r>
            <a:rPr kumimoji="1" lang="ja-JP" altLang="en-US" sz="1300">
              <a:latin typeface="ＭＳ Ｐゴシック"/>
            </a:rPr>
            <a:t>　今後は、再開発事業等の大型事業が控えていることから、一時的な公債費の増が見込まれるが、行財政改革推進計画に基づき、繰上償還や市債発行額の抑制を行っていく。</a:t>
          </a:r>
        </a:p>
      </xdr:txBody>
    </xdr:sp>
    <xdr:clientData/>
  </xdr:twoCellAnchor>
  <xdr:oneCellAnchor>
    <xdr:from>
      <xdr:col>1</xdr:col>
      <xdr:colOff>28575</xdr:colOff>
      <xdr:row>69</xdr:row>
      <xdr:rowOff>107950</xdr:rowOff>
    </xdr:from>
    <xdr:ext cx="298543" cy="225703"/>
    <xdr:sp macro="" textlink="">
      <xdr:nvSpPr>
        <xdr:cNvPr id="358" name="テキスト ボックス 357"/>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9" name="直線コネクタ 358"/>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60" name="テキスト ボックス 359"/>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xdr:col>
      <xdr:colOff>66675</xdr:colOff>
      <xdr:row>82</xdr:row>
      <xdr:rowOff>29029</xdr:rowOff>
    </xdr:from>
    <xdr:to>
      <xdr:col>7</xdr:col>
      <xdr:colOff>574675</xdr:colOff>
      <xdr:row>82</xdr:row>
      <xdr:rowOff>29029</xdr:rowOff>
    </xdr:to>
    <xdr:cxnSp macro="">
      <xdr:nvCxnSpPr>
        <xdr:cNvPr id="361" name="直線コネクタ 360"/>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58256</xdr:rowOff>
    </xdr:from>
    <xdr:ext cx="508000" cy="259045"/>
    <xdr:sp macro="" textlink="">
      <xdr:nvSpPr>
        <xdr:cNvPr id="362" name="テキスト ボックス 361"/>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80</xdr:row>
      <xdr:rowOff>45357</xdr:rowOff>
    </xdr:from>
    <xdr:to>
      <xdr:col>7</xdr:col>
      <xdr:colOff>574675</xdr:colOff>
      <xdr:row>80</xdr:row>
      <xdr:rowOff>45357</xdr:rowOff>
    </xdr:to>
    <xdr:cxnSp macro="">
      <xdr:nvCxnSpPr>
        <xdr:cNvPr id="363" name="直線コネクタ 362"/>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79</xdr:row>
      <xdr:rowOff>74584</xdr:rowOff>
    </xdr:from>
    <xdr:ext cx="508000" cy="259045"/>
    <xdr:sp macro="" textlink="">
      <xdr:nvSpPr>
        <xdr:cNvPr id="364" name="テキスト ボックス 363"/>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78</xdr:row>
      <xdr:rowOff>61686</xdr:rowOff>
    </xdr:from>
    <xdr:to>
      <xdr:col>7</xdr:col>
      <xdr:colOff>574675</xdr:colOff>
      <xdr:row>78</xdr:row>
      <xdr:rowOff>61686</xdr:rowOff>
    </xdr:to>
    <xdr:cxnSp macro="">
      <xdr:nvCxnSpPr>
        <xdr:cNvPr id="365" name="直線コネクタ 364"/>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90913</xdr:rowOff>
    </xdr:from>
    <xdr:ext cx="508000" cy="259045"/>
    <xdr:sp macro="" textlink="">
      <xdr:nvSpPr>
        <xdr:cNvPr id="366" name="テキスト ボックス 365"/>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76</xdr:row>
      <xdr:rowOff>78014</xdr:rowOff>
    </xdr:from>
    <xdr:to>
      <xdr:col>7</xdr:col>
      <xdr:colOff>574675</xdr:colOff>
      <xdr:row>76</xdr:row>
      <xdr:rowOff>78014</xdr:rowOff>
    </xdr:to>
    <xdr:cxnSp macro="">
      <xdr:nvCxnSpPr>
        <xdr:cNvPr id="367" name="直線コネクタ 366"/>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107241</xdr:rowOff>
    </xdr:from>
    <xdr:ext cx="508000" cy="259045"/>
    <xdr:sp macro="" textlink="">
      <xdr:nvSpPr>
        <xdr:cNvPr id="368" name="テキスト ボックス 367"/>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74</xdr:row>
      <xdr:rowOff>94343</xdr:rowOff>
    </xdr:from>
    <xdr:to>
      <xdr:col>7</xdr:col>
      <xdr:colOff>574675</xdr:colOff>
      <xdr:row>74</xdr:row>
      <xdr:rowOff>94343</xdr:rowOff>
    </xdr:to>
    <xdr:cxnSp macro="">
      <xdr:nvCxnSpPr>
        <xdr:cNvPr id="369" name="直線コネクタ 368"/>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73</xdr:row>
      <xdr:rowOff>123570</xdr:rowOff>
    </xdr:from>
    <xdr:ext cx="508000" cy="259045"/>
    <xdr:sp macro="" textlink="">
      <xdr:nvSpPr>
        <xdr:cNvPr id="370" name="テキスト ボックス 369"/>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72</xdr:row>
      <xdr:rowOff>110672</xdr:rowOff>
    </xdr:from>
    <xdr:to>
      <xdr:col>7</xdr:col>
      <xdr:colOff>574675</xdr:colOff>
      <xdr:row>72</xdr:row>
      <xdr:rowOff>110672</xdr:rowOff>
    </xdr:to>
    <xdr:cxnSp macro="">
      <xdr:nvCxnSpPr>
        <xdr:cNvPr id="371" name="直線コネクタ 370"/>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71</xdr:row>
      <xdr:rowOff>139899</xdr:rowOff>
    </xdr:from>
    <xdr:ext cx="508000" cy="259045"/>
    <xdr:sp macro="" textlink="">
      <xdr:nvSpPr>
        <xdr:cNvPr id="372" name="テキスト ボックス 371"/>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73" name="直線コネクタ 372"/>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74" name="テキスト ボックス 373"/>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7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69850</xdr:rowOff>
    </xdr:from>
    <xdr:to>
      <xdr:col>7</xdr:col>
      <xdr:colOff>15875</xdr:colOff>
      <xdr:row>81</xdr:row>
      <xdr:rowOff>113393</xdr:rowOff>
    </xdr:to>
    <xdr:cxnSp macro="">
      <xdr:nvCxnSpPr>
        <xdr:cNvPr id="376" name="直線コネクタ 375"/>
        <xdr:cNvCxnSpPr/>
      </xdr:nvCxnSpPr>
      <xdr:spPr>
        <a:xfrm flipV="1">
          <a:off x="4826000" y="12585700"/>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85470</xdr:rowOff>
    </xdr:from>
    <xdr:ext cx="762000" cy="259045"/>
    <xdr:sp macro="" textlink="">
      <xdr:nvSpPr>
        <xdr:cNvPr id="377" name="公債費最小値テキスト"/>
        <xdr:cNvSpPr txBox="1"/>
      </xdr:nvSpPr>
      <xdr:spPr>
        <a:xfrm>
          <a:off x="4914900" y="1397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23.2</a:t>
          </a:r>
          <a:endParaRPr kumimoji="1" lang="ja-JP" altLang="en-US" sz="1000" b="1">
            <a:latin typeface="ＭＳ Ｐゴシック"/>
          </a:endParaRPr>
        </a:p>
      </xdr:txBody>
    </xdr:sp>
    <xdr:clientData/>
  </xdr:oneCellAnchor>
  <xdr:twoCellAnchor>
    <xdr:from>
      <xdr:col>6</xdr:col>
      <xdr:colOff>612775</xdr:colOff>
      <xdr:row>81</xdr:row>
      <xdr:rowOff>113393</xdr:rowOff>
    </xdr:from>
    <xdr:to>
      <xdr:col>7</xdr:col>
      <xdr:colOff>104775</xdr:colOff>
      <xdr:row>81</xdr:row>
      <xdr:rowOff>113393</xdr:rowOff>
    </xdr:to>
    <xdr:cxnSp macro="">
      <xdr:nvCxnSpPr>
        <xdr:cNvPr id="378" name="直線コネクタ 377"/>
        <xdr:cNvCxnSpPr/>
      </xdr:nvCxnSpPr>
      <xdr:spPr>
        <a:xfrm>
          <a:off x="4737100" y="1400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71</xdr:row>
      <xdr:rowOff>156227</xdr:rowOff>
    </xdr:from>
    <xdr:ext cx="762000" cy="259045"/>
    <xdr:sp macro="" textlink="">
      <xdr:nvSpPr>
        <xdr:cNvPr id="379" name="公債費最大値テキスト"/>
        <xdr:cNvSpPr txBox="1"/>
      </xdr:nvSpPr>
      <xdr:spPr>
        <a:xfrm>
          <a:off x="4914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10.2</a:t>
          </a:r>
          <a:endParaRPr kumimoji="1" lang="ja-JP" altLang="en-US" sz="1000" b="1">
            <a:latin typeface="ＭＳ Ｐゴシック"/>
          </a:endParaRPr>
        </a:p>
      </xdr:txBody>
    </xdr:sp>
    <xdr:clientData/>
  </xdr:oneCellAnchor>
  <xdr:twoCellAnchor>
    <xdr:from>
      <xdr:col>6</xdr:col>
      <xdr:colOff>612775</xdr:colOff>
      <xdr:row>73</xdr:row>
      <xdr:rowOff>69850</xdr:rowOff>
    </xdr:from>
    <xdr:to>
      <xdr:col>7</xdr:col>
      <xdr:colOff>104775</xdr:colOff>
      <xdr:row>73</xdr:row>
      <xdr:rowOff>69850</xdr:rowOff>
    </xdr:to>
    <xdr:cxnSp macro="">
      <xdr:nvCxnSpPr>
        <xdr:cNvPr id="380" name="直線コネクタ 379"/>
        <xdr:cNvCxnSpPr/>
      </xdr:nvCxnSpPr>
      <xdr:spPr>
        <a:xfrm>
          <a:off x="4737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81</xdr:row>
      <xdr:rowOff>26307</xdr:rowOff>
    </xdr:from>
    <xdr:to>
      <xdr:col>7</xdr:col>
      <xdr:colOff>15875</xdr:colOff>
      <xdr:row>81</xdr:row>
      <xdr:rowOff>58964</xdr:rowOff>
    </xdr:to>
    <xdr:cxnSp macro="">
      <xdr:nvCxnSpPr>
        <xdr:cNvPr id="381" name="直線コネクタ 380"/>
        <xdr:cNvCxnSpPr/>
      </xdr:nvCxnSpPr>
      <xdr:spPr>
        <a:xfrm>
          <a:off x="3987800" y="1391375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111777</xdr:rowOff>
    </xdr:from>
    <xdr:ext cx="762000" cy="259045"/>
    <xdr:sp macro="" textlink="">
      <xdr:nvSpPr>
        <xdr:cNvPr id="382" name="公債費平均値テキスト"/>
        <xdr:cNvSpPr txBox="1"/>
      </xdr:nvSpPr>
      <xdr:spPr>
        <a:xfrm>
          <a:off x="4914900" y="13141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17.2</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95250</xdr:rowOff>
    </xdr:from>
    <xdr:to>
      <xdr:col>7</xdr:col>
      <xdr:colOff>66675</xdr:colOff>
      <xdr:row>78</xdr:row>
      <xdr:rowOff>25400</xdr:rowOff>
    </xdr:to>
    <xdr:sp macro="" textlink="">
      <xdr:nvSpPr>
        <xdr:cNvPr id="383" name="フローチャート : 判断 382"/>
        <xdr:cNvSpPr/>
      </xdr:nvSpPr>
      <xdr:spPr>
        <a:xfrm>
          <a:off x="47752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81</xdr:row>
      <xdr:rowOff>26307</xdr:rowOff>
    </xdr:from>
    <xdr:to>
      <xdr:col>5</xdr:col>
      <xdr:colOff>549275</xdr:colOff>
      <xdr:row>81</xdr:row>
      <xdr:rowOff>58964</xdr:rowOff>
    </xdr:to>
    <xdr:cxnSp macro="">
      <xdr:nvCxnSpPr>
        <xdr:cNvPr id="384" name="直線コネクタ 383"/>
        <xdr:cNvCxnSpPr/>
      </xdr:nvCxnSpPr>
      <xdr:spPr>
        <a:xfrm flipV="1">
          <a:off x="3098800" y="139137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76</xdr:row>
      <xdr:rowOff>70757</xdr:rowOff>
    </xdr:from>
    <xdr:to>
      <xdr:col>5</xdr:col>
      <xdr:colOff>600075</xdr:colOff>
      <xdr:row>77</xdr:row>
      <xdr:rowOff>907</xdr:rowOff>
    </xdr:to>
    <xdr:sp macro="" textlink="">
      <xdr:nvSpPr>
        <xdr:cNvPr id="385" name="フローチャート : 判断 384"/>
        <xdr:cNvSpPr/>
      </xdr:nvSpPr>
      <xdr:spPr>
        <a:xfrm>
          <a:off x="3937000" y="1310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11084</xdr:rowOff>
    </xdr:from>
    <xdr:ext cx="736600" cy="259045"/>
    <xdr:sp macro="" textlink="">
      <xdr:nvSpPr>
        <xdr:cNvPr id="386" name="テキスト ボックス 385"/>
        <xdr:cNvSpPr txBox="1"/>
      </xdr:nvSpPr>
      <xdr:spPr>
        <a:xfrm>
          <a:off x="3606800" y="12869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15.4</a:t>
          </a:r>
          <a:endParaRPr kumimoji="1" lang="ja-JP" altLang="en-US" sz="1000" b="1">
            <a:solidFill>
              <a:srgbClr val="000080"/>
            </a:solidFill>
            <a:latin typeface="ＭＳ Ｐゴシック"/>
          </a:endParaRPr>
        </a:p>
      </xdr:txBody>
    </xdr:sp>
    <xdr:clientData/>
  </xdr:oneCellAnchor>
  <xdr:twoCellAnchor>
    <xdr:from>
      <xdr:col>3</xdr:col>
      <xdr:colOff>142875</xdr:colOff>
      <xdr:row>80</xdr:row>
      <xdr:rowOff>34471</xdr:rowOff>
    </xdr:from>
    <xdr:to>
      <xdr:col>4</xdr:col>
      <xdr:colOff>346075</xdr:colOff>
      <xdr:row>81</xdr:row>
      <xdr:rowOff>58964</xdr:rowOff>
    </xdr:to>
    <xdr:cxnSp macro="">
      <xdr:nvCxnSpPr>
        <xdr:cNvPr id="387" name="直線コネクタ 386"/>
        <xdr:cNvCxnSpPr/>
      </xdr:nvCxnSpPr>
      <xdr:spPr>
        <a:xfrm>
          <a:off x="2209800" y="13750471"/>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29936</xdr:rowOff>
    </xdr:from>
    <xdr:to>
      <xdr:col>4</xdr:col>
      <xdr:colOff>396875</xdr:colOff>
      <xdr:row>77</xdr:row>
      <xdr:rowOff>131536</xdr:rowOff>
    </xdr:to>
    <xdr:sp macro="" textlink="">
      <xdr:nvSpPr>
        <xdr:cNvPr id="388" name="フローチャート : 判断 387"/>
        <xdr:cNvSpPr/>
      </xdr:nvSpPr>
      <xdr:spPr>
        <a:xfrm>
          <a:off x="3048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141713</xdr:rowOff>
    </xdr:from>
    <xdr:ext cx="762000" cy="259045"/>
    <xdr:sp macro="" textlink="">
      <xdr:nvSpPr>
        <xdr:cNvPr id="389" name="テキスト ボックス 388"/>
        <xdr:cNvSpPr txBox="1"/>
      </xdr:nvSpPr>
      <xdr:spPr>
        <a:xfrm>
          <a:off x="2717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16.6</a:t>
          </a:r>
          <a:endParaRPr kumimoji="1" lang="ja-JP" altLang="en-US" sz="1000" b="1">
            <a:solidFill>
              <a:srgbClr val="000080"/>
            </a:solidFill>
            <a:latin typeface="ＭＳ Ｐゴシック"/>
          </a:endParaRPr>
        </a:p>
      </xdr:txBody>
    </xdr:sp>
    <xdr:clientData/>
  </xdr:oneCellAnchor>
  <xdr:twoCellAnchor>
    <xdr:from>
      <xdr:col>1</xdr:col>
      <xdr:colOff>625475</xdr:colOff>
      <xdr:row>79</xdr:row>
      <xdr:rowOff>107950</xdr:rowOff>
    </xdr:from>
    <xdr:to>
      <xdr:col>3</xdr:col>
      <xdr:colOff>142875</xdr:colOff>
      <xdr:row>80</xdr:row>
      <xdr:rowOff>34471</xdr:rowOff>
    </xdr:to>
    <xdr:cxnSp macro="">
      <xdr:nvCxnSpPr>
        <xdr:cNvPr id="390" name="直線コネクタ 389"/>
        <xdr:cNvCxnSpPr/>
      </xdr:nvCxnSpPr>
      <xdr:spPr>
        <a:xfrm>
          <a:off x="1320800" y="13652500"/>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62593</xdr:rowOff>
    </xdr:from>
    <xdr:to>
      <xdr:col>3</xdr:col>
      <xdr:colOff>193675</xdr:colOff>
      <xdr:row>77</xdr:row>
      <xdr:rowOff>164193</xdr:rowOff>
    </xdr:to>
    <xdr:sp macro="" textlink="">
      <xdr:nvSpPr>
        <xdr:cNvPr id="391" name="フローチャート : 判断 390"/>
        <xdr:cNvSpPr/>
      </xdr:nvSpPr>
      <xdr:spPr>
        <a:xfrm>
          <a:off x="2159000" y="132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2920</xdr:rowOff>
    </xdr:from>
    <xdr:ext cx="762000" cy="259045"/>
    <xdr:sp macro="" textlink="">
      <xdr:nvSpPr>
        <xdr:cNvPr id="392" name="テキスト ボックス 391"/>
        <xdr:cNvSpPr txBox="1"/>
      </xdr:nvSpPr>
      <xdr:spPr>
        <a:xfrm>
          <a:off x="1828800" y="1303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16.9</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73479</xdr:rowOff>
    </xdr:from>
    <xdr:to>
      <xdr:col>1</xdr:col>
      <xdr:colOff>676275</xdr:colOff>
      <xdr:row>78</xdr:row>
      <xdr:rowOff>3629</xdr:rowOff>
    </xdr:to>
    <xdr:sp macro="" textlink="">
      <xdr:nvSpPr>
        <xdr:cNvPr id="393" name="フローチャート : 判断 392"/>
        <xdr:cNvSpPr/>
      </xdr:nvSpPr>
      <xdr:spPr>
        <a:xfrm>
          <a:off x="12700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13806</xdr:rowOff>
    </xdr:from>
    <xdr:ext cx="762000" cy="259045"/>
    <xdr:sp macro="" textlink="">
      <xdr:nvSpPr>
        <xdr:cNvPr id="394" name="テキスト ボックス 393"/>
        <xdr:cNvSpPr txBox="1"/>
      </xdr:nvSpPr>
      <xdr:spPr>
        <a:xfrm>
          <a:off x="939800" y="13044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95" name="テキスト ボックス 39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96" name="テキスト ボックス 39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97" name="テキスト ボックス 39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98" name="テキスト ボックス 39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99" name="テキスト ボックス 39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81</xdr:row>
      <xdr:rowOff>8164</xdr:rowOff>
    </xdr:from>
    <xdr:to>
      <xdr:col>7</xdr:col>
      <xdr:colOff>66675</xdr:colOff>
      <xdr:row>81</xdr:row>
      <xdr:rowOff>109764</xdr:rowOff>
    </xdr:to>
    <xdr:sp macro="" textlink="">
      <xdr:nvSpPr>
        <xdr:cNvPr id="400" name="円/楕円 399"/>
        <xdr:cNvSpPr/>
      </xdr:nvSpPr>
      <xdr:spPr>
        <a:xfrm>
          <a:off x="4775200" y="1389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80</xdr:row>
      <xdr:rowOff>88191</xdr:rowOff>
    </xdr:from>
    <xdr:ext cx="762000" cy="259045"/>
    <xdr:sp macro="" textlink="">
      <xdr:nvSpPr>
        <xdr:cNvPr id="401" name="公債費該当値テキスト"/>
        <xdr:cNvSpPr txBox="1"/>
      </xdr:nvSpPr>
      <xdr:spPr>
        <a:xfrm>
          <a:off x="4914900" y="13804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22.7</a:t>
          </a:r>
          <a:endParaRPr kumimoji="1" lang="ja-JP" altLang="en-US" sz="1000" b="1">
            <a:solidFill>
              <a:srgbClr val="FF0000"/>
            </a:solidFill>
            <a:latin typeface="ＭＳ Ｐゴシック"/>
          </a:endParaRPr>
        </a:p>
      </xdr:txBody>
    </xdr:sp>
    <xdr:clientData/>
  </xdr:oneCellAnchor>
  <xdr:twoCellAnchor>
    <xdr:from>
      <xdr:col>5</xdr:col>
      <xdr:colOff>498475</xdr:colOff>
      <xdr:row>80</xdr:row>
      <xdr:rowOff>146957</xdr:rowOff>
    </xdr:from>
    <xdr:to>
      <xdr:col>5</xdr:col>
      <xdr:colOff>600075</xdr:colOff>
      <xdr:row>81</xdr:row>
      <xdr:rowOff>77107</xdr:rowOff>
    </xdr:to>
    <xdr:sp macro="" textlink="">
      <xdr:nvSpPr>
        <xdr:cNvPr id="402" name="円/楕円 401"/>
        <xdr:cNvSpPr/>
      </xdr:nvSpPr>
      <xdr:spPr>
        <a:xfrm>
          <a:off x="3937000" y="1386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81</xdr:row>
      <xdr:rowOff>61884</xdr:rowOff>
    </xdr:from>
    <xdr:ext cx="736600" cy="259045"/>
    <xdr:sp macro="" textlink="">
      <xdr:nvSpPr>
        <xdr:cNvPr id="403" name="テキスト ボックス 402"/>
        <xdr:cNvSpPr txBox="1"/>
      </xdr:nvSpPr>
      <xdr:spPr>
        <a:xfrm>
          <a:off x="3606800" y="1394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22.4</a:t>
          </a:r>
          <a:endParaRPr kumimoji="1" lang="ja-JP" altLang="en-US" sz="1000" b="1">
            <a:solidFill>
              <a:srgbClr val="FF0000"/>
            </a:solidFill>
            <a:latin typeface="ＭＳ Ｐゴシック"/>
          </a:endParaRPr>
        </a:p>
      </xdr:txBody>
    </xdr:sp>
    <xdr:clientData/>
  </xdr:oneCellAnchor>
  <xdr:twoCellAnchor>
    <xdr:from>
      <xdr:col>4</xdr:col>
      <xdr:colOff>295275</xdr:colOff>
      <xdr:row>81</xdr:row>
      <xdr:rowOff>8164</xdr:rowOff>
    </xdr:from>
    <xdr:to>
      <xdr:col>4</xdr:col>
      <xdr:colOff>396875</xdr:colOff>
      <xdr:row>81</xdr:row>
      <xdr:rowOff>109764</xdr:rowOff>
    </xdr:to>
    <xdr:sp macro="" textlink="">
      <xdr:nvSpPr>
        <xdr:cNvPr id="404" name="円/楕円 403"/>
        <xdr:cNvSpPr/>
      </xdr:nvSpPr>
      <xdr:spPr>
        <a:xfrm>
          <a:off x="3048000" y="1389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81</xdr:row>
      <xdr:rowOff>94541</xdr:rowOff>
    </xdr:from>
    <xdr:ext cx="762000" cy="259045"/>
    <xdr:sp macro="" textlink="">
      <xdr:nvSpPr>
        <xdr:cNvPr id="405" name="テキスト ボックス 404"/>
        <xdr:cNvSpPr txBox="1"/>
      </xdr:nvSpPr>
      <xdr:spPr>
        <a:xfrm>
          <a:off x="2717800" y="13981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22.7</a:t>
          </a:r>
          <a:endParaRPr kumimoji="1" lang="ja-JP" altLang="en-US" sz="1000" b="1">
            <a:solidFill>
              <a:srgbClr val="FF0000"/>
            </a:solidFill>
            <a:latin typeface="ＭＳ Ｐゴシック"/>
          </a:endParaRPr>
        </a:p>
      </xdr:txBody>
    </xdr:sp>
    <xdr:clientData/>
  </xdr:oneCellAnchor>
  <xdr:twoCellAnchor>
    <xdr:from>
      <xdr:col>3</xdr:col>
      <xdr:colOff>92075</xdr:colOff>
      <xdr:row>79</xdr:row>
      <xdr:rowOff>155121</xdr:rowOff>
    </xdr:from>
    <xdr:to>
      <xdr:col>3</xdr:col>
      <xdr:colOff>193675</xdr:colOff>
      <xdr:row>80</xdr:row>
      <xdr:rowOff>85271</xdr:rowOff>
    </xdr:to>
    <xdr:sp macro="" textlink="">
      <xdr:nvSpPr>
        <xdr:cNvPr id="406" name="円/楕円 405"/>
        <xdr:cNvSpPr/>
      </xdr:nvSpPr>
      <xdr:spPr>
        <a:xfrm>
          <a:off x="2159000" y="1369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80</xdr:row>
      <xdr:rowOff>70048</xdr:rowOff>
    </xdr:from>
    <xdr:ext cx="762000" cy="259045"/>
    <xdr:sp macro="" textlink="">
      <xdr:nvSpPr>
        <xdr:cNvPr id="407" name="テキスト ボックス 406"/>
        <xdr:cNvSpPr txBox="1"/>
      </xdr:nvSpPr>
      <xdr:spPr>
        <a:xfrm>
          <a:off x="1828800" y="13786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20.9</a:t>
          </a:r>
          <a:endParaRPr kumimoji="1" lang="ja-JP" altLang="en-US" sz="1000" b="1">
            <a:solidFill>
              <a:srgbClr val="FF0000"/>
            </a:solidFill>
            <a:latin typeface="ＭＳ Ｐゴシック"/>
          </a:endParaRPr>
        </a:p>
      </xdr:txBody>
    </xdr:sp>
    <xdr:clientData/>
  </xdr:oneCellAnchor>
  <xdr:twoCellAnchor>
    <xdr:from>
      <xdr:col>1</xdr:col>
      <xdr:colOff>574675</xdr:colOff>
      <xdr:row>79</xdr:row>
      <xdr:rowOff>57150</xdr:rowOff>
    </xdr:from>
    <xdr:to>
      <xdr:col>1</xdr:col>
      <xdr:colOff>676275</xdr:colOff>
      <xdr:row>79</xdr:row>
      <xdr:rowOff>158750</xdr:rowOff>
    </xdr:to>
    <xdr:sp macro="" textlink="">
      <xdr:nvSpPr>
        <xdr:cNvPr id="408" name="円/楕円 407"/>
        <xdr:cNvSpPr/>
      </xdr:nvSpPr>
      <xdr:spPr>
        <a:xfrm>
          <a:off x="12700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79</xdr:row>
      <xdr:rowOff>143527</xdr:rowOff>
    </xdr:from>
    <xdr:ext cx="762000" cy="259045"/>
    <xdr:sp macro="" textlink="">
      <xdr:nvSpPr>
        <xdr:cNvPr id="409" name="テキスト ボックス 408"/>
        <xdr:cNvSpPr txBox="1"/>
      </xdr:nvSpPr>
      <xdr:spPr>
        <a:xfrm>
          <a:off x="939800" y="1368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20.0</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410" name="正方形/長方形 40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11" name="正方形/長方形 41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12" name="正方形/長方形 41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9/21</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13" name="正方形/長方形 41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14" name="正方形/長方形 41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15" name="正方形/長方形 41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16" name="正方形/長方形 41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17" name="正方形/長方形 41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18" name="正方形/長方形 41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19" name="正方形/長方形 41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20" name="テキスト ボックス 41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公債費以外に係る経常収支比率は、類似団体の平均より</a:t>
          </a:r>
          <a:r>
            <a:rPr kumimoji="1" lang="en-US" altLang="ja-JP" sz="1300">
              <a:latin typeface="ＭＳ Ｐゴシック"/>
            </a:rPr>
            <a:t>1.2</a:t>
          </a:r>
          <a:r>
            <a:rPr kumimoji="1" lang="ja-JP" altLang="en-US" sz="1300">
              <a:latin typeface="ＭＳ Ｐゴシック"/>
            </a:rPr>
            <a:t>ポイント下回っているものの、近年は増加傾向にある。</a:t>
          </a:r>
        </a:p>
        <a:p>
          <a:r>
            <a:rPr kumimoji="1" lang="ja-JP" altLang="en-US" sz="1300">
              <a:latin typeface="ＭＳ Ｐゴシック"/>
            </a:rPr>
            <a:t>　今後も行財政改革推進計画に基づき、経常経費の削減に努めていく。</a:t>
          </a:r>
        </a:p>
      </xdr:txBody>
    </xdr:sp>
    <xdr:clientData/>
  </xdr:twoCellAnchor>
  <xdr:oneCellAnchor>
    <xdr:from>
      <xdr:col>18</xdr:col>
      <xdr:colOff>44450</xdr:colOff>
      <xdr:row>69</xdr:row>
      <xdr:rowOff>107950</xdr:rowOff>
    </xdr:from>
    <xdr:ext cx="298543" cy="225703"/>
    <xdr:sp macro="" textlink="">
      <xdr:nvSpPr>
        <xdr:cNvPr id="421" name="テキスト ボックス 42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22" name="直線コネクタ 42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23" name="テキスト ボックス 42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24" name="直線コネクタ 423"/>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25" name="テキスト ボックス 424"/>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26" name="直線コネクタ 425"/>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27" name="テキスト ボックス 426"/>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28" name="直線コネクタ 427"/>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29" name="テキスト ボックス 428"/>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30" name="直線コネクタ 429"/>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31" name="テキスト ボックス 430"/>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32" name="直線コネクタ 431"/>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33" name="テキスト ボックス 432"/>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34" name="直線コネクタ 433"/>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35" name="テキスト ボックス 434"/>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65.0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36"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72</xdr:row>
      <xdr:rowOff>50800</xdr:rowOff>
    </xdr:from>
    <xdr:to>
      <xdr:col>24</xdr:col>
      <xdr:colOff>31750</xdr:colOff>
      <xdr:row>80</xdr:row>
      <xdr:rowOff>119380</xdr:rowOff>
    </xdr:to>
    <xdr:cxnSp macro="">
      <xdr:nvCxnSpPr>
        <xdr:cNvPr id="437" name="直線コネクタ 436"/>
        <xdr:cNvCxnSpPr/>
      </xdr:nvCxnSpPr>
      <xdr:spPr>
        <a:xfrm flipV="1">
          <a:off x="16510000" y="1239520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91457</xdr:rowOff>
    </xdr:from>
    <xdr:ext cx="762000" cy="259045"/>
    <xdr:sp macro="" textlink="">
      <xdr:nvSpPr>
        <xdr:cNvPr id="438" name="公債費以外最小値テキスト"/>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87.4</a:t>
          </a:r>
          <a:endParaRPr kumimoji="1" lang="ja-JP" altLang="en-US" sz="1000" b="1">
            <a:latin typeface="ＭＳ Ｐゴシック"/>
          </a:endParaRPr>
        </a:p>
      </xdr:txBody>
    </xdr:sp>
    <xdr:clientData/>
  </xdr:oneCellAnchor>
  <xdr:twoCellAnchor>
    <xdr:from>
      <xdr:col>23</xdr:col>
      <xdr:colOff>628650</xdr:colOff>
      <xdr:row>80</xdr:row>
      <xdr:rowOff>119380</xdr:rowOff>
    </xdr:from>
    <xdr:to>
      <xdr:col>24</xdr:col>
      <xdr:colOff>120650</xdr:colOff>
      <xdr:row>80</xdr:row>
      <xdr:rowOff>119380</xdr:rowOff>
    </xdr:to>
    <xdr:cxnSp macro="">
      <xdr:nvCxnSpPr>
        <xdr:cNvPr id="439" name="直線コネクタ 438"/>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70</xdr:row>
      <xdr:rowOff>137177</xdr:rowOff>
    </xdr:from>
    <xdr:ext cx="762000" cy="259045"/>
    <xdr:sp macro="" textlink="">
      <xdr:nvSpPr>
        <xdr:cNvPr id="440" name="公債費以外最大値テキスト"/>
        <xdr:cNvSpPr txBox="1"/>
      </xdr:nvSpPr>
      <xdr:spPr>
        <a:xfrm>
          <a:off x="16598900" y="1213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68.5</a:t>
          </a:r>
          <a:endParaRPr kumimoji="1" lang="ja-JP" altLang="en-US" sz="1000" b="1">
            <a:latin typeface="ＭＳ Ｐゴシック"/>
          </a:endParaRPr>
        </a:p>
      </xdr:txBody>
    </xdr:sp>
    <xdr:clientData/>
  </xdr:oneCellAnchor>
  <xdr:twoCellAnchor>
    <xdr:from>
      <xdr:col>23</xdr:col>
      <xdr:colOff>628650</xdr:colOff>
      <xdr:row>72</xdr:row>
      <xdr:rowOff>50800</xdr:rowOff>
    </xdr:from>
    <xdr:to>
      <xdr:col>24</xdr:col>
      <xdr:colOff>120650</xdr:colOff>
      <xdr:row>72</xdr:row>
      <xdr:rowOff>50800</xdr:rowOff>
    </xdr:to>
    <xdr:cxnSp macro="">
      <xdr:nvCxnSpPr>
        <xdr:cNvPr id="441" name="直線コネクタ 440"/>
        <xdr:cNvCxnSpPr/>
      </xdr:nvCxnSpPr>
      <xdr:spPr>
        <a:xfrm>
          <a:off x="16421100" y="1239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73</xdr:row>
      <xdr:rowOff>77470</xdr:rowOff>
    </xdr:from>
    <xdr:to>
      <xdr:col>24</xdr:col>
      <xdr:colOff>31750</xdr:colOff>
      <xdr:row>73</xdr:row>
      <xdr:rowOff>153670</xdr:rowOff>
    </xdr:to>
    <xdr:cxnSp macro="">
      <xdr:nvCxnSpPr>
        <xdr:cNvPr id="442" name="直線コネクタ 441"/>
        <xdr:cNvCxnSpPr/>
      </xdr:nvCxnSpPr>
      <xdr:spPr>
        <a:xfrm>
          <a:off x="15671800" y="1259332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73</xdr:row>
      <xdr:rowOff>166387</xdr:rowOff>
    </xdr:from>
    <xdr:ext cx="762000" cy="259045"/>
    <xdr:sp macro="" textlink="">
      <xdr:nvSpPr>
        <xdr:cNvPr id="443" name="公債費以外平均値テキスト"/>
        <xdr:cNvSpPr txBox="1"/>
      </xdr:nvSpPr>
      <xdr:spPr>
        <a:xfrm>
          <a:off x="16598900" y="126822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73.3</a:t>
          </a:r>
          <a:endParaRPr kumimoji="1" lang="ja-JP" altLang="en-US" sz="1000" b="1">
            <a:solidFill>
              <a:srgbClr val="000080"/>
            </a:solidFill>
            <a:latin typeface="ＭＳ Ｐゴシック"/>
          </a:endParaRPr>
        </a:p>
      </xdr:txBody>
    </xdr:sp>
    <xdr:clientData/>
  </xdr:oneCellAnchor>
  <xdr:twoCellAnchor>
    <xdr:from>
      <xdr:col>23</xdr:col>
      <xdr:colOff>666750</xdr:colOff>
      <xdr:row>74</xdr:row>
      <xdr:rowOff>22860</xdr:rowOff>
    </xdr:from>
    <xdr:to>
      <xdr:col>24</xdr:col>
      <xdr:colOff>82550</xdr:colOff>
      <xdr:row>74</xdr:row>
      <xdr:rowOff>124460</xdr:rowOff>
    </xdr:to>
    <xdr:sp macro="" textlink="">
      <xdr:nvSpPr>
        <xdr:cNvPr id="444" name="フローチャート : 判断 443"/>
        <xdr:cNvSpPr/>
      </xdr:nvSpPr>
      <xdr:spPr>
        <a:xfrm>
          <a:off x="16459200" y="1271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73</xdr:row>
      <xdr:rowOff>24130</xdr:rowOff>
    </xdr:from>
    <xdr:to>
      <xdr:col>22</xdr:col>
      <xdr:colOff>565150</xdr:colOff>
      <xdr:row>73</xdr:row>
      <xdr:rowOff>77470</xdr:rowOff>
    </xdr:to>
    <xdr:cxnSp macro="">
      <xdr:nvCxnSpPr>
        <xdr:cNvPr id="445" name="直線コネクタ 444"/>
        <xdr:cNvCxnSpPr/>
      </xdr:nvCxnSpPr>
      <xdr:spPr>
        <a:xfrm>
          <a:off x="14782800" y="125399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74</xdr:row>
      <xdr:rowOff>7620</xdr:rowOff>
    </xdr:from>
    <xdr:to>
      <xdr:col>22</xdr:col>
      <xdr:colOff>615950</xdr:colOff>
      <xdr:row>74</xdr:row>
      <xdr:rowOff>109220</xdr:rowOff>
    </xdr:to>
    <xdr:sp macro="" textlink="">
      <xdr:nvSpPr>
        <xdr:cNvPr id="446" name="フローチャート : 判断 445"/>
        <xdr:cNvSpPr/>
      </xdr:nvSpPr>
      <xdr:spPr>
        <a:xfrm>
          <a:off x="15621000" y="1269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74</xdr:row>
      <xdr:rowOff>93997</xdr:rowOff>
    </xdr:from>
    <xdr:ext cx="736600" cy="259045"/>
    <xdr:sp macro="" textlink="">
      <xdr:nvSpPr>
        <xdr:cNvPr id="447" name="テキスト ボックス 446"/>
        <xdr:cNvSpPr txBox="1"/>
      </xdr:nvSpPr>
      <xdr:spPr>
        <a:xfrm>
          <a:off x="15290800" y="12781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73.1</a:t>
          </a:r>
          <a:endParaRPr kumimoji="1" lang="ja-JP" altLang="en-US" sz="1000" b="1">
            <a:solidFill>
              <a:srgbClr val="000080"/>
            </a:solidFill>
            <a:latin typeface="ＭＳ Ｐゴシック"/>
          </a:endParaRPr>
        </a:p>
      </xdr:txBody>
    </xdr:sp>
    <xdr:clientData/>
  </xdr:oneCellAnchor>
  <xdr:twoCellAnchor>
    <xdr:from>
      <xdr:col>20</xdr:col>
      <xdr:colOff>158750</xdr:colOff>
      <xdr:row>73</xdr:row>
      <xdr:rowOff>8890</xdr:rowOff>
    </xdr:from>
    <xdr:to>
      <xdr:col>21</xdr:col>
      <xdr:colOff>361950</xdr:colOff>
      <xdr:row>73</xdr:row>
      <xdr:rowOff>24130</xdr:rowOff>
    </xdr:to>
    <xdr:cxnSp macro="">
      <xdr:nvCxnSpPr>
        <xdr:cNvPr id="448" name="直線コネクタ 447"/>
        <xdr:cNvCxnSpPr/>
      </xdr:nvCxnSpPr>
      <xdr:spPr>
        <a:xfrm>
          <a:off x="13893800" y="125247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74</xdr:row>
      <xdr:rowOff>91440</xdr:rowOff>
    </xdr:from>
    <xdr:to>
      <xdr:col>21</xdr:col>
      <xdr:colOff>412750</xdr:colOff>
      <xdr:row>75</xdr:row>
      <xdr:rowOff>21590</xdr:rowOff>
    </xdr:to>
    <xdr:sp macro="" textlink="">
      <xdr:nvSpPr>
        <xdr:cNvPr id="449" name="フローチャート : 判断 448"/>
        <xdr:cNvSpPr/>
      </xdr:nvSpPr>
      <xdr:spPr>
        <a:xfrm>
          <a:off x="14732000" y="12778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6367</xdr:rowOff>
    </xdr:from>
    <xdr:ext cx="762000" cy="259045"/>
    <xdr:sp macro="" textlink="">
      <xdr:nvSpPr>
        <xdr:cNvPr id="450" name="テキスト ボックス 449"/>
        <xdr:cNvSpPr txBox="1"/>
      </xdr:nvSpPr>
      <xdr:spPr>
        <a:xfrm>
          <a:off x="14401800" y="1286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74.2</a:t>
          </a:r>
          <a:endParaRPr kumimoji="1" lang="ja-JP" altLang="en-US" sz="1000" b="1">
            <a:solidFill>
              <a:srgbClr val="000080"/>
            </a:solidFill>
            <a:latin typeface="ＭＳ Ｐゴシック"/>
          </a:endParaRPr>
        </a:p>
      </xdr:txBody>
    </xdr:sp>
    <xdr:clientData/>
  </xdr:oneCellAnchor>
  <xdr:twoCellAnchor>
    <xdr:from>
      <xdr:col>18</xdr:col>
      <xdr:colOff>641350</xdr:colOff>
      <xdr:row>73</xdr:row>
      <xdr:rowOff>8890</xdr:rowOff>
    </xdr:from>
    <xdr:to>
      <xdr:col>20</xdr:col>
      <xdr:colOff>158750</xdr:colOff>
      <xdr:row>73</xdr:row>
      <xdr:rowOff>130810</xdr:rowOff>
    </xdr:to>
    <xdr:cxnSp macro="">
      <xdr:nvCxnSpPr>
        <xdr:cNvPr id="451" name="直線コネクタ 450"/>
        <xdr:cNvCxnSpPr/>
      </xdr:nvCxnSpPr>
      <xdr:spPr>
        <a:xfrm flipV="1">
          <a:off x="13004800" y="1252474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73</xdr:row>
      <xdr:rowOff>140970</xdr:rowOff>
    </xdr:from>
    <xdr:to>
      <xdr:col>20</xdr:col>
      <xdr:colOff>209550</xdr:colOff>
      <xdr:row>74</xdr:row>
      <xdr:rowOff>71120</xdr:rowOff>
    </xdr:to>
    <xdr:sp macro="" textlink="">
      <xdr:nvSpPr>
        <xdr:cNvPr id="452" name="フローチャート : 判断 451"/>
        <xdr:cNvSpPr/>
      </xdr:nvSpPr>
      <xdr:spPr>
        <a:xfrm>
          <a:off x="13843000" y="1265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74</xdr:row>
      <xdr:rowOff>55897</xdr:rowOff>
    </xdr:from>
    <xdr:ext cx="762000" cy="259045"/>
    <xdr:sp macro="" textlink="">
      <xdr:nvSpPr>
        <xdr:cNvPr id="453" name="テキスト ボックス 452"/>
        <xdr:cNvSpPr txBox="1"/>
      </xdr:nvSpPr>
      <xdr:spPr>
        <a:xfrm>
          <a:off x="13512800" y="1274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72.6</a:t>
          </a:r>
          <a:endParaRPr kumimoji="1" lang="ja-JP" altLang="en-US" sz="1000" b="1">
            <a:solidFill>
              <a:srgbClr val="000080"/>
            </a:solidFill>
            <a:latin typeface="ＭＳ Ｐゴシック"/>
          </a:endParaRPr>
        </a:p>
      </xdr:txBody>
    </xdr:sp>
    <xdr:clientData/>
  </xdr:oneCellAnchor>
  <xdr:twoCellAnchor>
    <xdr:from>
      <xdr:col>18</xdr:col>
      <xdr:colOff>590550</xdr:colOff>
      <xdr:row>74</xdr:row>
      <xdr:rowOff>22860</xdr:rowOff>
    </xdr:from>
    <xdr:to>
      <xdr:col>19</xdr:col>
      <xdr:colOff>6350</xdr:colOff>
      <xdr:row>74</xdr:row>
      <xdr:rowOff>124460</xdr:rowOff>
    </xdr:to>
    <xdr:sp macro="" textlink="">
      <xdr:nvSpPr>
        <xdr:cNvPr id="454" name="フローチャート : 判断 453"/>
        <xdr:cNvSpPr/>
      </xdr:nvSpPr>
      <xdr:spPr>
        <a:xfrm>
          <a:off x="12954000" y="1271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109237</xdr:rowOff>
    </xdr:from>
    <xdr:ext cx="762000" cy="259045"/>
    <xdr:sp macro="" textlink="">
      <xdr:nvSpPr>
        <xdr:cNvPr id="455" name="テキスト ボックス 454"/>
        <xdr:cNvSpPr txBox="1"/>
      </xdr:nvSpPr>
      <xdr:spPr>
        <a:xfrm>
          <a:off x="12623800" y="1279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73.3</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56" name="テキスト ボックス 455"/>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57" name="テキスト ボックス 456"/>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58" name="テキスト ボックス 457"/>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59" name="テキスト ボックス 458"/>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60" name="テキスト ボックス 459"/>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73</xdr:row>
      <xdr:rowOff>102870</xdr:rowOff>
    </xdr:from>
    <xdr:to>
      <xdr:col>24</xdr:col>
      <xdr:colOff>82550</xdr:colOff>
      <xdr:row>74</xdr:row>
      <xdr:rowOff>33020</xdr:rowOff>
    </xdr:to>
    <xdr:sp macro="" textlink="">
      <xdr:nvSpPr>
        <xdr:cNvPr id="461" name="円/楕円 460"/>
        <xdr:cNvSpPr/>
      </xdr:nvSpPr>
      <xdr:spPr>
        <a:xfrm>
          <a:off x="16459200" y="1261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72</xdr:row>
      <xdr:rowOff>119397</xdr:rowOff>
    </xdr:from>
    <xdr:ext cx="762000" cy="259045"/>
    <xdr:sp macro="" textlink="">
      <xdr:nvSpPr>
        <xdr:cNvPr id="462" name="公債費以外該当値テキスト"/>
        <xdr:cNvSpPr txBox="1"/>
      </xdr:nvSpPr>
      <xdr:spPr>
        <a:xfrm>
          <a:off x="16598900" y="1246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72.1</a:t>
          </a:r>
          <a:endParaRPr kumimoji="1" lang="ja-JP" altLang="en-US" sz="1000" b="1">
            <a:solidFill>
              <a:srgbClr val="FF0000"/>
            </a:solidFill>
            <a:latin typeface="ＭＳ Ｐゴシック"/>
          </a:endParaRPr>
        </a:p>
      </xdr:txBody>
    </xdr:sp>
    <xdr:clientData/>
  </xdr:oneCellAnchor>
  <xdr:twoCellAnchor>
    <xdr:from>
      <xdr:col>22</xdr:col>
      <xdr:colOff>514350</xdr:colOff>
      <xdr:row>73</xdr:row>
      <xdr:rowOff>26670</xdr:rowOff>
    </xdr:from>
    <xdr:to>
      <xdr:col>22</xdr:col>
      <xdr:colOff>615950</xdr:colOff>
      <xdr:row>73</xdr:row>
      <xdr:rowOff>128270</xdr:rowOff>
    </xdr:to>
    <xdr:sp macro="" textlink="">
      <xdr:nvSpPr>
        <xdr:cNvPr id="463" name="円/楕円 462"/>
        <xdr:cNvSpPr/>
      </xdr:nvSpPr>
      <xdr:spPr>
        <a:xfrm>
          <a:off x="15621000" y="1254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71</xdr:row>
      <xdr:rowOff>138447</xdr:rowOff>
    </xdr:from>
    <xdr:ext cx="736600" cy="259045"/>
    <xdr:sp macro="" textlink="">
      <xdr:nvSpPr>
        <xdr:cNvPr id="464" name="テキスト ボックス 463"/>
        <xdr:cNvSpPr txBox="1"/>
      </xdr:nvSpPr>
      <xdr:spPr>
        <a:xfrm>
          <a:off x="15290800" y="12311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71.1</a:t>
          </a:r>
          <a:endParaRPr kumimoji="1" lang="ja-JP" altLang="en-US" sz="1000" b="1">
            <a:solidFill>
              <a:srgbClr val="FF0000"/>
            </a:solidFill>
            <a:latin typeface="ＭＳ Ｐゴシック"/>
          </a:endParaRPr>
        </a:p>
      </xdr:txBody>
    </xdr:sp>
    <xdr:clientData/>
  </xdr:oneCellAnchor>
  <xdr:twoCellAnchor>
    <xdr:from>
      <xdr:col>21</xdr:col>
      <xdr:colOff>311150</xdr:colOff>
      <xdr:row>72</xdr:row>
      <xdr:rowOff>144780</xdr:rowOff>
    </xdr:from>
    <xdr:to>
      <xdr:col>21</xdr:col>
      <xdr:colOff>412750</xdr:colOff>
      <xdr:row>73</xdr:row>
      <xdr:rowOff>74930</xdr:rowOff>
    </xdr:to>
    <xdr:sp macro="" textlink="">
      <xdr:nvSpPr>
        <xdr:cNvPr id="465" name="円/楕円 464"/>
        <xdr:cNvSpPr/>
      </xdr:nvSpPr>
      <xdr:spPr>
        <a:xfrm>
          <a:off x="14732000" y="1248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71</xdr:row>
      <xdr:rowOff>85107</xdr:rowOff>
    </xdr:from>
    <xdr:ext cx="762000" cy="259045"/>
    <xdr:sp macro="" textlink="">
      <xdr:nvSpPr>
        <xdr:cNvPr id="466" name="テキスト ボックス 465"/>
        <xdr:cNvSpPr txBox="1"/>
      </xdr:nvSpPr>
      <xdr:spPr>
        <a:xfrm>
          <a:off x="14401800" y="1225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70.4</a:t>
          </a:r>
          <a:endParaRPr kumimoji="1" lang="ja-JP" altLang="en-US" sz="1000" b="1">
            <a:solidFill>
              <a:srgbClr val="FF0000"/>
            </a:solidFill>
            <a:latin typeface="ＭＳ Ｐゴシック"/>
          </a:endParaRPr>
        </a:p>
      </xdr:txBody>
    </xdr:sp>
    <xdr:clientData/>
  </xdr:oneCellAnchor>
  <xdr:twoCellAnchor>
    <xdr:from>
      <xdr:col>20</xdr:col>
      <xdr:colOff>107950</xdr:colOff>
      <xdr:row>72</xdr:row>
      <xdr:rowOff>129540</xdr:rowOff>
    </xdr:from>
    <xdr:to>
      <xdr:col>20</xdr:col>
      <xdr:colOff>209550</xdr:colOff>
      <xdr:row>73</xdr:row>
      <xdr:rowOff>59690</xdr:rowOff>
    </xdr:to>
    <xdr:sp macro="" textlink="">
      <xdr:nvSpPr>
        <xdr:cNvPr id="467" name="円/楕円 466"/>
        <xdr:cNvSpPr/>
      </xdr:nvSpPr>
      <xdr:spPr>
        <a:xfrm>
          <a:off x="13843000" y="1247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71</xdr:row>
      <xdr:rowOff>69867</xdr:rowOff>
    </xdr:from>
    <xdr:ext cx="762000" cy="259045"/>
    <xdr:sp macro="" textlink="">
      <xdr:nvSpPr>
        <xdr:cNvPr id="468" name="テキスト ボックス 467"/>
        <xdr:cNvSpPr txBox="1"/>
      </xdr:nvSpPr>
      <xdr:spPr>
        <a:xfrm>
          <a:off x="13512800" y="1224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70.2</a:t>
          </a:r>
          <a:endParaRPr kumimoji="1" lang="ja-JP" altLang="en-US" sz="1000" b="1">
            <a:solidFill>
              <a:srgbClr val="FF0000"/>
            </a:solidFill>
            <a:latin typeface="ＭＳ Ｐゴシック"/>
          </a:endParaRPr>
        </a:p>
      </xdr:txBody>
    </xdr:sp>
    <xdr:clientData/>
  </xdr:oneCellAnchor>
  <xdr:twoCellAnchor>
    <xdr:from>
      <xdr:col>18</xdr:col>
      <xdr:colOff>590550</xdr:colOff>
      <xdr:row>73</xdr:row>
      <xdr:rowOff>80010</xdr:rowOff>
    </xdr:from>
    <xdr:to>
      <xdr:col>19</xdr:col>
      <xdr:colOff>6350</xdr:colOff>
      <xdr:row>74</xdr:row>
      <xdr:rowOff>10160</xdr:rowOff>
    </xdr:to>
    <xdr:sp macro="" textlink="">
      <xdr:nvSpPr>
        <xdr:cNvPr id="469" name="円/楕円 468"/>
        <xdr:cNvSpPr/>
      </xdr:nvSpPr>
      <xdr:spPr>
        <a:xfrm>
          <a:off x="12954000" y="1259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72</xdr:row>
      <xdr:rowOff>20337</xdr:rowOff>
    </xdr:from>
    <xdr:ext cx="762000" cy="259045"/>
    <xdr:sp macro="" textlink="">
      <xdr:nvSpPr>
        <xdr:cNvPr id="470" name="テキスト ボックス 469"/>
        <xdr:cNvSpPr txBox="1"/>
      </xdr:nvSpPr>
      <xdr:spPr>
        <a:xfrm>
          <a:off x="12623800" y="1236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71.8</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山形県酒田市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20</xdr:row>
      <xdr:rowOff>133803</xdr:rowOff>
    </xdr:from>
    <xdr:to>
      <xdr:col>5</xdr:col>
      <xdr:colOff>733425</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163030</xdr:rowOff>
    </xdr:from>
    <xdr:ext cx="762000" cy="259045"/>
    <xdr:sp macro="" textlink="">
      <xdr:nvSpPr>
        <xdr:cNvPr id="33" name="テキスト ボックス 32"/>
        <xdr:cNvSpPr txBox="1"/>
      </xdr:nvSpPr>
      <xdr:spPr>
        <a:xfrm>
          <a:off x="14097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18</xdr:row>
      <xdr:rowOff>150132</xdr:rowOff>
    </xdr:from>
    <xdr:to>
      <xdr:col>5</xdr:col>
      <xdr:colOff>733425</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18</xdr:row>
      <xdr:rowOff>7909</xdr:rowOff>
    </xdr:from>
    <xdr:ext cx="762000" cy="259045"/>
    <xdr:sp macro="" textlink="">
      <xdr:nvSpPr>
        <xdr:cNvPr id="35" name="テキスト ボックス 34"/>
        <xdr:cNvSpPr txBox="1"/>
      </xdr:nvSpPr>
      <xdr:spPr>
        <a:xfrm>
          <a:off x="14097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16</xdr:row>
      <xdr:rowOff>166461</xdr:rowOff>
    </xdr:from>
    <xdr:to>
      <xdr:col>5</xdr:col>
      <xdr:colOff>733425</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24238</xdr:rowOff>
    </xdr:from>
    <xdr:ext cx="762000" cy="259045"/>
    <xdr:sp macro="" textlink="">
      <xdr:nvSpPr>
        <xdr:cNvPr id="37" name="テキスト ボックス 36"/>
        <xdr:cNvSpPr txBox="1"/>
      </xdr:nvSpPr>
      <xdr:spPr>
        <a:xfrm>
          <a:off x="14097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1025525</xdr:colOff>
      <xdr:row>15</xdr:row>
      <xdr:rowOff>11339</xdr:rowOff>
    </xdr:from>
    <xdr:to>
      <xdr:col>5</xdr:col>
      <xdr:colOff>733425</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14</xdr:row>
      <xdr:rowOff>40566</xdr:rowOff>
    </xdr:from>
    <xdr:ext cx="762000" cy="259045"/>
    <xdr:sp macro="" textlink="">
      <xdr:nvSpPr>
        <xdr:cNvPr id="39" name="テキスト ボックス 38"/>
        <xdr:cNvSpPr txBox="1"/>
      </xdr:nvSpPr>
      <xdr:spPr>
        <a:xfrm>
          <a:off x="14097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13</xdr:row>
      <xdr:rowOff>27668</xdr:rowOff>
    </xdr:from>
    <xdr:to>
      <xdr:col>5</xdr:col>
      <xdr:colOff>733425</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56895</xdr:rowOff>
    </xdr:from>
    <xdr:ext cx="762000" cy="259045"/>
    <xdr:sp macro="" textlink="">
      <xdr:nvSpPr>
        <xdr:cNvPr id="41" name="テキスト ボックス 40"/>
        <xdr:cNvSpPr txBox="1"/>
      </xdr:nvSpPr>
      <xdr:spPr>
        <a:xfrm>
          <a:off x="14097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1025525</xdr:colOff>
      <xdr:row>11</xdr:row>
      <xdr:rowOff>43996</xdr:rowOff>
    </xdr:from>
    <xdr:to>
      <xdr:col>5</xdr:col>
      <xdr:colOff>733425</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73223</xdr:rowOff>
    </xdr:from>
    <xdr:ext cx="762000" cy="259045"/>
    <xdr:sp macro="" textlink="">
      <xdr:nvSpPr>
        <xdr:cNvPr id="43" name="テキスト ボックス 42"/>
        <xdr:cNvSpPr txBox="1"/>
      </xdr:nvSpPr>
      <xdr:spPr>
        <a:xfrm>
          <a:off x="14097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5" name="テキスト ボックス 44"/>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37530</xdr:rowOff>
    </xdr:from>
    <xdr:to>
      <xdr:col>4</xdr:col>
      <xdr:colOff>1117600</xdr:colOff>
      <xdr:row>20</xdr:row>
      <xdr:rowOff>19667</xdr:rowOff>
    </xdr:to>
    <xdr:cxnSp macro="">
      <xdr:nvCxnSpPr>
        <xdr:cNvPr id="47" name="直線コネクタ 46"/>
        <xdr:cNvCxnSpPr/>
      </xdr:nvCxnSpPr>
      <xdr:spPr bwMode="auto">
        <a:xfrm flipV="1">
          <a:off x="5651500" y="2142555"/>
          <a:ext cx="0" cy="13537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163194</xdr:rowOff>
    </xdr:from>
    <xdr:ext cx="762000" cy="259045"/>
    <xdr:sp macro="" textlink="">
      <xdr:nvSpPr>
        <xdr:cNvPr id="48" name="人口1人当たり決算額の推移最小値テキスト130"/>
        <xdr:cNvSpPr txBox="1"/>
      </xdr:nvSpPr>
      <xdr:spPr>
        <a:xfrm>
          <a:off x="5740400" y="346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53,495</a:t>
          </a:r>
          <a:endParaRPr kumimoji="1" lang="ja-JP" altLang="en-US" sz="1000" b="1">
            <a:latin typeface="ＭＳ Ｐゴシック"/>
          </a:endParaRPr>
        </a:p>
      </xdr:txBody>
    </xdr:sp>
    <xdr:clientData/>
  </xdr:oneCellAnchor>
  <xdr:twoCellAnchor>
    <xdr:from>
      <xdr:col>4</xdr:col>
      <xdr:colOff>1028700</xdr:colOff>
      <xdr:row>20</xdr:row>
      <xdr:rowOff>19667</xdr:rowOff>
    </xdr:from>
    <xdr:to>
      <xdr:col>5</xdr:col>
      <xdr:colOff>73025</xdr:colOff>
      <xdr:row>20</xdr:row>
      <xdr:rowOff>19667</xdr:rowOff>
    </xdr:to>
    <xdr:cxnSp macro="">
      <xdr:nvCxnSpPr>
        <xdr:cNvPr id="49" name="直線コネクタ 48"/>
        <xdr:cNvCxnSpPr/>
      </xdr:nvCxnSpPr>
      <xdr:spPr bwMode="auto">
        <a:xfrm>
          <a:off x="5562600" y="349629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123907</xdr:rowOff>
    </xdr:from>
    <xdr:ext cx="762000" cy="259045"/>
    <xdr:sp macro="" textlink="">
      <xdr:nvSpPr>
        <xdr:cNvPr id="50" name="人口1人当たり決算額の推移最大値テキスト130"/>
        <xdr:cNvSpPr txBox="1"/>
      </xdr:nvSpPr>
      <xdr:spPr>
        <a:xfrm>
          <a:off x="5740400" y="1886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94,948</a:t>
          </a:r>
          <a:endParaRPr kumimoji="1" lang="ja-JP" altLang="en-US" sz="1000" b="1">
            <a:latin typeface="ＭＳ Ｐゴシック"/>
          </a:endParaRPr>
        </a:p>
      </xdr:txBody>
    </xdr:sp>
    <xdr:clientData/>
  </xdr:oneCellAnchor>
  <xdr:twoCellAnchor>
    <xdr:from>
      <xdr:col>4</xdr:col>
      <xdr:colOff>1028700</xdr:colOff>
      <xdr:row>12</xdr:row>
      <xdr:rowOff>37530</xdr:rowOff>
    </xdr:from>
    <xdr:to>
      <xdr:col>5</xdr:col>
      <xdr:colOff>73025</xdr:colOff>
      <xdr:row>12</xdr:row>
      <xdr:rowOff>37530</xdr:rowOff>
    </xdr:to>
    <xdr:cxnSp macro="">
      <xdr:nvCxnSpPr>
        <xdr:cNvPr id="51" name="直線コネクタ 50"/>
        <xdr:cNvCxnSpPr/>
      </xdr:nvCxnSpPr>
      <xdr:spPr bwMode="auto">
        <a:xfrm>
          <a:off x="5562600" y="21425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15</xdr:row>
      <xdr:rowOff>147389</xdr:rowOff>
    </xdr:from>
    <xdr:to>
      <xdr:col>4</xdr:col>
      <xdr:colOff>1117600</xdr:colOff>
      <xdr:row>15</xdr:row>
      <xdr:rowOff>156337</xdr:rowOff>
    </xdr:to>
    <xdr:cxnSp macro="">
      <xdr:nvCxnSpPr>
        <xdr:cNvPr id="52" name="直線コネクタ 51"/>
        <xdr:cNvCxnSpPr/>
      </xdr:nvCxnSpPr>
      <xdr:spPr bwMode="auto">
        <a:xfrm>
          <a:off x="5003800" y="2766764"/>
          <a:ext cx="647700" cy="89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12594</xdr:rowOff>
    </xdr:from>
    <xdr:ext cx="762000" cy="259045"/>
    <xdr:sp macro="" textlink="">
      <xdr:nvSpPr>
        <xdr:cNvPr id="53" name="人口1人当たり決算額の推移平均値テキスト130"/>
        <xdr:cNvSpPr txBox="1"/>
      </xdr:nvSpPr>
      <xdr:spPr>
        <a:xfrm>
          <a:off x="5740400" y="28034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72,301</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40517</xdr:rowOff>
    </xdr:from>
    <xdr:to>
      <xdr:col>5</xdr:col>
      <xdr:colOff>34925</xdr:colOff>
      <xdr:row>16</xdr:row>
      <xdr:rowOff>142117</xdr:rowOff>
    </xdr:to>
    <xdr:sp macro="" textlink="">
      <xdr:nvSpPr>
        <xdr:cNvPr id="54" name="フローチャート : 判断 53"/>
        <xdr:cNvSpPr/>
      </xdr:nvSpPr>
      <xdr:spPr bwMode="auto">
        <a:xfrm>
          <a:off x="5600700" y="28313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15</xdr:row>
      <xdr:rowOff>147389</xdr:rowOff>
    </xdr:from>
    <xdr:to>
      <xdr:col>4</xdr:col>
      <xdr:colOff>469900</xdr:colOff>
      <xdr:row>16</xdr:row>
      <xdr:rowOff>23880</xdr:rowOff>
    </xdr:to>
    <xdr:cxnSp macro="">
      <xdr:nvCxnSpPr>
        <xdr:cNvPr id="55" name="直線コネクタ 54"/>
        <xdr:cNvCxnSpPr/>
      </xdr:nvCxnSpPr>
      <xdr:spPr bwMode="auto">
        <a:xfrm flipV="1">
          <a:off x="4305300" y="2766764"/>
          <a:ext cx="698500" cy="479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38492</xdr:rowOff>
    </xdr:from>
    <xdr:to>
      <xdr:col>4</xdr:col>
      <xdr:colOff>520700</xdr:colOff>
      <xdr:row>17</xdr:row>
      <xdr:rowOff>140092</xdr:rowOff>
    </xdr:to>
    <xdr:sp macro="" textlink="">
      <xdr:nvSpPr>
        <xdr:cNvPr id="56" name="フローチャート : 判断 55"/>
        <xdr:cNvSpPr/>
      </xdr:nvSpPr>
      <xdr:spPr bwMode="auto">
        <a:xfrm>
          <a:off x="4953000" y="3000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124869</xdr:rowOff>
    </xdr:from>
    <xdr:ext cx="736600" cy="259045"/>
    <xdr:sp macro="" textlink="">
      <xdr:nvSpPr>
        <xdr:cNvPr id="57" name="テキスト ボックス 56"/>
        <xdr:cNvSpPr txBox="1"/>
      </xdr:nvSpPr>
      <xdr:spPr>
        <a:xfrm>
          <a:off x="4622800" y="3087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67,113</a:t>
          </a:r>
          <a:endParaRPr kumimoji="1" lang="ja-JP" altLang="en-US" sz="1000" b="1">
            <a:solidFill>
              <a:srgbClr val="000080"/>
            </a:solidFill>
            <a:latin typeface="ＭＳ Ｐゴシック"/>
          </a:endParaRPr>
        </a:p>
      </xdr:txBody>
    </xdr:sp>
    <xdr:clientData/>
  </xdr:oneCellAnchor>
  <xdr:twoCellAnchor>
    <xdr:from>
      <xdr:col>3</xdr:col>
      <xdr:colOff>206375</xdr:colOff>
      <xdr:row>16</xdr:row>
      <xdr:rowOff>23880</xdr:rowOff>
    </xdr:from>
    <xdr:to>
      <xdr:col>3</xdr:col>
      <xdr:colOff>904875</xdr:colOff>
      <xdr:row>16</xdr:row>
      <xdr:rowOff>103302</xdr:rowOff>
    </xdr:to>
    <xdr:cxnSp macro="">
      <xdr:nvCxnSpPr>
        <xdr:cNvPr id="58" name="直線コネクタ 57"/>
        <xdr:cNvCxnSpPr/>
      </xdr:nvCxnSpPr>
      <xdr:spPr bwMode="auto">
        <a:xfrm flipV="1">
          <a:off x="3606800" y="2814705"/>
          <a:ext cx="698500" cy="794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102369</xdr:rowOff>
    </xdr:from>
    <xdr:to>
      <xdr:col>3</xdr:col>
      <xdr:colOff>955675</xdr:colOff>
      <xdr:row>18</xdr:row>
      <xdr:rowOff>32519</xdr:rowOff>
    </xdr:to>
    <xdr:sp macro="" textlink="">
      <xdr:nvSpPr>
        <xdr:cNvPr id="59" name="フローチャート : 判断 58"/>
        <xdr:cNvSpPr/>
      </xdr:nvSpPr>
      <xdr:spPr bwMode="auto">
        <a:xfrm>
          <a:off x="4254500" y="3064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17296</xdr:rowOff>
    </xdr:from>
    <xdr:ext cx="762000" cy="259045"/>
    <xdr:sp macro="" textlink="">
      <xdr:nvSpPr>
        <xdr:cNvPr id="60" name="テキスト ボックス 59"/>
        <xdr:cNvSpPr txBox="1"/>
      </xdr:nvSpPr>
      <xdr:spPr>
        <a:xfrm>
          <a:off x="3924300" y="3151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65,157</a:t>
          </a:r>
          <a:endParaRPr kumimoji="1" lang="ja-JP" altLang="en-US" sz="1000" b="1">
            <a:solidFill>
              <a:srgbClr val="000080"/>
            </a:solidFill>
            <a:latin typeface="ＭＳ Ｐゴシック"/>
          </a:endParaRPr>
        </a:p>
      </xdr:txBody>
    </xdr:sp>
    <xdr:clientData/>
  </xdr:oneCellAnchor>
  <xdr:twoCellAnchor>
    <xdr:from>
      <xdr:col>2</xdr:col>
      <xdr:colOff>641350</xdr:colOff>
      <xdr:row>16</xdr:row>
      <xdr:rowOff>93374</xdr:rowOff>
    </xdr:from>
    <xdr:to>
      <xdr:col>3</xdr:col>
      <xdr:colOff>206375</xdr:colOff>
      <xdr:row>16</xdr:row>
      <xdr:rowOff>103302</xdr:rowOff>
    </xdr:to>
    <xdr:cxnSp macro="">
      <xdr:nvCxnSpPr>
        <xdr:cNvPr id="61" name="直線コネクタ 60"/>
        <xdr:cNvCxnSpPr/>
      </xdr:nvCxnSpPr>
      <xdr:spPr bwMode="auto">
        <a:xfrm>
          <a:off x="2908300" y="2884199"/>
          <a:ext cx="698500" cy="99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146228</xdr:rowOff>
    </xdr:from>
    <xdr:to>
      <xdr:col>3</xdr:col>
      <xdr:colOff>257175</xdr:colOff>
      <xdr:row>18</xdr:row>
      <xdr:rowOff>76378</xdr:rowOff>
    </xdr:to>
    <xdr:sp macro="" textlink="">
      <xdr:nvSpPr>
        <xdr:cNvPr id="62" name="フローチャート : 判断 61"/>
        <xdr:cNvSpPr/>
      </xdr:nvSpPr>
      <xdr:spPr bwMode="auto">
        <a:xfrm>
          <a:off x="3556000" y="31085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61155</xdr:rowOff>
    </xdr:from>
    <xdr:ext cx="762000" cy="259045"/>
    <xdr:sp macro="" textlink="">
      <xdr:nvSpPr>
        <xdr:cNvPr id="63" name="テキスト ボックス 62"/>
        <xdr:cNvSpPr txBox="1"/>
      </xdr:nvSpPr>
      <xdr:spPr>
        <a:xfrm>
          <a:off x="3225800" y="3194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63,814</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77027</xdr:rowOff>
    </xdr:from>
    <xdr:to>
      <xdr:col>2</xdr:col>
      <xdr:colOff>692150</xdr:colOff>
      <xdr:row>18</xdr:row>
      <xdr:rowOff>7177</xdr:rowOff>
    </xdr:to>
    <xdr:sp macro="" textlink="">
      <xdr:nvSpPr>
        <xdr:cNvPr id="64" name="フローチャート : 判断 63"/>
        <xdr:cNvSpPr/>
      </xdr:nvSpPr>
      <xdr:spPr bwMode="auto">
        <a:xfrm>
          <a:off x="2857500" y="30393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163404</xdr:rowOff>
    </xdr:from>
    <xdr:ext cx="762000" cy="259045"/>
    <xdr:sp macro="" textlink="">
      <xdr:nvSpPr>
        <xdr:cNvPr id="65" name="テキスト ボックス 64"/>
        <xdr:cNvSpPr txBox="1"/>
      </xdr:nvSpPr>
      <xdr:spPr>
        <a:xfrm>
          <a:off x="2527300" y="3125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65,933</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15</xdr:row>
      <xdr:rowOff>105537</xdr:rowOff>
    </xdr:from>
    <xdr:to>
      <xdr:col>5</xdr:col>
      <xdr:colOff>34925</xdr:colOff>
      <xdr:row>16</xdr:row>
      <xdr:rowOff>35687</xdr:rowOff>
    </xdr:to>
    <xdr:sp macro="" textlink="">
      <xdr:nvSpPr>
        <xdr:cNvPr id="71" name="円/楕円 70"/>
        <xdr:cNvSpPr/>
      </xdr:nvSpPr>
      <xdr:spPr bwMode="auto">
        <a:xfrm>
          <a:off x="5600700" y="27249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14</xdr:row>
      <xdr:rowOff>122064</xdr:rowOff>
    </xdr:from>
    <xdr:ext cx="762000" cy="259045"/>
    <xdr:sp macro="" textlink="">
      <xdr:nvSpPr>
        <xdr:cNvPr id="72" name="人口1人当たり決算額の推移該当値テキスト130"/>
        <xdr:cNvSpPr txBox="1"/>
      </xdr:nvSpPr>
      <xdr:spPr>
        <a:xfrm>
          <a:off x="5740400" y="2569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75,560</a:t>
          </a:r>
          <a:endParaRPr kumimoji="1" lang="ja-JP" altLang="en-US" sz="1000" b="1">
            <a:solidFill>
              <a:srgbClr val="FF0000"/>
            </a:solidFill>
            <a:latin typeface="ＭＳ Ｐゴシック"/>
          </a:endParaRPr>
        </a:p>
      </xdr:txBody>
    </xdr:sp>
    <xdr:clientData/>
  </xdr:oneCellAnchor>
  <xdr:twoCellAnchor>
    <xdr:from>
      <xdr:col>4</xdr:col>
      <xdr:colOff>419100</xdr:colOff>
      <xdr:row>15</xdr:row>
      <xdr:rowOff>96589</xdr:rowOff>
    </xdr:from>
    <xdr:to>
      <xdr:col>4</xdr:col>
      <xdr:colOff>520700</xdr:colOff>
      <xdr:row>16</xdr:row>
      <xdr:rowOff>26739</xdr:rowOff>
    </xdr:to>
    <xdr:sp macro="" textlink="">
      <xdr:nvSpPr>
        <xdr:cNvPr id="73" name="円/楕円 72"/>
        <xdr:cNvSpPr/>
      </xdr:nvSpPr>
      <xdr:spPr bwMode="auto">
        <a:xfrm>
          <a:off x="4953000" y="27159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14</xdr:row>
      <xdr:rowOff>36916</xdr:rowOff>
    </xdr:from>
    <xdr:ext cx="736600" cy="259045"/>
    <xdr:sp macro="" textlink="">
      <xdr:nvSpPr>
        <xdr:cNvPr id="74" name="テキスト ボックス 73"/>
        <xdr:cNvSpPr txBox="1"/>
      </xdr:nvSpPr>
      <xdr:spPr>
        <a:xfrm>
          <a:off x="4622800" y="2484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75,834</a:t>
          </a:r>
          <a:endParaRPr kumimoji="1" lang="ja-JP" altLang="en-US" sz="1000" b="1">
            <a:solidFill>
              <a:srgbClr val="FF0000"/>
            </a:solidFill>
            <a:latin typeface="ＭＳ Ｐゴシック"/>
          </a:endParaRPr>
        </a:p>
      </xdr:txBody>
    </xdr:sp>
    <xdr:clientData/>
  </xdr:oneCellAnchor>
  <xdr:twoCellAnchor>
    <xdr:from>
      <xdr:col>3</xdr:col>
      <xdr:colOff>854075</xdr:colOff>
      <xdr:row>15</xdr:row>
      <xdr:rowOff>144530</xdr:rowOff>
    </xdr:from>
    <xdr:to>
      <xdr:col>3</xdr:col>
      <xdr:colOff>955675</xdr:colOff>
      <xdr:row>16</xdr:row>
      <xdr:rowOff>74680</xdr:rowOff>
    </xdr:to>
    <xdr:sp macro="" textlink="">
      <xdr:nvSpPr>
        <xdr:cNvPr id="75" name="円/楕円 74"/>
        <xdr:cNvSpPr/>
      </xdr:nvSpPr>
      <xdr:spPr bwMode="auto">
        <a:xfrm>
          <a:off x="4254500" y="27639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14</xdr:row>
      <xdr:rowOff>84857</xdr:rowOff>
    </xdr:from>
    <xdr:ext cx="762000" cy="259045"/>
    <xdr:sp macro="" textlink="">
      <xdr:nvSpPr>
        <xdr:cNvPr id="76" name="テキスト ボックス 75"/>
        <xdr:cNvSpPr txBox="1"/>
      </xdr:nvSpPr>
      <xdr:spPr>
        <a:xfrm>
          <a:off x="3924300" y="2532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74,366</a:t>
          </a:r>
          <a:endParaRPr kumimoji="1" lang="ja-JP" altLang="en-US" sz="1000" b="1">
            <a:solidFill>
              <a:srgbClr val="FF0000"/>
            </a:solidFill>
            <a:latin typeface="ＭＳ Ｐゴシック"/>
          </a:endParaRPr>
        </a:p>
      </xdr:txBody>
    </xdr:sp>
    <xdr:clientData/>
  </xdr:oneCellAnchor>
  <xdr:twoCellAnchor>
    <xdr:from>
      <xdr:col>3</xdr:col>
      <xdr:colOff>155575</xdr:colOff>
      <xdr:row>16</xdr:row>
      <xdr:rowOff>52502</xdr:rowOff>
    </xdr:from>
    <xdr:to>
      <xdr:col>3</xdr:col>
      <xdr:colOff>257175</xdr:colOff>
      <xdr:row>16</xdr:row>
      <xdr:rowOff>154102</xdr:rowOff>
    </xdr:to>
    <xdr:sp macro="" textlink="">
      <xdr:nvSpPr>
        <xdr:cNvPr id="77" name="円/楕円 76"/>
        <xdr:cNvSpPr/>
      </xdr:nvSpPr>
      <xdr:spPr bwMode="auto">
        <a:xfrm>
          <a:off x="3556000" y="28433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14</xdr:row>
      <xdr:rowOff>164279</xdr:rowOff>
    </xdr:from>
    <xdr:ext cx="762000" cy="259045"/>
    <xdr:sp macro="" textlink="">
      <xdr:nvSpPr>
        <xdr:cNvPr id="78" name="テキスト ボックス 77"/>
        <xdr:cNvSpPr txBox="1"/>
      </xdr:nvSpPr>
      <xdr:spPr>
        <a:xfrm>
          <a:off x="3225800" y="2612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71,934</a:t>
          </a:r>
          <a:endParaRPr kumimoji="1" lang="ja-JP" altLang="en-US" sz="1000" b="1">
            <a:solidFill>
              <a:srgbClr val="FF0000"/>
            </a:solidFill>
            <a:latin typeface="ＭＳ Ｐゴシック"/>
          </a:endParaRPr>
        </a:p>
      </xdr:txBody>
    </xdr:sp>
    <xdr:clientData/>
  </xdr:oneCellAnchor>
  <xdr:twoCellAnchor>
    <xdr:from>
      <xdr:col>2</xdr:col>
      <xdr:colOff>590550</xdr:colOff>
      <xdr:row>16</xdr:row>
      <xdr:rowOff>42574</xdr:rowOff>
    </xdr:from>
    <xdr:to>
      <xdr:col>2</xdr:col>
      <xdr:colOff>692150</xdr:colOff>
      <xdr:row>16</xdr:row>
      <xdr:rowOff>144174</xdr:rowOff>
    </xdr:to>
    <xdr:sp macro="" textlink="">
      <xdr:nvSpPr>
        <xdr:cNvPr id="79" name="円/楕円 78"/>
        <xdr:cNvSpPr/>
      </xdr:nvSpPr>
      <xdr:spPr bwMode="auto">
        <a:xfrm>
          <a:off x="2857500" y="28333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14</xdr:row>
      <xdr:rowOff>154351</xdr:rowOff>
    </xdr:from>
    <xdr:ext cx="762000" cy="259045"/>
    <xdr:sp macro="" textlink="">
      <xdr:nvSpPr>
        <xdr:cNvPr id="80" name="テキスト ボックス 79"/>
        <xdr:cNvSpPr txBox="1"/>
      </xdr:nvSpPr>
      <xdr:spPr>
        <a:xfrm>
          <a:off x="2527300" y="2602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72,238</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91" name="円/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2" name="フローチャート :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289577</xdr:rowOff>
    </xdr:from>
    <xdr:ext cx="762000" cy="259045"/>
    <xdr:sp macro="" textlink="">
      <xdr:nvSpPr>
        <xdr:cNvPr id="97" name="テキスト ボックス 96"/>
        <xdr:cNvSpPr txBox="1"/>
      </xdr:nvSpPr>
      <xdr:spPr>
        <a:xfrm>
          <a:off x="14097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37</xdr:row>
      <xdr:rowOff>50800</xdr:rowOff>
    </xdr:from>
    <xdr:to>
      <xdr:col>5</xdr:col>
      <xdr:colOff>733425</xdr:colOff>
      <xdr:row>37</xdr:row>
      <xdr:rowOff>50800</xdr:rowOff>
    </xdr:to>
    <xdr:cxnSp macro="">
      <xdr:nvCxnSpPr>
        <xdr:cNvPr id="98" name="直線コネクタ 97"/>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9" name="テキスト ボックス 98"/>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100" name="直線コネクタ 99"/>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101" name="テキスト ボックス 100"/>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102" name="直線コネクタ 101"/>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103" name="テキスト ボックス 102"/>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4" name="直線コネクタ 103"/>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5" name="テキスト ボックス 104"/>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6" name="直線コネクタ 105"/>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7" name="テキスト ボックス 106"/>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8"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197638</xdr:rowOff>
    </xdr:from>
    <xdr:to>
      <xdr:col>4</xdr:col>
      <xdr:colOff>1117600</xdr:colOff>
      <xdr:row>38</xdr:row>
      <xdr:rowOff>122886</xdr:rowOff>
    </xdr:to>
    <xdr:cxnSp macro="">
      <xdr:nvCxnSpPr>
        <xdr:cNvPr id="109" name="直線コネクタ 108"/>
        <xdr:cNvCxnSpPr/>
      </xdr:nvCxnSpPr>
      <xdr:spPr bwMode="auto">
        <a:xfrm flipV="1">
          <a:off x="5651500" y="6122188"/>
          <a:ext cx="0" cy="14682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94963</xdr:rowOff>
    </xdr:from>
    <xdr:ext cx="762000" cy="259045"/>
    <xdr:sp macro="" textlink="">
      <xdr:nvSpPr>
        <xdr:cNvPr id="110" name="人口1人当たり決算額の推移最小値テキスト445"/>
        <xdr:cNvSpPr txBox="1"/>
      </xdr:nvSpPr>
      <xdr:spPr>
        <a:xfrm>
          <a:off x="5740400" y="7562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-892</a:t>
          </a:r>
          <a:endParaRPr kumimoji="1" lang="ja-JP" altLang="en-US" sz="1000" b="1">
            <a:latin typeface="ＭＳ Ｐゴシック"/>
          </a:endParaRPr>
        </a:p>
      </xdr:txBody>
    </xdr:sp>
    <xdr:clientData/>
  </xdr:oneCellAnchor>
  <xdr:twoCellAnchor>
    <xdr:from>
      <xdr:col>4</xdr:col>
      <xdr:colOff>1028700</xdr:colOff>
      <xdr:row>38</xdr:row>
      <xdr:rowOff>122886</xdr:rowOff>
    </xdr:from>
    <xdr:to>
      <xdr:col>5</xdr:col>
      <xdr:colOff>73025</xdr:colOff>
      <xdr:row>38</xdr:row>
      <xdr:rowOff>122886</xdr:rowOff>
    </xdr:to>
    <xdr:cxnSp macro="">
      <xdr:nvCxnSpPr>
        <xdr:cNvPr id="111" name="直線コネクタ 110"/>
        <xdr:cNvCxnSpPr/>
      </xdr:nvCxnSpPr>
      <xdr:spPr bwMode="auto">
        <a:xfrm>
          <a:off x="5562600" y="7590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112565</xdr:rowOff>
    </xdr:from>
    <xdr:ext cx="762000" cy="259045"/>
    <xdr:sp macro="" textlink="">
      <xdr:nvSpPr>
        <xdr:cNvPr id="112" name="人口1人当たり決算額の推移最大値テキスト445"/>
        <xdr:cNvSpPr txBox="1"/>
      </xdr:nvSpPr>
      <xdr:spPr>
        <a:xfrm>
          <a:off x="5740400" y="5865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37,646</a:t>
          </a:r>
          <a:endParaRPr kumimoji="1" lang="ja-JP" altLang="en-US" sz="1000" b="1">
            <a:latin typeface="ＭＳ Ｐゴシック"/>
          </a:endParaRPr>
        </a:p>
      </xdr:txBody>
    </xdr:sp>
    <xdr:clientData/>
  </xdr:oneCellAnchor>
  <xdr:twoCellAnchor>
    <xdr:from>
      <xdr:col>4</xdr:col>
      <xdr:colOff>1028700</xdr:colOff>
      <xdr:row>33</xdr:row>
      <xdr:rowOff>197638</xdr:rowOff>
    </xdr:from>
    <xdr:to>
      <xdr:col>5</xdr:col>
      <xdr:colOff>73025</xdr:colOff>
      <xdr:row>33</xdr:row>
      <xdr:rowOff>197638</xdr:rowOff>
    </xdr:to>
    <xdr:cxnSp macro="">
      <xdr:nvCxnSpPr>
        <xdr:cNvPr id="113" name="直線コネクタ 112"/>
        <xdr:cNvCxnSpPr/>
      </xdr:nvCxnSpPr>
      <xdr:spPr bwMode="auto">
        <a:xfrm>
          <a:off x="5562600" y="61221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34</xdr:row>
      <xdr:rowOff>260007</xdr:rowOff>
    </xdr:from>
    <xdr:to>
      <xdr:col>4</xdr:col>
      <xdr:colOff>1117600</xdr:colOff>
      <xdr:row>34</xdr:row>
      <xdr:rowOff>279171</xdr:rowOff>
    </xdr:to>
    <xdr:cxnSp macro="">
      <xdr:nvCxnSpPr>
        <xdr:cNvPr id="114" name="直線コネクタ 113"/>
        <xdr:cNvCxnSpPr/>
      </xdr:nvCxnSpPr>
      <xdr:spPr bwMode="auto">
        <a:xfrm>
          <a:off x="5003800" y="6527457"/>
          <a:ext cx="647700" cy="191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206773</xdr:rowOff>
    </xdr:from>
    <xdr:ext cx="762000" cy="259045"/>
    <xdr:sp macro="" textlink="">
      <xdr:nvSpPr>
        <xdr:cNvPr id="115" name="人口1人当たり決算額の推移平均値テキスト445"/>
        <xdr:cNvSpPr txBox="1"/>
      </xdr:nvSpPr>
      <xdr:spPr>
        <a:xfrm>
          <a:off x="5740400" y="68171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17,340</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234696</xdr:rowOff>
    </xdr:from>
    <xdr:to>
      <xdr:col>5</xdr:col>
      <xdr:colOff>34925</xdr:colOff>
      <xdr:row>35</xdr:row>
      <xdr:rowOff>336296</xdr:rowOff>
    </xdr:to>
    <xdr:sp macro="" textlink="">
      <xdr:nvSpPr>
        <xdr:cNvPr id="116" name="フローチャート : 判断 115"/>
        <xdr:cNvSpPr/>
      </xdr:nvSpPr>
      <xdr:spPr bwMode="auto">
        <a:xfrm>
          <a:off x="5600700" y="6845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34</xdr:row>
      <xdr:rowOff>260007</xdr:rowOff>
    </xdr:from>
    <xdr:to>
      <xdr:col>4</xdr:col>
      <xdr:colOff>469900</xdr:colOff>
      <xdr:row>34</xdr:row>
      <xdr:rowOff>265226</xdr:rowOff>
    </xdr:to>
    <xdr:cxnSp macro="">
      <xdr:nvCxnSpPr>
        <xdr:cNvPr id="117" name="直線コネクタ 116"/>
        <xdr:cNvCxnSpPr/>
      </xdr:nvCxnSpPr>
      <xdr:spPr bwMode="auto">
        <a:xfrm flipV="1">
          <a:off x="4305300" y="6527457"/>
          <a:ext cx="698500" cy="52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36</xdr:row>
      <xdr:rowOff>40539</xdr:rowOff>
    </xdr:from>
    <xdr:to>
      <xdr:col>4</xdr:col>
      <xdr:colOff>520700</xdr:colOff>
      <xdr:row>36</xdr:row>
      <xdr:rowOff>142139</xdr:rowOff>
    </xdr:to>
    <xdr:sp macro="" textlink="">
      <xdr:nvSpPr>
        <xdr:cNvPr id="118" name="フローチャート : 判断 117"/>
        <xdr:cNvSpPr/>
      </xdr:nvSpPr>
      <xdr:spPr bwMode="auto">
        <a:xfrm>
          <a:off x="4953000" y="6993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36</xdr:row>
      <xdr:rowOff>126916</xdr:rowOff>
    </xdr:from>
    <xdr:ext cx="736600" cy="259045"/>
    <xdr:sp macro="" textlink="">
      <xdr:nvSpPr>
        <xdr:cNvPr id="119" name="テキスト ボックス 118"/>
        <xdr:cNvSpPr txBox="1"/>
      </xdr:nvSpPr>
      <xdr:spPr>
        <a:xfrm>
          <a:off x="4622800" y="7080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13,436</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265226</xdr:rowOff>
    </xdr:from>
    <xdr:to>
      <xdr:col>3</xdr:col>
      <xdr:colOff>904875</xdr:colOff>
      <xdr:row>35</xdr:row>
      <xdr:rowOff>46837</xdr:rowOff>
    </xdr:to>
    <xdr:cxnSp macro="">
      <xdr:nvCxnSpPr>
        <xdr:cNvPr id="120" name="直線コネクタ 119"/>
        <xdr:cNvCxnSpPr/>
      </xdr:nvCxnSpPr>
      <xdr:spPr bwMode="auto">
        <a:xfrm flipV="1">
          <a:off x="3606800" y="6532676"/>
          <a:ext cx="698500" cy="1245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36</xdr:row>
      <xdr:rowOff>107214</xdr:rowOff>
    </xdr:from>
    <xdr:to>
      <xdr:col>3</xdr:col>
      <xdr:colOff>955675</xdr:colOff>
      <xdr:row>37</xdr:row>
      <xdr:rowOff>37364</xdr:rowOff>
    </xdr:to>
    <xdr:sp macro="" textlink="">
      <xdr:nvSpPr>
        <xdr:cNvPr id="121" name="フローチャート : 判断 120"/>
        <xdr:cNvSpPr/>
      </xdr:nvSpPr>
      <xdr:spPr bwMode="auto">
        <a:xfrm>
          <a:off x="4254500" y="70604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37</xdr:row>
      <xdr:rowOff>22141</xdr:rowOff>
    </xdr:from>
    <xdr:ext cx="762000" cy="259045"/>
    <xdr:sp macro="" textlink="">
      <xdr:nvSpPr>
        <xdr:cNvPr id="122" name="テキスト ボックス 121"/>
        <xdr:cNvSpPr txBox="1"/>
      </xdr:nvSpPr>
      <xdr:spPr>
        <a:xfrm>
          <a:off x="3924300" y="7146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11,686</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46837</xdr:rowOff>
    </xdr:from>
    <xdr:to>
      <xdr:col>3</xdr:col>
      <xdr:colOff>206375</xdr:colOff>
      <xdr:row>35</xdr:row>
      <xdr:rowOff>72784</xdr:rowOff>
    </xdr:to>
    <xdr:cxnSp macro="">
      <xdr:nvCxnSpPr>
        <xdr:cNvPr id="123" name="直線コネクタ 122"/>
        <xdr:cNvCxnSpPr/>
      </xdr:nvCxnSpPr>
      <xdr:spPr bwMode="auto">
        <a:xfrm flipV="1">
          <a:off x="2908300" y="6657187"/>
          <a:ext cx="698500" cy="259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36</xdr:row>
      <xdr:rowOff>33604</xdr:rowOff>
    </xdr:from>
    <xdr:to>
      <xdr:col>3</xdr:col>
      <xdr:colOff>257175</xdr:colOff>
      <xdr:row>36</xdr:row>
      <xdr:rowOff>135204</xdr:rowOff>
    </xdr:to>
    <xdr:sp macro="" textlink="">
      <xdr:nvSpPr>
        <xdr:cNvPr id="124" name="フローチャート : 判断 123"/>
        <xdr:cNvSpPr/>
      </xdr:nvSpPr>
      <xdr:spPr bwMode="auto">
        <a:xfrm>
          <a:off x="3556000" y="69868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36</xdr:row>
      <xdr:rowOff>119981</xdr:rowOff>
    </xdr:from>
    <xdr:ext cx="762000" cy="259045"/>
    <xdr:sp macro="" textlink="">
      <xdr:nvSpPr>
        <xdr:cNvPr id="125" name="テキスト ボックス 124"/>
        <xdr:cNvSpPr txBox="1"/>
      </xdr:nvSpPr>
      <xdr:spPr>
        <a:xfrm>
          <a:off x="3225800" y="707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13,618</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341643</xdr:rowOff>
    </xdr:from>
    <xdr:to>
      <xdr:col>2</xdr:col>
      <xdr:colOff>692150</xdr:colOff>
      <xdr:row>36</xdr:row>
      <xdr:rowOff>100343</xdr:rowOff>
    </xdr:to>
    <xdr:sp macro="" textlink="">
      <xdr:nvSpPr>
        <xdr:cNvPr id="126" name="フローチャート : 判断 125"/>
        <xdr:cNvSpPr/>
      </xdr:nvSpPr>
      <xdr:spPr bwMode="auto">
        <a:xfrm>
          <a:off x="2857500" y="69519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36</xdr:row>
      <xdr:rowOff>85120</xdr:rowOff>
    </xdr:from>
    <xdr:ext cx="762000" cy="259045"/>
    <xdr:sp macro="" textlink="">
      <xdr:nvSpPr>
        <xdr:cNvPr id="127" name="テキスト ボックス 126"/>
        <xdr:cNvSpPr txBox="1"/>
      </xdr:nvSpPr>
      <xdr:spPr>
        <a:xfrm>
          <a:off x="2527300" y="7038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14,533</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8" name="テキスト ボックス 127"/>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9" name="テキスト ボックス 128"/>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30" name="テキスト ボックス 129"/>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1" name="テキスト ボックス 130"/>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2" name="テキスト ボックス 131"/>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34</xdr:row>
      <xdr:rowOff>228371</xdr:rowOff>
    </xdr:from>
    <xdr:to>
      <xdr:col>5</xdr:col>
      <xdr:colOff>34925</xdr:colOff>
      <xdr:row>34</xdr:row>
      <xdr:rowOff>329971</xdr:rowOff>
    </xdr:to>
    <xdr:sp macro="" textlink="">
      <xdr:nvSpPr>
        <xdr:cNvPr id="133" name="円/楕円 132"/>
        <xdr:cNvSpPr/>
      </xdr:nvSpPr>
      <xdr:spPr bwMode="auto">
        <a:xfrm>
          <a:off x="5600700" y="64958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73448</xdr:rowOff>
    </xdr:from>
    <xdr:ext cx="762000" cy="259045"/>
    <xdr:sp macro="" textlink="">
      <xdr:nvSpPr>
        <xdr:cNvPr id="134" name="人口1人当たり決算額の推移該当値テキスト445"/>
        <xdr:cNvSpPr txBox="1"/>
      </xdr:nvSpPr>
      <xdr:spPr>
        <a:xfrm>
          <a:off x="5740400" y="6340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26,506</a:t>
          </a:r>
          <a:endParaRPr kumimoji="1" lang="ja-JP" altLang="en-US" sz="1000" b="1">
            <a:solidFill>
              <a:srgbClr val="FF0000"/>
            </a:solidFill>
            <a:latin typeface="ＭＳ Ｐゴシック"/>
          </a:endParaRPr>
        </a:p>
      </xdr:txBody>
    </xdr:sp>
    <xdr:clientData/>
  </xdr:oneCellAnchor>
  <xdr:twoCellAnchor>
    <xdr:from>
      <xdr:col>4</xdr:col>
      <xdr:colOff>419100</xdr:colOff>
      <xdr:row>34</xdr:row>
      <xdr:rowOff>209207</xdr:rowOff>
    </xdr:from>
    <xdr:to>
      <xdr:col>4</xdr:col>
      <xdr:colOff>520700</xdr:colOff>
      <xdr:row>34</xdr:row>
      <xdr:rowOff>310807</xdr:rowOff>
    </xdr:to>
    <xdr:sp macro="" textlink="">
      <xdr:nvSpPr>
        <xdr:cNvPr id="135" name="円/楕円 134"/>
        <xdr:cNvSpPr/>
      </xdr:nvSpPr>
      <xdr:spPr bwMode="auto">
        <a:xfrm>
          <a:off x="4953000" y="64766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33</xdr:row>
      <xdr:rowOff>320984</xdr:rowOff>
    </xdr:from>
    <xdr:ext cx="736600" cy="259045"/>
    <xdr:sp macro="" textlink="">
      <xdr:nvSpPr>
        <xdr:cNvPr id="136" name="テキスト ボックス 135"/>
        <xdr:cNvSpPr txBox="1"/>
      </xdr:nvSpPr>
      <xdr:spPr>
        <a:xfrm>
          <a:off x="4622800" y="6245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27,009</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214427</xdr:rowOff>
    </xdr:from>
    <xdr:to>
      <xdr:col>3</xdr:col>
      <xdr:colOff>955675</xdr:colOff>
      <xdr:row>34</xdr:row>
      <xdr:rowOff>316027</xdr:rowOff>
    </xdr:to>
    <xdr:sp macro="" textlink="">
      <xdr:nvSpPr>
        <xdr:cNvPr id="137" name="円/楕円 136"/>
        <xdr:cNvSpPr/>
      </xdr:nvSpPr>
      <xdr:spPr bwMode="auto">
        <a:xfrm>
          <a:off x="4254500" y="64818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33</xdr:row>
      <xdr:rowOff>326204</xdr:rowOff>
    </xdr:from>
    <xdr:ext cx="762000" cy="259045"/>
    <xdr:sp macro="" textlink="">
      <xdr:nvSpPr>
        <xdr:cNvPr id="138" name="テキスト ボックス 137"/>
        <xdr:cNvSpPr txBox="1"/>
      </xdr:nvSpPr>
      <xdr:spPr>
        <a:xfrm>
          <a:off x="3924300" y="6250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26,872</a:t>
          </a:r>
          <a:endParaRPr kumimoji="1" lang="ja-JP" altLang="en-US" sz="1000" b="1">
            <a:solidFill>
              <a:srgbClr val="FF0000"/>
            </a:solidFill>
            <a:latin typeface="ＭＳ Ｐゴシック"/>
          </a:endParaRPr>
        </a:p>
      </xdr:txBody>
    </xdr:sp>
    <xdr:clientData/>
  </xdr:oneCellAnchor>
  <xdr:twoCellAnchor>
    <xdr:from>
      <xdr:col>3</xdr:col>
      <xdr:colOff>155575</xdr:colOff>
      <xdr:row>34</xdr:row>
      <xdr:rowOff>338937</xdr:rowOff>
    </xdr:from>
    <xdr:to>
      <xdr:col>3</xdr:col>
      <xdr:colOff>257175</xdr:colOff>
      <xdr:row>35</xdr:row>
      <xdr:rowOff>97637</xdr:rowOff>
    </xdr:to>
    <xdr:sp macro="" textlink="">
      <xdr:nvSpPr>
        <xdr:cNvPr id="139" name="円/楕円 138"/>
        <xdr:cNvSpPr/>
      </xdr:nvSpPr>
      <xdr:spPr bwMode="auto">
        <a:xfrm>
          <a:off x="3556000" y="66063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107814</xdr:rowOff>
    </xdr:from>
    <xdr:ext cx="762000" cy="259045"/>
    <xdr:sp macro="" textlink="">
      <xdr:nvSpPr>
        <xdr:cNvPr id="140" name="テキスト ボックス 139"/>
        <xdr:cNvSpPr txBox="1"/>
      </xdr:nvSpPr>
      <xdr:spPr>
        <a:xfrm>
          <a:off x="3225800" y="6375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23,604</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21984</xdr:rowOff>
    </xdr:from>
    <xdr:to>
      <xdr:col>2</xdr:col>
      <xdr:colOff>692150</xdr:colOff>
      <xdr:row>35</xdr:row>
      <xdr:rowOff>123584</xdr:rowOff>
    </xdr:to>
    <xdr:sp macro="" textlink="">
      <xdr:nvSpPr>
        <xdr:cNvPr id="141" name="円/楕円 140"/>
        <xdr:cNvSpPr/>
      </xdr:nvSpPr>
      <xdr:spPr bwMode="auto">
        <a:xfrm>
          <a:off x="2857500" y="66323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133761</xdr:rowOff>
    </xdr:from>
    <xdr:ext cx="762000" cy="259045"/>
    <xdr:sp macro="" textlink="">
      <xdr:nvSpPr>
        <xdr:cNvPr id="142" name="テキスト ボックス 141"/>
        <xdr:cNvSpPr txBox="1"/>
      </xdr:nvSpPr>
      <xdr:spPr>
        <a:xfrm>
          <a:off x="2527300" y="6401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22,923</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山形県酒田市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105,468
105,024
602.97
55,311,704
53,566,251
1,474,778
29,842,611
62,522,968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11.8
44.6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29</xdr:row>
      <xdr:rowOff>160372</xdr:rowOff>
    </xdr:from>
    <xdr:to>
      <xdr:col>6</xdr:col>
      <xdr:colOff>510540</xdr:colOff>
      <xdr:row>39</xdr:row>
      <xdr:rowOff>4859</xdr:rowOff>
    </xdr:to>
    <xdr:cxnSp macro="">
      <xdr:nvCxnSpPr>
        <xdr:cNvPr id="58" name="直線コネクタ 57"/>
        <xdr:cNvCxnSpPr/>
      </xdr:nvCxnSpPr>
      <xdr:spPr>
        <a:xfrm flipV="1">
          <a:off x="4633595" y="5132422"/>
          <a:ext cx="1270" cy="15589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8686</xdr:rowOff>
    </xdr:from>
    <xdr:ext cx="534377" cy="259045"/>
    <xdr:sp macro="" textlink="">
      <xdr:nvSpPr>
        <xdr:cNvPr id="59" name="人件費最小値テキスト"/>
        <xdr:cNvSpPr txBox="1"/>
      </xdr:nvSpPr>
      <xdr:spPr>
        <a:xfrm>
          <a:off x="4686300" y="6695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42,879</a:t>
          </a:r>
          <a:endParaRPr kumimoji="1" lang="ja-JP" altLang="en-US" sz="1000" b="1">
            <a:latin typeface="ＭＳ Ｐゴシック"/>
          </a:endParaRPr>
        </a:p>
      </xdr:txBody>
    </xdr:sp>
    <xdr:clientData/>
  </xdr:oneCellAnchor>
  <xdr:twoCellAnchor>
    <xdr:from>
      <xdr:col>6</xdr:col>
      <xdr:colOff>422275</xdr:colOff>
      <xdr:row>39</xdr:row>
      <xdr:rowOff>4859</xdr:rowOff>
    </xdr:from>
    <xdr:to>
      <xdr:col>6</xdr:col>
      <xdr:colOff>600075</xdr:colOff>
      <xdr:row>39</xdr:row>
      <xdr:rowOff>4859</xdr:rowOff>
    </xdr:to>
    <xdr:cxnSp macro="">
      <xdr:nvCxnSpPr>
        <xdr:cNvPr id="60" name="直線コネクタ 59"/>
        <xdr:cNvCxnSpPr/>
      </xdr:nvCxnSpPr>
      <xdr:spPr>
        <a:xfrm>
          <a:off x="4546600" y="6691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107049</xdr:rowOff>
    </xdr:from>
    <xdr:ext cx="534377" cy="259045"/>
    <xdr:sp macro="" textlink="">
      <xdr:nvSpPr>
        <xdr:cNvPr id="61" name="人件費最大値テキスト"/>
        <xdr:cNvSpPr txBox="1"/>
      </xdr:nvSpPr>
      <xdr:spPr>
        <a:xfrm>
          <a:off x="4686300" y="4907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90,617</a:t>
          </a:r>
          <a:endParaRPr kumimoji="1" lang="ja-JP" altLang="en-US" sz="1000" b="1">
            <a:latin typeface="ＭＳ Ｐゴシック"/>
          </a:endParaRPr>
        </a:p>
      </xdr:txBody>
    </xdr:sp>
    <xdr:clientData/>
  </xdr:oneCellAnchor>
  <xdr:twoCellAnchor>
    <xdr:from>
      <xdr:col>6</xdr:col>
      <xdr:colOff>422275</xdr:colOff>
      <xdr:row>29</xdr:row>
      <xdr:rowOff>160372</xdr:rowOff>
    </xdr:from>
    <xdr:to>
      <xdr:col>6</xdr:col>
      <xdr:colOff>600075</xdr:colOff>
      <xdr:row>29</xdr:row>
      <xdr:rowOff>160372</xdr:rowOff>
    </xdr:to>
    <xdr:cxnSp macro="">
      <xdr:nvCxnSpPr>
        <xdr:cNvPr id="62" name="直線コネクタ 61"/>
        <xdr:cNvCxnSpPr/>
      </xdr:nvCxnSpPr>
      <xdr:spPr>
        <a:xfrm>
          <a:off x="4546600" y="5132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34</xdr:row>
      <xdr:rowOff>124318</xdr:rowOff>
    </xdr:from>
    <xdr:to>
      <xdr:col>6</xdr:col>
      <xdr:colOff>511175</xdr:colOff>
      <xdr:row>35</xdr:row>
      <xdr:rowOff>45125</xdr:rowOff>
    </xdr:to>
    <xdr:cxnSp macro="">
      <xdr:nvCxnSpPr>
        <xdr:cNvPr id="63" name="直線コネクタ 62"/>
        <xdr:cNvCxnSpPr/>
      </xdr:nvCxnSpPr>
      <xdr:spPr>
        <a:xfrm flipV="1">
          <a:off x="3797300" y="5953618"/>
          <a:ext cx="838200" cy="92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163176</xdr:rowOff>
    </xdr:from>
    <xdr:ext cx="534377" cy="259045"/>
    <xdr:sp macro="" textlink="">
      <xdr:nvSpPr>
        <xdr:cNvPr id="64" name="人件費平均値テキスト"/>
        <xdr:cNvSpPr txBox="1"/>
      </xdr:nvSpPr>
      <xdr:spPr>
        <a:xfrm>
          <a:off x="4686300" y="5992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62,065</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13299</xdr:rowOff>
    </xdr:from>
    <xdr:to>
      <xdr:col>6</xdr:col>
      <xdr:colOff>561975</xdr:colOff>
      <xdr:row>35</xdr:row>
      <xdr:rowOff>114899</xdr:rowOff>
    </xdr:to>
    <xdr:sp macro="" textlink="">
      <xdr:nvSpPr>
        <xdr:cNvPr id="65" name="フローチャート : 判断 64"/>
        <xdr:cNvSpPr/>
      </xdr:nvSpPr>
      <xdr:spPr>
        <a:xfrm>
          <a:off x="4584700" y="601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35</xdr:row>
      <xdr:rowOff>45125</xdr:rowOff>
    </xdr:from>
    <xdr:to>
      <xdr:col>5</xdr:col>
      <xdr:colOff>358775</xdr:colOff>
      <xdr:row>35</xdr:row>
      <xdr:rowOff>86665</xdr:rowOff>
    </xdr:to>
    <xdr:cxnSp macro="">
      <xdr:nvCxnSpPr>
        <xdr:cNvPr id="66" name="直線コネクタ 65"/>
        <xdr:cNvCxnSpPr/>
      </xdr:nvCxnSpPr>
      <xdr:spPr>
        <a:xfrm flipV="1">
          <a:off x="2908300" y="6045875"/>
          <a:ext cx="889000" cy="41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99514</xdr:rowOff>
    </xdr:from>
    <xdr:to>
      <xdr:col>5</xdr:col>
      <xdr:colOff>409575</xdr:colOff>
      <xdr:row>36</xdr:row>
      <xdr:rowOff>29664</xdr:rowOff>
    </xdr:to>
    <xdr:sp macro="" textlink="">
      <xdr:nvSpPr>
        <xdr:cNvPr id="67" name="フローチャート : 判断 66"/>
        <xdr:cNvSpPr/>
      </xdr:nvSpPr>
      <xdr:spPr>
        <a:xfrm>
          <a:off x="3746500" y="610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36</xdr:row>
      <xdr:rowOff>20791</xdr:rowOff>
    </xdr:from>
    <xdr:ext cx="534377" cy="259045"/>
    <xdr:sp macro="" textlink="">
      <xdr:nvSpPr>
        <xdr:cNvPr id="68" name="テキスト ボックス 67"/>
        <xdr:cNvSpPr txBox="1"/>
      </xdr:nvSpPr>
      <xdr:spPr>
        <a:xfrm>
          <a:off x="3530111" y="619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59,425</a:t>
          </a:r>
          <a:endParaRPr kumimoji="1" lang="ja-JP" altLang="en-US" sz="1000" b="1">
            <a:solidFill>
              <a:srgbClr val="000080"/>
            </a:solidFill>
            <a:latin typeface="ＭＳ Ｐゴシック"/>
          </a:endParaRPr>
        </a:p>
      </xdr:txBody>
    </xdr:sp>
    <xdr:clientData/>
  </xdr:oneCellAnchor>
  <xdr:twoCellAnchor>
    <xdr:from>
      <xdr:col>2</xdr:col>
      <xdr:colOff>638175</xdr:colOff>
      <xdr:row>35</xdr:row>
      <xdr:rowOff>86665</xdr:rowOff>
    </xdr:from>
    <xdr:to>
      <xdr:col>4</xdr:col>
      <xdr:colOff>155575</xdr:colOff>
      <xdr:row>36</xdr:row>
      <xdr:rowOff>14035</xdr:rowOff>
    </xdr:to>
    <xdr:cxnSp macro="">
      <xdr:nvCxnSpPr>
        <xdr:cNvPr id="69" name="直線コネクタ 68"/>
        <xdr:cNvCxnSpPr/>
      </xdr:nvCxnSpPr>
      <xdr:spPr>
        <a:xfrm flipV="1">
          <a:off x="2019300" y="6087415"/>
          <a:ext cx="889000" cy="98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114667</xdr:rowOff>
    </xdr:from>
    <xdr:to>
      <xdr:col>4</xdr:col>
      <xdr:colOff>206375</xdr:colOff>
      <xdr:row>36</xdr:row>
      <xdr:rowOff>44817</xdr:rowOff>
    </xdr:to>
    <xdr:sp macro="" textlink="">
      <xdr:nvSpPr>
        <xdr:cNvPr id="70" name="フローチャート : 判断 69"/>
        <xdr:cNvSpPr/>
      </xdr:nvSpPr>
      <xdr:spPr>
        <a:xfrm>
          <a:off x="2857500" y="6115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36</xdr:row>
      <xdr:rowOff>35944</xdr:rowOff>
    </xdr:from>
    <xdr:ext cx="534377" cy="259045"/>
    <xdr:sp macro="" textlink="">
      <xdr:nvSpPr>
        <xdr:cNvPr id="71" name="テキスト ボックス 70"/>
        <xdr:cNvSpPr txBox="1"/>
      </xdr:nvSpPr>
      <xdr:spPr>
        <a:xfrm>
          <a:off x="2641111" y="620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58,961</a:t>
          </a:r>
          <a:endParaRPr kumimoji="1" lang="ja-JP" altLang="en-US" sz="1000" b="1">
            <a:solidFill>
              <a:srgbClr val="000080"/>
            </a:solidFill>
            <a:latin typeface="ＭＳ Ｐゴシック"/>
          </a:endParaRPr>
        </a:p>
      </xdr:txBody>
    </xdr:sp>
    <xdr:clientData/>
  </xdr:oneCellAnchor>
  <xdr:twoCellAnchor>
    <xdr:from>
      <xdr:col>1</xdr:col>
      <xdr:colOff>434975</xdr:colOff>
      <xdr:row>35</xdr:row>
      <xdr:rowOff>78043</xdr:rowOff>
    </xdr:from>
    <xdr:to>
      <xdr:col>2</xdr:col>
      <xdr:colOff>638175</xdr:colOff>
      <xdr:row>36</xdr:row>
      <xdr:rowOff>14035</xdr:rowOff>
    </xdr:to>
    <xdr:cxnSp macro="">
      <xdr:nvCxnSpPr>
        <xdr:cNvPr id="72" name="直線コネクタ 71"/>
        <xdr:cNvCxnSpPr/>
      </xdr:nvCxnSpPr>
      <xdr:spPr>
        <a:xfrm>
          <a:off x="1130300" y="6078793"/>
          <a:ext cx="889000" cy="107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132922</xdr:rowOff>
    </xdr:from>
    <xdr:to>
      <xdr:col>3</xdr:col>
      <xdr:colOff>3175</xdr:colOff>
      <xdr:row>36</xdr:row>
      <xdr:rowOff>63072</xdr:rowOff>
    </xdr:to>
    <xdr:sp macro="" textlink="">
      <xdr:nvSpPr>
        <xdr:cNvPr id="73" name="フローチャート : 判断 72"/>
        <xdr:cNvSpPr/>
      </xdr:nvSpPr>
      <xdr:spPr>
        <a:xfrm>
          <a:off x="1968500" y="613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34</xdr:row>
      <xdr:rowOff>79599</xdr:rowOff>
    </xdr:from>
    <xdr:ext cx="534377" cy="259045"/>
    <xdr:sp macro="" textlink="">
      <xdr:nvSpPr>
        <xdr:cNvPr id="74" name="テキスト ボックス 73"/>
        <xdr:cNvSpPr txBox="1"/>
      </xdr:nvSpPr>
      <xdr:spPr>
        <a:xfrm>
          <a:off x="1752111" y="5908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58,402</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37204</xdr:rowOff>
    </xdr:from>
    <xdr:to>
      <xdr:col>1</xdr:col>
      <xdr:colOff>485775</xdr:colOff>
      <xdr:row>35</xdr:row>
      <xdr:rowOff>138804</xdr:rowOff>
    </xdr:to>
    <xdr:sp macro="" textlink="">
      <xdr:nvSpPr>
        <xdr:cNvPr id="75" name="フローチャート : 判断 74"/>
        <xdr:cNvSpPr/>
      </xdr:nvSpPr>
      <xdr:spPr>
        <a:xfrm>
          <a:off x="1079500" y="6037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35</xdr:row>
      <xdr:rowOff>129931</xdr:rowOff>
    </xdr:from>
    <xdr:ext cx="534377" cy="259045"/>
    <xdr:sp macro="" textlink="">
      <xdr:nvSpPr>
        <xdr:cNvPr id="76" name="テキスト ボックス 75"/>
        <xdr:cNvSpPr txBox="1"/>
      </xdr:nvSpPr>
      <xdr:spPr>
        <a:xfrm>
          <a:off x="863111" y="6130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61,333</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34</xdr:row>
      <xdr:rowOff>73518</xdr:rowOff>
    </xdr:from>
    <xdr:to>
      <xdr:col>6</xdr:col>
      <xdr:colOff>561975</xdr:colOff>
      <xdr:row>35</xdr:row>
      <xdr:rowOff>3668</xdr:rowOff>
    </xdr:to>
    <xdr:sp macro="" textlink="">
      <xdr:nvSpPr>
        <xdr:cNvPr id="82" name="円/楕円 81"/>
        <xdr:cNvSpPr/>
      </xdr:nvSpPr>
      <xdr:spPr>
        <a:xfrm>
          <a:off x="4584700" y="590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33</xdr:row>
      <xdr:rowOff>96395</xdr:rowOff>
    </xdr:from>
    <xdr:ext cx="534377" cy="259045"/>
    <xdr:sp macro="" textlink="">
      <xdr:nvSpPr>
        <xdr:cNvPr id="83" name="人件費該当値テキスト"/>
        <xdr:cNvSpPr txBox="1"/>
      </xdr:nvSpPr>
      <xdr:spPr>
        <a:xfrm>
          <a:off x="4686300" y="5754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65,471</a:t>
          </a:r>
          <a:endParaRPr kumimoji="1" lang="ja-JP" altLang="en-US" sz="1000" b="1">
            <a:solidFill>
              <a:srgbClr val="FF0000"/>
            </a:solidFill>
            <a:latin typeface="ＭＳ Ｐゴシック"/>
          </a:endParaRPr>
        </a:p>
      </xdr:txBody>
    </xdr:sp>
    <xdr:clientData/>
  </xdr:oneCellAnchor>
  <xdr:twoCellAnchor>
    <xdr:from>
      <xdr:col>5</xdr:col>
      <xdr:colOff>307975</xdr:colOff>
      <xdr:row>34</xdr:row>
      <xdr:rowOff>165775</xdr:rowOff>
    </xdr:from>
    <xdr:to>
      <xdr:col>5</xdr:col>
      <xdr:colOff>409575</xdr:colOff>
      <xdr:row>35</xdr:row>
      <xdr:rowOff>95925</xdr:rowOff>
    </xdr:to>
    <xdr:sp macro="" textlink="">
      <xdr:nvSpPr>
        <xdr:cNvPr id="84" name="円/楕円 83"/>
        <xdr:cNvSpPr/>
      </xdr:nvSpPr>
      <xdr:spPr>
        <a:xfrm>
          <a:off x="3746500" y="599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33</xdr:row>
      <xdr:rowOff>112452</xdr:rowOff>
    </xdr:from>
    <xdr:ext cx="534377" cy="259045"/>
    <xdr:sp macro="" textlink="">
      <xdr:nvSpPr>
        <xdr:cNvPr id="85" name="テキスト ボックス 84"/>
        <xdr:cNvSpPr txBox="1"/>
      </xdr:nvSpPr>
      <xdr:spPr>
        <a:xfrm>
          <a:off x="3530111" y="577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62,646</a:t>
          </a:r>
          <a:endParaRPr kumimoji="1" lang="ja-JP" altLang="en-US" sz="1000" b="1">
            <a:solidFill>
              <a:srgbClr val="FF0000"/>
            </a:solidFill>
            <a:latin typeface="ＭＳ Ｐゴシック"/>
          </a:endParaRPr>
        </a:p>
      </xdr:txBody>
    </xdr:sp>
    <xdr:clientData/>
  </xdr:oneCellAnchor>
  <xdr:twoCellAnchor>
    <xdr:from>
      <xdr:col>4</xdr:col>
      <xdr:colOff>104775</xdr:colOff>
      <xdr:row>35</xdr:row>
      <xdr:rowOff>35865</xdr:rowOff>
    </xdr:from>
    <xdr:to>
      <xdr:col>4</xdr:col>
      <xdr:colOff>206375</xdr:colOff>
      <xdr:row>35</xdr:row>
      <xdr:rowOff>137465</xdr:rowOff>
    </xdr:to>
    <xdr:sp macro="" textlink="">
      <xdr:nvSpPr>
        <xdr:cNvPr id="86" name="円/楕円 85"/>
        <xdr:cNvSpPr/>
      </xdr:nvSpPr>
      <xdr:spPr>
        <a:xfrm>
          <a:off x="2857500" y="603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33</xdr:row>
      <xdr:rowOff>153992</xdr:rowOff>
    </xdr:from>
    <xdr:ext cx="534377" cy="259045"/>
    <xdr:sp macro="" textlink="">
      <xdr:nvSpPr>
        <xdr:cNvPr id="87" name="テキスト ボックス 86"/>
        <xdr:cNvSpPr txBox="1"/>
      </xdr:nvSpPr>
      <xdr:spPr>
        <a:xfrm>
          <a:off x="2641111" y="5811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61,374</a:t>
          </a:r>
          <a:endParaRPr kumimoji="1" lang="ja-JP" altLang="en-US" sz="1000" b="1">
            <a:solidFill>
              <a:srgbClr val="FF0000"/>
            </a:solidFill>
            <a:latin typeface="ＭＳ Ｐゴシック"/>
          </a:endParaRPr>
        </a:p>
      </xdr:txBody>
    </xdr:sp>
    <xdr:clientData/>
  </xdr:oneCellAnchor>
  <xdr:twoCellAnchor>
    <xdr:from>
      <xdr:col>2</xdr:col>
      <xdr:colOff>587375</xdr:colOff>
      <xdr:row>35</xdr:row>
      <xdr:rowOff>134685</xdr:rowOff>
    </xdr:from>
    <xdr:to>
      <xdr:col>3</xdr:col>
      <xdr:colOff>3175</xdr:colOff>
      <xdr:row>36</xdr:row>
      <xdr:rowOff>64835</xdr:rowOff>
    </xdr:to>
    <xdr:sp macro="" textlink="">
      <xdr:nvSpPr>
        <xdr:cNvPr id="88" name="円/楕円 87"/>
        <xdr:cNvSpPr/>
      </xdr:nvSpPr>
      <xdr:spPr>
        <a:xfrm>
          <a:off x="1968500" y="613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36</xdr:row>
      <xdr:rowOff>55962</xdr:rowOff>
    </xdr:from>
    <xdr:ext cx="534377" cy="259045"/>
    <xdr:sp macro="" textlink="">
      <xdr:nvSpPr>
        <xdr:cNvPr id="89" name="テキスト ボックス 88"/>
        <xdr:cNvSpPr txBox="1"/>
      </xdr:nvSpPr>
      <xdr:spPr>
        <a:xfrm>
          <a:off x="1752111" y="6228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58,348</a:t>
          </a:r>
          <a:endParaRPr kumimoji="1" lang="ja-JP" altLang="en-US" sz="1000" b="1">
            <a:solidFill>
              <a:srgbClr val="FF0000"/>
            </a:solidFill>
            <a:latin typeface="ＭＳ Ｐゴシック"/>
          </a:endParaRPr>
        </a:p>
      </xdr:txBody>
    </xdr:sp>
    <xdr:clientData/>
  </xdr:oneCellAnchor>
  <xdr:twoCellAnchor>
    <xdr:from>
      <xdr:col>1</xdr:col>
      <xdr:colOff>384175</xdr:colOff>
      <xdr:row>35</xdr:row>
      <xdr:rowOff>27243</xdr:rowOff>
    </xdr:from>
    <xdr:to>
      <xdr:col>1</xdr:col>
      <xdr:colOff>485775</xdr:colOff>
      <xdr:row>35</xdr:row>
      <xdr:rowOff>128843</xdr:rowOff>
    </xdr:to>
    <xdr:sp macro="" textlink="">
      <xdr:nvSpPr>
        <xdr:cNvPr id="90" name="円/楕円 89"/>
        <xdr:cNvSpPr/>
      </xdr:nvSpPr>
      <xdr:spPr>
        <a:xfrm>
          <a:off x="1079500" y="6027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33</xdr:row>
      <xdr:rowOff>145370</xdr:rowOff>
    </xdr:from>
    <xdr:ext cx="534377" cy="259045"/>
    <xdr:sp macro="" textlink="">
      <xdr:nvSpPr>
        <xdr:cNvPr id="91" name="テキスト ボックス 90"/>
        <xdr:cNvSpPr txBox="1"/>
      </xdr:nvSpPr>
      <xdr:spPr>
        <a:xfrm>
          <a:off x="863111" y="580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61,638</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59</xdr:row>
      <xdr:rowOff>98878</xdr:rowOff>
    </xdr:from>
    <xdr:to>
      <xdr:col>7</xdr:col>
      <xdr:colOff>638175</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5642</xdr:rowOff>
    </xdr:from>
    <xdr:ext cx="531299" cy="259045"/>
    <xdr:sp macro="" textlink="">
      <xdr:nvSpPr>
        <xdr:cNvPr id="110" name="テキスト ボックス 109"/>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51</xdr:row>
      <xdr:rowOff>21970</xdr:rowOff>
    </xdr:from>
    <xdr:ext cx="531299" cy="259045"/>
    <xdr:sp macro="" textlink="">
      <xdr:nvSpPr>
        <xdr:cNvPr id="112" name="テキスト ボックス 111"/>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49</xdr:row>
      <xdr:rowOff>38299</xdr:rowOff>
    </xdr:from>
    <xdr:ext cx="531299" cy="259045"/>
    <xdr:sp macro="" textlink="">
      <xdr:nvSpPr>
        <xdr:cNvPr id="114" name="テキスト ボックス 113"/>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8712</xdr:rowOff>
    </xdr:from>
    <xdr:to>
      <xdr:col>6</xdr:col>
      <xdr:colOff>510540</xdr:colOff>
      <xdr:row>59</xdr:row>
      <xdr:rowOff>94404</xdr:rowOff>
    </xdr:to>
    <xdr:cxnSp macro="">
      <xdr:nvCxnSpPr>
        <xdr:cNvPr id="118" name="直線コネクタ 117"/>
        <xdr:cNvCxnSpPr/>
      </xdr:nvCxnSpPr>
      <xdr:spPr>
        <a:xfrm flipV="1">
          <a:off x="4633595" y="8752662"/>
          <a:ext cx="1270" cy="1457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98231</xdr:rowOff>
    </xdr:from>
    <xdr:ext cx="534377" cy="259045"/>
    <xdr:sp macro="" textlink="">
      <xdr:nvSpPr>
        <xdr:cNvPr id="119" name="物件費最小値テキスト"/>
        <xdr:cNvSpPr txBox="1"/>
      </xdr:nvSpPr>
      <xdr:spPr>
        <a:xfrm>
          <a:off x="4686300" y="10213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40,137</a:t>
          </a:r>
          <a:endParaRPr kumimoji="1" lang="ja-JP" altLang="en-US" sz="1000" b="1">
            <a:latin typeface="ＭＳ Ｐゴシック"/>
          </a:endParaRPr>
        </a:p>
      </xdr:txBody>
    </xdr:sp>
    <xdr:clientData/>
  </xdr:oneCellAnchor>
  <xdr:twoCellAnchor>
    <xdr:from>
      <xdr:col>6</xdr:col>
      <xdr:colOff>422275</xdr:colOff>
      <xdr:row>59</xdr:row>
      <xdr:rowOff>94404</xdr:rowOff>
    </xdr:from>
    <xdr:to>
      <xdr:col>6</xdr:col>
      <xdr:colOff>600075</xdr:colOff>
      <xdr:row>59</xdr:row>
      <xdr:rowOff>94404</xdr:rowOff>
    </xdr:to>
    <xdr:cxnSp macro="">
      <xdr:nvCxnSpPr>
        <xdr:cNvPr id="120" name="直線コネクタ 119"/>
        <xdr:cNvCxnSpPr/>
      </xdr:nvCxnSpPr>
      <xdr:spPr>
        <a:xfrm>
          <a:off x="4546600" y="1020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126839</xdr:rowOff>
    </xdr:from>
    <xdr:ext cx="534377" cy="259045"/>
    <xdr:sp macro="" textlink="">
      <xdr:nvSpPr>
        <xdr:cNvPr id="121" name="物件費最大値テキスト"/>
        <xdr:cNvSpPr txBox="1"/>
      </xdr:nvSpPr>
      <xdr:spPr>
        <a:xfrm>
          <a:off x="4686300" y="8527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84,761</a:t>
          </a:r>
          <a:endParaRPr kumimoji="1" lang="ja-JP" altLang="en-US" sz="1000" b="1">
            <a:latin typeface="ＭＳ Ｐゴシック"/>
          </a:endParaRPr>
        </a:p>
      </xdr:txBody>
    </xdr:sp>
    <xdr:clientData/>
  </xdr:oneCellAnchor>
  <xdr:twoCellAnchor>
    <xdr:from>
      <xdr:col>6</xdr:col>
      <xdr:colOff>422275</xdr:colOff>
      <xdr:row>51</xdr:row>
      <xdr:rowOff>8712</xdr:rowOff>
    </xdr:from>
    <xdr:to>
      <xdr:col>6</xdr:col>
      <xdr:colOff>600075</xdr:colOff>
      <xdr:row>51</xdr:row>
      <xdr:rowOff>8712</xdr:rowOff>
    </xdr:to>
    <xdr:cxnSp macro="">
      <xdr:nvCxnSpPr>
        <xdr:cNvPr id="122" name="直線コネクタ 121"/>
        <xdr:cNvCxnSpPr/>
      </xdr:nvCxnSpPr>
      <xdr:spPr>
        <a:xfrm>
          <a:off x="4546600" y="8752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55</xdr:row>
      <xdr:rowOff>69945</xdr:rowOff>
    </xdr:from>
    <xdr:to>
      <xdr:col>6</xdr:col>
      <xdr:colOff>511175</xdr:colOff>
      <xdr:row>55</xdr:row>
      <xdr:rowOff>105867</xdr:rowOff>
    </xdr:to>
    <xdr:cxnSp macro="">
      <xdr:nvCxnSpPr>
        <xdr:cNvPr id="123" name="直線コネクタ 122"/>
        <xdr:cNvCxnSpPr/>
      </xdr:nvCxnSpPr>
      <xdr:spPr>
        <a:xfrm flipV="1">
          <a:off x="3797300" y="9499695"/>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153216</xdr:rowOff>
    </xdr:from>
    <xdr:ext cx="534377" cy="259045"/>
    <xdr:sp macro="" textlink="">
      <xdr:nvSpPr>
        <xdr:cNvPr id="124" name="物件費平均値テキスト"/>
        <xdr:cNvSpPr txBox="1"/>
      </xdr:nvSpPr>
      <xdr:spPr>
        <a:xfrm>
          <a:off x="4686300" y="9582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57,120</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3339</xdr:rowOff>
    </xdr:from>
    <xdr:to>
      <xdr:col>6</xdr:col>
      <xdr:colOff>561975</xdr:colOff>
      <xdr:row>56</xdr:row>
      <xdr:rowOff>104939</xdr:rowOff>
    </xdr:to>
    <xdr:sp macro="" textlink="">
      <xdr:nvSpPr>
        <xdr:cNvPr id="125" name="フローチャート : 判断 124"/>
        <xdr:cNvSpPr/>
      </xdr:nvSpPr>
      <xdr:spPr>
        <a:xfrm>
          <a:off x="4584700" y="960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55</xdr:row>
      <xdr:rowOff>105867</xdr:rowOff>
    </xdr:from>
    <xdr:to>
      <xdr:col>5</xdr:col>
      <xdr:colOff>358775</xdr:colOff>
      <xdr:row>56</xdr:row>
      <xdr:rowOff>33369</xdr:rowOff>
    </xdr:to>
    <xdr:cxnSp macro="">
      <xdr:nvCxnSpPr>
        <xdr:cNvPr id="126" name="直線コネクタ 125"/>
        <xdr:cNvCxnSpPr/>
      </xdr:nvCxnSpPr>
      <xdr:spPr>
        <a:xfrm flipV="1">
          <a:off x="2908300" y="9535617"/>
          <a:ext cx="889000" cy="98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56</xdr:row>
      <xdr:rowOff>79723</xdr:rowOff>
    </xdr:from>
    <xdr:to>
      <xdr:col>5</xdr:col>
      <xdr:colOff>409575</xdr:colOff>
      <xdr:row>57</xdr:row>
      <xdr:rowOff>9873</xdr:rowOff>
    </xdr:to>
    <xdr:sp macro="" textlink="">
      <xdr:nvSpPr>
        <xdr:cNvPr id="127" name="フローチャート : 判断 126"/>
        <xdr:cNvSpPr/>
      </xdr:nvSpPr>
      <xdr:spPr>
        <a:xfrm>
          <a:off x="3746500" y="9680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1000</xdr:rowOff>
    </xdr:from>
    <xdr:ext cx="534377" cy="259045"/>
    <xdr:sp macro="" textlink="">
      <xdr:nvSpPr>
        <xdr:cNvPr id="128" name="テキスト ボックス 127"/>
        <xdr:cNvSpPr txBox="1"/>
      </xdr:nvSpPr>
      <xdr:spPr>
        <a:xfrm>
          <a:off x="3530111" y="9773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54,781</a:t>
          </a:r>
          <a:endParaRPr kumimoji="1" lang="ja-JP" altLang="en-US" sz="1000" b="1">
            <a:solidFill>
              <a:srgbClr val="000080"/>
            </a:solidFill>
            <a:latin typeface="ＭＳ Ｐゴシック"/>
          </a:endParaRPr>
        </a:p>
      </xdr:txBody>
    </xdr:sp>
    <xdr:clientData/>
  </xdr:oneCellAnchor>
  <xdr:twoCellAnchor>
    <xdr:from>
      <xdr:col>2</xdr:col>
      <xdr:colOff>638175</xdr:colOff>
      <xdr:row>56</xdr:row>
      <xdr:rowOff>33369</xdr:rowOff>
    </xdr:from>
    <xdr:to>
      <xdr:col>4</xdr:col>
      <xdr:colOff>155575</xdr:colOff>
      <xdr:row>56</xdr:row>
      <xdr:rowOff>131634</xdr:rowOff>
    </xdr:to>
    <xdr:cxnSp macro="">
      <xdr:nvCxnSpPr>
        <xdr:cNvPr id="129" name="直線コネクタ 128"/>
        <xdr:cNvCxnSpPr/>
      </xdr:nvCxnSpPr>
      <xdr:spPr>
        <a:xfrm flipV="1">
          <a:off x="2019300" y="9634569"/>
          <a:ext cx="889000" cy="9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56635</xdr:rowOff>
    </xdr:from>
    <xdr:to>
      <xdr:col>4</xdr:col>
      <xdr:colOff>206375</xdr:colOff>
      <xdr:row>57</xdr:row>
      <xdr:rowOff>158235</xdr:rowOff>
    </xdr:to>
    <xdr:sp macro="" textlink="">
      <xdr:nvSpPr>
        <xdr:cNvPr id="130" name="フローチャート : 判断 129"/>
        <xdr:cNvSpPr/>
      </xdr:nvSpPr>
      <xdr:spPr>
        <a:xfrm>
          <a:off x="2857500" y="9829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149362</xdr:rowOff>
    </xdr:from>
    <xdr:ext cx="534377" cy="259045"/>
    <xdr:sp macro="" textlink="">
      <xdr:nvSpPr>
        <xdr:cNvPr id="131" name="テキスト ボックス 130"/>
        <xdr:cNvSpPr txBox="1"/>
      </xdr:nvSpPr>
      <xdr:spPr>
        <a:xfrm>
          <a:off x="2641111" y="9922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50,238</a:t>
          </a:r>
          <a:endParaRPr kumimoji="1" lang="ja-JP" altLang="en-US" sz="1000" b="1">
            <a:solidFill>
              <a:srgbClr val="000080"/>
            </a:solidFill>
            <a:latin typeface="ＭＳ Ｐゴシック"/>
          </a:endParaRPr>
        </a:p>
      </xdr:txBody>
    </xdr:sp>
    <xdr:clientData/>
  </xdr:oneCellAnchor>
  <xdr:twoCellAnchor>
    <xdr:from>
      <xdr:col>1</xdr:col>
      <xdr:colOff>434975</xdr:colOff>
      <xdr:row>56</xdr:row>
      <xdr:rowOff>131634</xdr:rowOff>
    </xdr:from>
    <xdr:to>
      <xdr:col>2</xdr:col>
      <xdr:colOff>638175</xdr:colOff>
      <xdr:row>56</xdr:row>
      <xdr:rowOff>138426</xdr:rowOff>
    </xdr:to>
    <xdr:cxnSp macro="">
      <xdr:nvCxnSpPr>
        <xdr:cNvPr id="132" name="直線コネクタ 131"/>
        <xdr:cNvCxnSpPr/>
      </xdr:nvCxnSpPr>
      <xdr:spPr>
        <a:xfrm flipV="1">
          <a:off x="1130300" y="9732834"/>
          <a:ext cx="889000" cy="6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141543</xdr:rowOff>
    </xdr:from>
    <xdr:to>
      <xdr:col>3</xdr:col>
      <xdr:colOff>3175</xdr:colOff>
      <xdr:row>58</xdr:row>
      <xdr:rowOff>71693</xdr:rowOff>
    </xdr:to>
    <xdr:sp macro="" textlink="">
      <xdr:nvSpPr>
        <xdr:cNvPr id="133" name="フローチャート : 判断 132"/>
        <xdr:cNvSpPr/>
      </xdr:nvSpPr>
      <xdr:spPr>
        <a:xfrm>
          <a:off x="1968500" y="991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62820</xdr:rowOff>
    </xdr:from>
    <xdr:ext cx="534377" cy="259045"/>
    <xdr:sp macro="" textlink="">
      <xdr:nvSpPr>
        <xdr:cNvPr id="134" name="テキスト ボックス 133"/>
        <xdr:cNvSpPr txBox="1"/>
      </xdr:nvSpPr>
      <xdr:spPr>
        <a:xfrm>
          <a:off x="1752111" y="1000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47,638</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163881</xdr:rowOff>
    </xdr:from>
    <xdr:to>
      <xdr:col>1</xdr:col>
      <xdr:colOff>485775</xdr:colOff>
      <xdr:row>58</xdr:row>
      <xdr:rowOff>94031</xdr:rowOff>
    </xdr:to>
    <xdr:sp macro="" textlink="">
      <xdr:nvSpPr>
        <xdr:cNvPr id="135" name="フローチャート : 判断 134"/>
        <xdr:cNvSpPr/>
      </xdr:nvSpPr>
      <xdr:spPr>
        <a:xfrm>
          <a:off x="1079500" y="9936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85158</xdr:rowOff>
    </xdr:from>
    <xdr:ext cx="534377" cy="259045"/>
    <xdr:sp macro="" textlink="">
      <xdr:nvSpPr>
        <xdr:cNvPr id="136" name="テキスト ボックス 135"/>
        <xdr:cNvSpPr txBox="1"/>
      </xdr:nvSpPr>
      <xdr:spPr>
        <a:xfrm>
          <a:off x="863111" y="10029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46,954</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55</xdr:row>
      <xdr:rowOff>19145</xdr:rowOff>
    </xdr:from>
    <xdr:to>
      <xdr:col>6</xdr:col>
      <xdr:colOff>561975</xdr:colOff>
      <xdr:row>55</xdr:row>
      <xdr:rowOff>120745</xdr:rowOff>
    </xdr:to>
    <xdr:sp macro="" textlink="">
      <xdr:nvSpPr>
        <xdr:cNvPr id="142" name="円/楕円 141"/>
        <xdr:cNvSpPr/>
      </xdr:nvSpPr>
      <xdr:spPr>
        <a:xfrm>
          <a:off x="4584700" y="944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54</xdr:row>
      <xdr:rowOff>42022</xdr:rowOff>
    </xdr:from>
    <xdr:ext cx="534377" cy="259045"/>
    <xdr:sp macro="" textlink="">
      <xdr:nvSpPr>
        <xdr:cNvPr id="143" name="物件費該当値テキスト"/>
        <xdr:cNvSpPr txBox="1"/>
      </xdr:nvSpPr>
      <xdr:spPr>
        <a:xfrm>
          <a:off x="4686300" y="9300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61,886</a:t>
          </a:r>
          <a:endParaRPr kumimoji="1" lang="ja-JP" altLang="en-US" sz="1000" b="1">
            <a:solidFill>
              <a:srgbClr val="FF0000"/>
            </a:solidFill>
            <a:latin typeface="ＭＳ Ｐゴシック"/>
          </a:endParaRPr>
        </a:p>
      </xdr:txBody>
    </xdr:sp>
    <xdr:clientData/>
  </xdr:oneCellAnchor>
  <xdr:twoCellAnchor>
    <xdr:from>
      <xdr:col>5</xdr:col>
      <xdr:colOff>307975</xdr:colOff>
      <xdr:row>55</xdr:row>
      <xdr:rowOff>55067</xdr:rowOff>
    </xdr:from>
    <xdr:to>
      <xdr:col>5</xdr:col>
      <xdr:colOff>409575</xdr:colOff>
      <xdr:row>55</xdr:row>
      <xdr:rowOff>156667</xdr:rowOff>
    </xdr:to>
    <xdr:sp macro="" textlink="">
      <xdr:nvSpPr>
        <xdr:cNvPr id="144" name="円/楕円 143"/>
        <xdr:cNvSpPr/>
      </xdr:nvSpPr>
      <xdr:spPr>
        <a:xfrm>
          <a:off x="3746500" y="9484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54</xdr:row>
      <xdr:rowOff>1744</xdr:rowOff>
    </xdr:from>
    <xdr:ext cx="534377" cy="259045"/>
    <xdr:sp macro="" textlink="">
      <xdr:nvSpPr>
        <xdr:cNvPr id="145" name="テキスト ボックス 144"/>
        <xdr:cNvSpPr txBox="1"/>
      </xdr:nvSpPr>
      <xdr:spPr>
        <a:xfrm>
          <a:off x="3530111" y="926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60,786</a:t>
          </a:r>
          <a:endParaRPr kumimoji="1" lang="ja-JP" altLang="en-US" sz="1000" b="1">
            <a:solidFill>
              <a:srgbClr val="FF0000"/>
            </a:solidFill>
            <a:latin typeface="ＭＳ Ｐゴシック"/>
          </a:endParaRPr>
        </a:p>
      </xdr:txBody>
    </xdr:sp>
    <xdr:clientData/>
  </xdr:oneCellAnchor>
  <xdr:twoCellAnchor>
    <xdr:from>
      <xdr:col>4</xdr:col>
      <xdr:colOff>104775</xdr:colOff>
      <xdr:row>55</xdr:row>
      <xdr:rowOff>154019</xdr:rowOff>
    </xdr:from>
    <xdr:to>
      <xdr:col>4</xdr:col>
      <xdr:colOff>206375</xdr:colOff>
      <xdr:row>56</xdr:row>
      <xdr:rowOff>84169</xdr:rowOff>
    </xdr:to>
    <xdr:sp macro="" textlink="">
      <xdr:nvSpPr>
        <xdr:cNvPr id="146" name="円/楕円 145"/>
        <xdr:cNvSpPr/>
      </xdr:nvSpPr>
      <xdr:spPr>
        <a:xfrm>
          <a:off x="2857500" y="9583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100696</xdr:rowOff>
    </xdr:from>
    <xdr:ext cx="534377" cy="259045"/>
    <xdr:sp macro="" textlink="">
      <xdr:nvSpPr>
        <xdr:cNvPr id="147" name="テキスト ボックス 146"/>
        <xdr:cNvSpPr txBox="1"/>
      </xdr:nvSpPr>
      <xdr:spPr>
        <a:xfrm>
          <a:off x="2641111" y="9358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57,756</a:t>
          </a:r>
          <a:endParaRPr kumimoji="1" lang="ja-JP" altLang="en-US" sz="1000" b="1">
            <a:solidFill>
              <a:srgbClr val="FF0000"/>
            </a:solidFill>
            <a:latin typeface="ＭＳ Ｐゴシック"/>
          </a:endParaRPr>
        </a:p>
      </xdr:txBody>
    </xdr:sp>
    <xdr:clientData/>
  </xdr:oneCellAnchor>
  <xdr:twoCellAnchor>
    <xdr:from>
      <xdr:col>2</xdr:col>
      <xdr:colOff>587375</xdr:colOff>
      <xdr:row>56</xdr:row>
      <xdr:rowOff>80834</xdr:rowOff>
    </xdr:from>
    <xdr:to>
      <xdr:col>3</xdr:col>
      <xdr:colOff>3175</xdr:colOff>
      <xdr:row>57</xdr:row>
      <xdr:rowOff>10984</xdr:rowOff>
    </xdr:to>
    <xdr:sp macro="" textlink="">
      <xdr:nvSpPr>
        <xdr:cNvPr id="148" name="円/楕円 147"/>
        <xdr:cNvSpPr/>
      </xdr:nvSpPr>
      <xdr:spPr>
        <a:xfrm>
          <a:off x="1968500" y="968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27511</xdr:rowOff>
    </xdr:from>
    <xdr:ext cx="534377" cy="259045"/>
    <xdr:sp macro="" textlink="">
      <xdr:nvSpPr>
        <xdr:cNvPr id="149" name="テキスト ボックス 148"/>
        <xdr:cNvSpPr txBox="1"/>
      </xdr:nvSpPr>
      <xdr:spPr>
        <a:xfrm>
          <a:off x="1752111" y="945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54,747</a:t>
          </a:r>
          <a:endParaRPr kumimoji="1" lang="ja-JP" altLang="en-US" sz="1000" b="1">
            <a:solidFill>
              <a:srgbClr val="FF0000"/>
            </a:solidFill>
            <a:latin typeface="ＭＳ Ｐゴシック"/>
          </a:endParaRPr>
        </a:p>
      </xdr:txBody>
    </xdr:sp>
    <xdr:clientData/>
  </xdr:oneCellAnchor>
  <xdr:twoCellAnchor>
    <xdr:from>
      <xdr:col>1</xdr:col>
      <xdr:colOff>384175</xdr:colOff>
      <xdr:row>56</xdr:row>
      <xdr:rowOff>87626</xdr:rowOff>
    </xdr:from>
    <xdr:to>
      <xdr:col>1</xdr:col>
      <xdr:colOff>485775</xdr:colOff>
      <xdr:row>57</xdr:row>
      <xdr:rowOff>17776</xdr:rowOff>
    </xdr:to>
    <xdr:sp macro="" textlink="">
      <xdr:nvSpPr>
        <xdr:cNvPr id="150" name="円/楕円 149"/>
        <xdr:cNvSpPr/>
      </xdr:nvSpPr>
      <xdr:spPr>
        <a:xfrm>
          <a:off x="1079500" y="968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34303</xdr:rowOff>
    </xdr:from>
    <xdr:ext cx="534377" cy="259045"/>
    <xdr:sp macro="" textlink="">
      <xdr:nvSpPr>
        <xdr:cNvPr id="151" name="テキスト ボックス 150"/>
        <xdr:cNvSpPr txBox="1"/>
      </xdr:nvSpPr>
      <xdr:spPr>
        <a:xfrm>
          <a:off x="863111" y="9464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54,539</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25400</xdr:rowOff>
    </xdr:from>
    <xdr:to>
      <xdr:col>7</xdr:col>
      <xdr:colOff>638175</xdr:colOff>
      <xdr:row>78</xdr:row>
      <xdr:rowOff>25400</xdr:rowOff>
    </xdr:to>
    <xdr:cxnSp macro="">
      <xdr:nvCxnSpPr>
        <xdr:cNvPr id="162" name="直線コネクタ 161"/>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54627</xdr:rowOff>
    </xdr:from>
    <xdr:ext cx="248786" cy="259045"/>
    <xdr:sp macro="" textlink="">
      <xdr:nvSpPr>
        <xdr:cNvPr id="163" name="テキスト ボックス 162"/>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5" name="テキスト ボックス 164"/>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71</xdr:row>
      <xdr:rowOff>82550</xdr:rowOff>
    </xdr:from>
    <xdr:to>
      <xdr:col>7</xdr:col>
      <xdr:colOff>638175</xdr:colOff>
      <xdr:row>71</xdr:row>
      <xdr:rowOff>82550</xdr:rowOff>
    </xdr:to>
    <xdr:cxnSp macro="">
      <xdr:nvCxnSpPr>
        <xdr:cNvPr id="166" name="直線コネクタ 165"/>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70</xdr:row>
      <xdr:rowOff>111777</xdr:rowOff>
    </xdr:from>
    <xdr:ext cx="531299" cy="259045"/>
    <xdr:sp macro="" textlink="">
      <xdr:nvSpPr>
        <xdr:cNvPr id="167" name="テキスト ボックス 166"/>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160503</xdr:rowOff>
    </xdr:from>
    <xdr:to>
      <xdr:col>6</xdr:col>
      <xdr:colOff>510540</xdr:colOff>
      <xdr:row>77</xdr:row>
      <xdr:rowOff>131699</xdr:rowOff>
    </xdr:to>
    <xdr:cxnSp macro="">
      <xdr:nvCxnSpPr>
        <xdr:cNvPr id="171" name="直線コネクタ 170"/>
        <xdr:cNvCxnSpPr/>
      </xdr:nvCxnSpPr>
      <xdr:spPr>
        <a:xfrm flipV="1">
          <a:off x="4633595" y="12162003"/>
          <a:ext cx="1270" cy="1171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135526</xdr:rowOff>
    </xdr:from>
    <xdr:ext cx="469744" cy="259045"/>
    <xdr:sp macro="" textlink="">
      <xdr:nvSpPr>
        <xdr:cNvPr id="172" name="維持補修費最小値テキスト"/>
        <xdr:cNvSpPr txBox="1"/>
      </xdr:nvSpPr>
      <xdr:spPr>
        <a:xfrm>
          <a:off x="4686300" y="1333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1,140</a:t>
          </a:r>
          <a:endParaRPr kumimoji="1" lang="ja-JP" altLang="en-US" sz="1000" b="1">
            <a:latin typeface="ＭＳ Ｐゴシック"/>
          </a:endParaRPr>
        </a:p>
      </xdr:txBody>
    </xdr:sp>
    <xdr:clientData/>
  </xdr:oneCellAnchor>
  <xdr:twoCellAnchor>
    <xdr:from>
      <xdr:col>6</xdr:col>
      <xdr:colOff>422275</xdr:colOff>
      <xdr:row>77</xdr:row>
      <xdr:rowOff>131699</xdr:rowOff>
    </xdr:from>
    <xdr:to>
      <xdr:col>6</xdr:col>
      <xdr:colOff>600075</xdr:colOff>
      <xdr:row>77</xdr:row>
      <xdr:rowOff>131699</xdr:rowOff>
    </xdr:to>
    <xdr:cxnSp macro="">
      <xdr:nvCxnSpPr>
        <xdr:cNvPr id="173" name="直線コネクタ 172"/>
        <xdr:cNvCxnSpPr/>
      </xdr:nvCxnSpPr>
      <xdr:spPr>
        <a:xfrm>
          <a:off x="4546600" y="13333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107180</xdr:rowOff>
    </xdr:from>
    <xdr:ext cx="534377" cy="259045"/>
    <xdr:sp macro="" textlink="">
      <xdr:nvSpPr>
        <xdr:cNvPr id="174" name="維持補修費最大値テキスト"/>
        <xdr:cNvSpPr txBox="1"/>
      </xdr:nvSpPr>
      <xdr:spPr>
        <a:xfrm>
          <a:off x="4686300" y="11937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21,636</a:t>
          </a:r>
          <a:endParaRPr kumimoji="1" lang="ja-JP" altLang="en-US" sz="1000" b="1">
            <a:latin typeface="ＭＳ Ｐゴシック"/>
          </a:endParaRPr>
        </a:p>
      </xdr:txBody>
    </xdr:sp>
    <xdr:clientData/>
  </xdr:oneCellAnchor>
  <xdr:twoCellAnchor>
    <xdr:from>
      <xdr:col>6</xdr:col>
      <xdr:colOff>422275</xdr:colOff>
      <xdr:row>70</xdr:row>
      <xdr:rowOff>160503</xdr:rowOff>
    </xdr:from>
    <xdr:to>
      <xdr:col>6</xdr:col>
      <xdr:colOff>600075</xdr:colOff>
      <xdr:row>70</xdr:row>
      <xdr:rowOff>160503</xdr:rowOff>
    </xdr:to>
    <xdr:cxnSp macro="">
      <xdr:nvCxnSpPr>
        <xdr:cNvPr id="175" name="直線コネクタ 174"/>
        <xdr:cNvCxnSpPr/>
      </xdr:nvCxnSpPr>
      <xdr:spPr>
        <a:xfrm>
          <a:off x="4546600" y="12162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75</xdr:row>
      <xdr:rowOff>123813</xdr:rowOff>
    </xdr:from>
    <xdr:to>
      <xdr:col>6</xdr:col>
      <xdr:colOff>511175</xdr:colOff>
      <xdr:row>75</xdr:row>
      <xdr:rowOff>138957</xdr:rowOff>
    </xdr:to>
    <xdr:cxnSp macro="">
      <xdr:nvCxnSpPr>
        <xdr:cNvPr id="176" name="直線コネクタ 175"/>
        <xdr:cNvCxnSpPr/>
      </xdr:nvCxnSpPr>
      <xdr:spPr>
        <a:xfrm flipV="1">
          <a:off x="3797300" y="12982563"/>
          <a:ext cx="838200" cy="1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5263</xdr:rowOff>
    </xdr:from>
    <xdr:ext cx="469744" cy="259045"/>
    <xdr:sp macro="" textlink="">
      <xdr:nvSpPr>
        <xdr:cNvPr id="177" name="維持補修費平均値テキスト"/>
        <xdr:cNvSpPr txBox="1"/>
      </xdr:nvSpPr>
      <xdr:spPr>
        <a:xfrm>
          <a:off x="4686300" y="130354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5,086</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26836</xdr:rowOff>
    </xdr:from>
    <xdr:to>
      <xdr:col>6</xdr:col>
      <xdr:colOff>561975</xdr:colOff>
      <xdr:row>76</xdr:row>
      <xdr:rowOff>128436</xdr:rowOff>
    </xdr:to>
    <xdr:sp macro="" textlink="">
      <xdr:nvSpPr>
        <xdr:cNvPr id="178" name="フローチャート : 判断 177"/>
        <xdr:cNvSpPr/>
      </xdr:nvSpPr>
      <xdr:spPr>
        <a:xfrm>
          <a:off x="4584700" y="13057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75</xdr:row>
      <xdr:rowOff>138957</xdr:rowOff>
    </xdr:from>
    <xdr:to>
      <xdr:col>5</xdr:col>
      <xdr:colOff>358775</xdr:colOff>
      <xdr:row>75</xdr:row>
      <xdr:rowOff>148616</xdr:rowOff>
    </xdr:to>
    <xdr:cxnSp macro="">
      <xdr:nvCxnSpPr>
        <xdr:cNvPr id="179" name="直線コネクタ 178"/>
        <xdr:cNvCxnSpPr/>
      </xdr:nvCxnSpPr>
      <xdr:spPr>
        <a:xfrm flipV="1">
          <a:off x="2908300" y="12997707"/>
          <a:ext cx="889000" cy="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85300</xdr:rowOff>
    </xdr:from>
    <xdr:to>
      <xdr:col>5</xdr:col>
      <xdr:colOff>409575</xdr:colOff>
      <xdr:row>77</xdr:row>
      <xdr:rowOff>15450</xdr:rowOff>
    </xdr:to>
    <xdr:sp macro="" textlink="">
      <xdr:nvSpPr>
        <xdr:cNvPr id="180" name="フローチャート : 判断 179"/>
        <xdr:cNvSpPr/>
      </xdr:nvSpPr>
      <xdr:spPr>
        <a:xfrm>
          <a:off x="3746500" y="131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77</xdr:row>
      <xdr:rowOff>6577</xdr:rowOff>
    </xdr:from>
    <xdr:ext cx="469744" cy="259045"/>
    <xdr:sp macro="" textlink="">
      <xdr:nvSpPr>
        <xdr:cNvPr id="181" name="テキスト ボックス 180"/>
        <xdr:cNvSpPr txBox="1"/>
      </xdr:nvSpPr>
      <xdr:spPr>
        <a:xfrm>
          <a:off x="3562427" y="1320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4,063</a:t>
          </a:r>
          <a:endParaRPr kumimoji="1" lang="ja-JP" altLang="en-US" sz="1000" b="1">
            <a:solidFill>
              <a:srgbClr val="000080"/>
            </a:solidFill>
            <a:latin typeface="ＭＳ Ｐゴシック"/>
          </a:endParaRPr>
        </a:p>
      </xdr:txBody>
    </xdr:sp>
    <xdr:clientData/>
  </xdr:oneCellAnchor>
  <xdr:twoCellAnchor>
    <xdr:from>
      <xdr:col>2</xdr:col>
      <xdr:colOff>638175</xdr:colOff>
      <xdr:row>75</xdr:row>
      <xdr:rowOff>135413</xdr:rowOff>
    </xdr:from>
    <xdr:to>
      <xdr:col>4</xdr:col>
      <xdr:colOff>155575</xdr:colOff>
      <xdr:row>75</xdr:row>
      <xdr:rowOff>148616</xdr:rowOff>
    </xdr:to>
    <xdr:cxnSp macro="">
      <xdr:nvCxnSpPr>
        <xdr:cNvPr id="182" name="直線コネクタ 181"/>
        <xdr:cNvCxnSpPr/>
      </xdr:nvCxnSpPr>
      <xdr:spPr>
        <a:xfrm>
          <a:off x="2019300" y="12994163"/>
          <a:ext cx="889000" cy="1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90615</xdr:rowOff>
    </xdr:from>
    <xdr:to>
      <xdr:col>4</xdr:col>
      <xdr:colOff>206375</xdr:colOff>
      <xdr:row>77</xdr:row>
      <xdr:rowOff>20765</xdr:rowOff>
    </xdr:to>
    <xdr:sp macro="" textlink="">
      <xdr:nvSpPr>
        <xdr:cNvPr id="183" name="フローチャート : 判断 182"/>
        <xdr:cNvSpPr/>
      </xdr:nvSpPr>
      <xdr:spPr>
        <a:xfrm>
          <a:off x="2857500" y="1312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77</xdr:row>
      <xdr:rowOff>11892</xdr:rowOff>
    </xdr:from>
    <xdr:ext cx="469744" cy="259045"/>
    <xdr:sp macro="" textlink="">
      <xdr:nvSpPr>
        <xdr:cNvPr id="184" name="テキスト ボックス 183"/>
        <xdr:cNvSpPr txBox="1"/>
      </xdr:nvSpPr>
      <xdr:spPr>
        <a:xfrm>
          <a:off x="2673427" y="13213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3,970</a:t>
          </a:r>
          <a:endParaRPr kumimoji="1" lang="ja-JP" altLang="en-US" sz="1000" b="1">
            <a:solidFill>
              <a:srgbClr val="000080"/>
            </a:solidFill>
            <a:latin typeface="ＭＳ Ｐゴシック"/>
          </a:endParaRPr>
        </a:p>
      </xdr:txBody>
    </xdr:sp>
    <xdr:clientData/>
  </xdr:oneCellAnchor>
  <xdr:twoCellAnchor>
    <xdr:from>
      <xdr:col>1</xdr:col>
      <xdr:colOff>434975</xdr:colOff>
      <xdr:row>75</xdr:row>
      <xdr:rowOff>47231</xdr:rowOff>
    </xdr:from>
    <xdr:to>
      <xdr:col>2</xdr:col>
      <xdr:colOff>638175</xdr:colOff>
      <xdr:row>75</xdr:row>
      <xdr:rowOff>135413</xdr:rowOff>
    </xdr:to>
    <xdr:cxnSp macro="">
      <xdr:nvCxnSpPr>
        <xdr:cNvPr id="185" name="直線コネクタ 184"/>
        <xdr:cNvCxnSpPr/>
      </xdr:nvCxnSpPr>
      <xdr:spPr>
        <a:xfrm>
          <a:off x="1130300" y="12905981"/>
          <a:ext cx="889000" cy="88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103415</xdr:rowOff>
    </xdr:from>
    <xdr:to>
      <xdr:col>3</xdr:col>
      <xdr:colOff>3175</xdr:colOff>
      <xdr:row>77</xdr:row>
      <xdr:rowOff>33565</xdr:rowOff>
    </xdr:to>
    <xdr:sp macro="" textlink="">
      <xdr:nvSpPr>
        <xdr:cNvPr id="186" name="フローチャート : 判断 185"/>
        <xdr:cNvSpPr/>
      </xdr:nvSpPr>
      <xdr:spPr>
        <a:xfrm>
          <a:off x="1968500" y="1313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77</xdr:row>
      <xdr:rowOff>24692</xdr:rowOff>
    </xdr:from>
    <xdr:ext cx="469744" cy="259045"/>
    <xdr:sp macro="" textlink="">
      <xdr:nvSpPr>
        <xdr:cNvPr id="187" name="テキスト ボックス 186"/>
        <xdr:cNvSpPr txBox="1"/>
      </xdr:nvSpPr>
      <xdr:spPr>
        <a:xfrm>
          <a:off x="1784427" y="13226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3,746</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100673</xdr:rowOff>
    </xdr:from>
    <xdr:to>
      <xdr:col>1</xdr:col>
      <xdr:colOff>485775</xdr:colOff>
      <xdr:row>77</xdr:row>
      <xdr:rowOff>30823</xdr:rowOff>
    </xdr:to>
    <xdr:sp macro="" textlink="">
      <xdr:nvSpPr>
        <xdr:cNvPr id="188" name="フローチャート : 判断 187"/>
        <xdr:cNvSpPr/>
      </xdr:nvSpPr>
      <xdr:spPr>
        <a:xfrm>
          <a:off x="1079500" y="13130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77</xdr:row>
      <xdr:rowOff>21950</xdr:rowOff>
    </xdr:from>
    <xdr:ext cx="469744" cy="259045"/>
    <xdr:sp macro="" textlink="">
      <xdr:nvSpPr>
        <xdr:cNvPr id="189" name="テキスト ボックス 188"/>
        <xdr:cNvSpPr txBox="1"/>
      </xdr:nvSpPr>
      <xdr:spPr>
        <a:xfrm>
          <a:off x="895427" y="13223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3,794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75</xdr:row>
      <xdr:rowOff>73013</xdr:rowOff>
    </xdr:from>
    <xdr:to>
      <xdr:col>6</xdr:col>
      <xdr:colOff>561975</xdr:colOff>
      <xdr:row>76</xdr:row>
      <xdr:rowOff>3163</xdr:rowOff>
    </xdr:to>
    <xdr:sp macro="" textlink="">
      <xdr:nvSpPr>
        <xdr:cNvPr id="195" name="円/楕円 194"/>
        <xdr:cNvSpPr/>
      </xdr:nvSpPr>
      <xdr:spPr>
        <a:xfrm>
          <a:off x="4584700" y="1293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74</xdr:row>
      <xdr:rowOff>95890</xdr:rowOff>
    </xdr:from>
    <xdr:ext cx="469744" cy="259045"/>
    <xdr:sp macro="" textlink="">
      <xdr:nvSpPr>
        <xdr:cNvPr id="196" name="維持補修費該当値テキスト"/>
        <xdr:cNvSpPr txBox="1"/>
      </xdr:nvSpPr>
      <xdr:spPr>
        <a:xfrm>
          <a:off x="4686300" y="12783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7,278</a:t>
          </a:r>
          <a:endParaRPr kumimoji="1" lang="ja-JP" altLang="en-US" sz="1000" b="1">
            <a:solidFill>
              <a:srgbClr val="FF0000"/>
            </a:solidFill>
            <a:latin typeface="ＭＳ Ｐゴシック"/>
          </a:endParaRPr>
        </a:p>
      </xdr:txBody>
    </xdr:sp>
    <xdr:clientData/>
  </xdr:oneCellAnchor>
  <xdr:twoCellAnchor>
    <xdr:from>
      <xdr:col>5</xdr:col>
      <xdr:colOff>307975</xdr:colOff>
      <xdr:row>75</xdr:row>
      <xdr:rowOff>88157</xdr:rowOff>
    </xdr:from>
    <xdr:to>
      <xdr:col>5</xdr:col>
      <xdr:colOff>409575</xdr:colOff>
      <xdr:row>76</xdr:row>
      <xdr:rowOff>18307</xdr:rowOff>
    </xdr:to>
    <xdr:sp macro="" textlink="">
      <xdr:nvSpPr>
        <xdr:cNvPr id="197" name="円/楕円 196"/>
        <xdr:cNvSpPr/>
      </xdr:nvSpPr>
      <xdr:spPr>
        <a:xfrm>
          <a:off x="3746500" y="12946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74</xdr:row>
      <xdr:rowOff>34834</xdr:rowOff>
    </xdr:from>
    <xdr:ext cx="469744" cy="259045"/>
    <xdr:sp macro="" textlink="">
      <xdr:nvSpPr>
        <xdr:cNvPr id="198" name="テキスト ボックス 197"/>
        <xdr:cNvSpPr txBox="1"/>
      </xdr:nvSpPr>
      <xdr:spPr>
        <a:xfrm>
          <a:off x="3562427" y="12722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7,013</a:t>
          </a:r>
          <a:endParaRPr kumimoji="1" lang="ja-JP" altLang="en-US" sz="1000" b="1">
            <a:solidFill>
              <a:srgbClr val="FF0000"/>
            </a:solidFill>
            <a:latin typeface="ＭＳ Ｐゴシック"/>
          </a:endParaRPr>
        </a:p>
      </xdr:txBody>
    </xdr:sp>
    <xdr:clientData/>
  </xdr:oneCellAnchor>
  <xdr:twoCellAnchor>
    <xdr:from>
      <xdr:col>4</xdr:col>
      <xdr:colOff>104775</xdr:colOff>
      <xdr:row>75</xdr:row>
      <xdr:rowOff>97816</xdr:rowOff>
    </xdr:from>
    <xdr:to>
      <xdr:col>4</xdr:col>
      <xdr:colOff>206375</xdr:colOff>
      <xdr:row>76</xdr:row>
      <xdr:rowOff>27966</xdr:rowOff>
    </xdr:to>
    <xdr:sp macro="" textlink="">
      <xdr:nvSpPr>
        <xdr:cNvPr id="199" name="円/楕円 198"/>
        <xdr:cNvSpPr/>
      </xdr:nvSpPr>
      <xdr:spPr>
        <a:xfrm>
          <a:off x="2857500" y="1295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74</xdr:row>
      <xdr:rowOff>44493</xdr:rowOff>
    </xdr:from>
    <xdr:ext cx="469744" cy="259045"/>
    <xdr:sp macro="" textlink="">
      <xdr:nvSpPr>
        <xdr:cNvPr id="200" name="テキスト ボックス 199"/>
        <xdr:cNvSpPr txBox="1"/>
      </xdr:nvSpPr>
      <xdr:spPr>
        <a:xfrm>
          <a:off x="2673427" y="12731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6,844</a:t>
          </a:r>
          <a:endParaRPr kumimoji="1" lang="ja-JP" altLang="en-US" sz="1000" b="1">
            <a:solidFill>
              <a:srgbClr val="FF0000"/>
            </a:solidFill>
            <a:latin typeface="ＭＳ Ｐゴシック"/>
          </a:endParaRPr>
        </a:p>
      </xdr:txBody>
    </xdr:sp>
    <xdr:clientData/>
  </xdr:oneCellAnchor>
  <xdr:twoCellAnchor>
    <xdr:from>
      <xdr:col>2</xdr:col>
      <xdr:colOff>587375</xdr:colOff>
      <xdr:row>75</xdr:row>
      <xdr:rowOff>84613</xdr:rowOff>
    </xdr:from>
    <xdr:to>
      <xdr:col>3</xdr:col>
      <xdr:colOff>3175</xdr:colOff>
      <xdr:row>76</xdr:row>
      <xdr:rowOff>14763</xdr:rowOff>
    </xdr:to>
    <xdr:sp macro="" textlink="">
      <xdr:nvSpPr>
        <xdr:cNvPr id="201" name="円/楕円 200"/>
        <xdr:cNvSpPr/>
      </xdr:nvSpPr>
      <xdr:spPr>
        <a:xfrm>
          <a:off x="1968500" y="1294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74</xdr:row>
      <xdr:rowOff>31290</xdr:rowOff>
    </xdr:from>
    <xdr:ext cx="469744" cy="259045"/>
    <xdr:sp macro="" textlink="">
      <xdr:nvSpPr>
        <xdr:cNvPr id="202" name="テキスト ボックス 201"/>
        <xdr:cNvSpPr txBox="1"/>
      </xdr:nvSpPr>
      <xdr:spPr>
        <a:xfrm>
          <a:off x="1784427" y="1271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7,075</a:t>
          </a:r>
          <a:endParaRPr kumimoji="1" lang="ja-JP" altLang="en-US" sz="1000" b="1">
            <a:solidFill>
              <a:srgbClr val="FF0000"/>
            </a:solidFill>
            <a:latin typeface="ＭＳ Ｐゴシック"/>
          </a:endParaRPr>
        </a:p>
      </xdr:txBody>
    </xdr:sp>
    <xdr:clientData/>
  </xdr:oneCellAnchor>
  <xdr:twoCellAnchor>
    <xdr:from>
      <xdr:col>1</xdr:col>
      <xdr:colOff>384175</xdr:colOff>
      <xdr:row>74</xdr:row>
      <xdr:rowOff>167881</xdr:rowOff>
    </xdr:from>
    <xdr:to>
      <xdr:col>1</xdr:col>
      <xdr:colOff>485775</xdr:colOff>
      <xdr:row>75</xdr:row>
      <xdr:rowOff>98031</xdr:rowOff>
    </xdr:to>
    <xdr:sp macro="" textlink="">
      <xdr:nvSpPr>
        <xdr:cNvPr id="203" name="円/楕円 202"/>
        <xdr:cNvSpPr/>
      </xdr:nvSpPr>
      <xdr:spPr>
        <a:xfrm>
          <a:off x="1079500" y="1285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73</xdr:row>
      <xdr:rowOff>114558</xdr:rowOff>
    </xdr:from>
    <xdr:ext cx="469744" cy="259045"/>
    <xdr:sp macro="" textlink="">
      <xdr:nvSpPr>
        <xdr:cNvPr id="204" name="テキスト ボックス 203"/>
        <xdr:cNvSpPr txBox="1"/>
      </xdr:nvSpPr>
      <xdr:spPr>
        <a:xfrm>
          <a:off x="895427" y="12630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8,618</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16/21</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99</xdr:row>
      <xdr:rowOff>139700</xdr:rowOff>
    </xdr:from>
    <xdr:to>
      <xdr:col>7</xdr:col>
      <xdr:colOff>638175</xdr:colOff>
      <xdr:row>99</xdr:row>
      <xdr:rowOff>139700</xdr:rowOff>
    </xdr:to>
    <xdr:cxnSp macro="">
      <xdr:nvCxnSpPr>
        <xdr:cNvPr id="216" name="直線コネクタ 215"/>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168927</xdr:rowOff>
    </xdr:from>
    <xdr:ext cx="531299" cy="259045"/>
    <xdr:sp macro="" textlink="">
      <xdr:nvSpPr>
        <xdr:cNvPr id="217" name="テキスト ボックス 216"/>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98</xdr:row>
      <xdr:rowOff>25400</xdr:rowOff>
    </xdr:from>
    <xdr:to>
      <xdr:col>7</xdr:col>
      <xdr:colOff>638175</xdr:colOff>
      <xdr:row>98</xdr:row>
      <xdr:rowOff>25400</xdr:rowOff>
    </xdr:to>
    <xdr:cxnSp macro="">
      <xdr:nvCxnSpPr>
        <xdr:cNvPr id="218" name="直線コネクタ 217"/>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97</xdr:row>
      <xdr:rowOff>54627</xdr:rowOff>
    </xdr:from>
    <xdr:ext cx="531299" cy="259045"/>
    <xdr:sp macro="" textlink="">
      <xdr:nvSpPr>
        <xdr:cNvPr id="219" name="テキスト ボックス 218"/>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96</xdr:row>
      <xdr:rowOff>82550</xdr:rowOff>
    </xdr:from>
    <xdr:to>
      <xdr:col>7</xdr:col>
      <xdr:colOff>638175</xdr:colOff>
      <xdr:row>96</xdr:row>
      <xdr:rowOff>82550</xdr:rowOff>
    </xdr:to>
    <xdr:cxnSp macro="">
      <xdr:nvCxnSpPr>
        <xdr:cNvPr id="220" name="直線コネクタ 219"/>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111777</xdr:rowOff>
    </xdr:from>
    <xdr:ext cx="595419" cy="259045"/>
    <xdr:sp macro="" textlink="">
      <xdr:nvSpPr>
        <xdr:cNvPr id="221" name="テキスト ボックス 220"/>
        <xdr:cNvSpPr txBox="1"/>
      </xdr:nvSpPr>
      <xdr:spPr>
        <a:xfrm>
          <a:off x="166581" y="1639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93</xdr:row>
      <xdr:rowOff>25400</xdr:rowOff>
    </xdr:from>
    <xdr:to>
      <xdr:col>7</xdr:col>
      <xdr:colOff>638175</xdr:colOff>
      <xdr:row>93</xdr:row>
      <xdr:rowOff>25400</xdr:rowOff>
    </xdr:to>
    <xdr:cxnSp macro="">
      <xdr:nvCxnSpPr>
        <xdr:cNvPr id="224" name="直線コネクタ 223"/>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5" name="テキスト ボックス 224"/>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91</xdr:row>
      <xdr:rowOff>82550</xdr:rowOff>
    </xdr:from>
    <xdr:to>
      <xdr:col>7</xdr:col>
      <xdr:colOff>638175</xdr:colOff>
      <xdr:row>91</xdr:row>
      <xdr:rowOff>82550</xdr:rowOff>
    </xdr:to>
    <xdr:cxnSp macro="">
      <xdr:nvCxnSpPr>
        <xdr:cNvPr id="226" name="直線コネクタ 225"/>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7" name="テキスト ボックス 226"/>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89</xdr:row>
      <xdr:rowOff>139700</xdr:rowOff>
    </xdr:from>
    <xdr:to>
      <xdr:col>7</xdr:col>
      <xdr:colOff>638175</xdr:colOff>
      <xdr:row>89</xdr:row>
      <xdr:rowOff>139700</xdr:rowOff>
    </xdr:to>
    <xdr:cxnSp macro="">
      <xdr:nvCxnSpPr>
        <xdr:cNvPr id="228" name="直線コネクタ 227"/>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29" name="テキスト ボックス 228"/>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114396</xdr:rowOff>
    </xdr:from>
    <xdr:to>
      <xdr:col>6</xdr:col>
      <xdr:colOff>510540</xdr:colOff>
      <xdr:row>98</xdr:row>
      <xdr:rowOff>7941</xdr:rowOff>
    </xdr:to>
    <xdr:cxnSp macro="">
      <xdr:nvCxnSpPr>
        <xdr:cNvPr id="233" name="直線コネクタ 232"/>
        <xdr:cNvCxnSpPr/>
      </xdr:nvCxnSpPr>
      <xdr:spPr>
        <a:xfrm flipV="1">
          <a:off x="4633595" y="15544896"/>
          <a:ext cx="1270" cy="1265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11768</xdr:rowOff>
    </xdr:from>
    <xdr:ext cx="534377" cy="259045"/>
    <xdr:sp macro="" textlink="">
      <xdr:nvSpPr>
        <xdr:cNvPr id="234" name="扶助費最小値テキスト"/>
        <xdr:cNvSpPr txBox="1"/>
      </xdr:nvSpPr>
      <xdr:spPr>
        <a:xfrm>
          <a:off x="4686300" y="16813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81,222</a:t>
          </a:r>
          <a:endParaRPr kumimoji="1" lang="ja-JP" altLang="en-US" sz="1000" b="1">
            <a:latin typeface="ＭＳ Ｐゴシック"/>
          </a:endParaRPr>
        </a:p>
      </xdr:txBody>
    </xdr:sp>
    <xdr:clientData/>
  </xdr:oneCellAnchor>
  <xdr:twoCellAnchor>
    <xdr:from>
      <xdr:col>6</xdr:col>
      <xdr:colOff>422275</xdr:colOff>
      <xdr:row>98</xdr:row>
      <xdr:rowOff>7941</xdr:rowOff>
    </xdr:from>
    <xdr:to>
      <xdr:col>6</xdr:col>
      <xdr:colOff>600075</xdr:colOff>
      <xdr:row>98</xdr:row>
      <xdr:rowOff>7941</xdr:rowOff>
    </xdr:to>
    <xdr:cxnSp macro="">
      <xdr:nvCxnSpPr>
        <xdr:cNvPr id="235" name="直線コネクタ 234"/>
        <xdr:cNvCxnSpPr/>
      </xdr:nvCxnSpPr>
      <xdr:spPr>
        <a:xfrm>
          <a:off x="4546600" y="16810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61073</xdr:rowOff>
    </xdr:from>
    <xdr:ext cx="599010" cy="259045"/>
    <xdr:sp macro="" textlink="">
      <xdr:nvSpPr>
        <xdr:cNvPr id="236" name="扶助費最大値テキスト"/>
        <xdr:cNvSpPr txBox="1"/>
      </xdr:nvSpPr>
      <xdr:spPr>
        <a:xfrm>
          <a:off x="4686300" y="15320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169,771</a:t>
          </a:r>
          <a:endParaRPr kumimoji="1" lang="ja-JP" altLang="en-US" sz="1000" b="1">
            <a:latin typeface="ＭＳ Ｐゴシック"/>
          </a:endParaRPr>
        </a:p>
      </xdr:txBody>
    </xdr:sp>
    <xdr:clientData/>
  </xdr:oneCellAnchor>
  <xdr:twoCellAnchor>
    <xdr:from>
      <xdr:col>6</xdr:col>
      <xdr:colOff>422275</xdr:colOff>
      <xdr:row>90</xdr:row>
      <xdr:rowOff>114396</xdr:rowOff>
    </xdr:from>
    <xdr:to>
      <xdr:col>6</xdr:col>
      <xdr:colOff>600075</xdr:colOff>
      <xdr:row>90</xdr:row>
      <xdr:rowOff>114396</xdr:rowOff>
    </xdr:to>
    <xdr:cxnSp macro="">
      <xdr:nvCxnSpPr>
        <xdr:cNvPr id="237" name="直線コネクタ 236"/>
        <xdr:cNvCxnSpPr/>
      </xdr:nvCxnSpPr>
      <xdr:spPr>
        <a:xfrm>
          <a:off x="4546600" y="15544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80792</xdr:rowOff>
    </xdr:from>
    <xdr:to>
      <xdr:col>6</xdr:col>
      <xdr:colOff>511175</xdr:colOff>
      <xdr:row>98</xdr:row>
      <xdr:rowOff>369</xdr:rowOff>
    </xdr:to>
    <xdr:cxnSp macro="">
      <xdr:nvCxnSpPr>
        <xdr:cNvPr id="238" name="直線コネクタ 237"/>
        <xdr:cNvCxnSpPr/>
      </xdr:nvCxnSpPr>
      <xdr:spPr>
        <a:xfrm flipV="1">
          <a:off x="3797300" y="16711442"/>
          <a:ext cx="838200" cy="91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121021</xdr:rowOff>
    </xdr:from>
    <xdr:ext cx="599010" cy="259045"/>
    <xdr:sp macro="" textlink="">
      <xdr:nvSpPr>
        <xdr:cNvPr id="239" name="扶助費平均値テキスト"/>
        <xdr:cNvSpPr txBox="1"/>
      </xdr:nvSpPr>
      <xdr:spPr>
        <a:xfrm>
          <a:off x="4686300" y="162373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107,353</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98144</xdr:rowOff>
    </xdr:from>
    <xdr:to>
      <xdr:col>6</xdr:col>
      <xdr:colOff>561975</xdr:colOff>
      <xdr:row>96</xdr:row>
      <xdr:rowOff>28294</xdr:rowOff>
    </xdr:to>
    <xdr:sp macro="" textlink="">
      <xdr:nvSpPr>
        <xdr:cNvPr id="240" name="フローチャート : 判断 239"/>
        <xdr:cNvSpPr/>
      </xdr:nvSpPr>
      <xdr:spPr>
        <a:xfrm>
          <a:off x="4584700" y="1638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369</xdr:rowOff>
    </xdr:from>
    <xdr:to>
      <xdr:col>5</xdr:col>
      <xdr:colOff>358775</xdr:colOff>
      <xdr:row>98</xdr:row>
      <xdr:rowOff>55161</xdr:rowOff>
    </xdr:to>
    <xdr:cxnSp macro="">
      <xdr:nvCxnSpPr>
        <xdr:cNvPr id="241" name="直線コネクタ 240"/>
        <xdr:cNvCxnSpPr/>
      </xdr:nvCxnSpPr>
      <xdr:spPr>
        <a:xfrm flipV="1">
          <a:off x="2908300" y="16802469"/>
          <a:ext cx="889000" cy="54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163052</xdr:rowOff>
    </xdr:from>
    <xdr:to>
      <xdr:col>5</xdr:col>
      <xdr:colOff>409575</xdr:colOff>
      <xdr:row>96</xdr:row>
      <xdr:rowOff>93202</xdr:rowOff>
    </xdr:to>
    <xdr:sp macro="" textlink="">
      <xdr:nvSpPr>
        <xdr:cNvPr id="242" name="フローチャート : 判断 241"/>
        <xdr:cNvSpPr/>
      </xdr:nvSpPr>
      <xdr:spPr>
        <a:xfrm>
          <a:off x="3746500" y="1645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94</xdr:row>
      <xdr:rowOff>109729</xdr:rowOff>
    </xdr:from>
    <xdr:ext cx="599010" cy="259045"/>
    <xdr:sp macro="" textlink="">
      <xdr:nvSpPr>
        <xdr:cNvPr id="243" name="テキスト ボックス 242"/>
        <xdr:cNvSpPr txBox="1"/>
      </xdr:nvSpPr>
      <xdr:spPr>
        <a:xfrm>
          <a:off x="3497794" y="16226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102,810</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55161</xdr:rowOff>
    </xdr:from>
    <xdr:to>
      <xdr:col>4</xdr:col>
      <xdr:colOff>155575</xdr:colOff>
      <xdr:row>98</xdr:row>
      <xdr:rowOff>142001</xdr:rowOff>
    </xdr:to>
    <xdr:cxnSp macro="">
      <xdr:nvCxnSpPr>
        <xdr:cNvPr id="244" name="直線コネクタ 243"/>
        <xdr:cNvCxnSpPr/>
      </xdr:nvCxnSpPr>
      <xdr:spPr>
        <a:xfrm flipV="1">
          <a:off x="2019300" y="16857261"/>
          <a:ext cx="889000" cy="8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59624</xdr:rowOff>
    </xdr:from>
    <xdr:to>
      <xdr:col>4</xdr:col>
      <xdr:colOff>206375</xdr:colOff>
      <xdr:row>97</xdr:row>
      <xdr:rowOff>161224</xdr:rowOff>
    </xdr:to>
    <xdr:sp macro="" textlink="">
      <xdr:nvSpPr>
        <xdr:cNvPr id="245" name="フローチャート : 判断 244"/>
        <xdr:cNvSpPr/>
      </xdr:nvSpPr>
      <xdr:spPr>
        <a:xfrm>
          <a:off x="2857500" y="16690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6301</xdr:rowOff>
    </xdr:from>
    <xdr:ext cx="534377" cy="259045"/>
    <xdr:sp macro="" textlink="">
      <xdr:nvSpPr>
        <xdr:cNvPr id="246" name="テキスト ボックス 245"/>
        <xdr:cNvSpPr txBox="1"/>
      </xdr:nvSpPr>
      <xdr:spPr>
        <a:xfrm>
          <a:off x="2641111" y="16465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86,049</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142001</xdr:rowOff>
    </xdr:from>
    <xdr:to>
      <xdr:col>2</xdr:col>
      <xdr:colOff>638175</xdr:colOff>
      <xdr:row>98</xdr:row>
      <xdr:rowOff>164489</xdr:rowOff>
    </xdr:to>
    <xdr:cxnSp macro="">
      <xdr:nvCxnSpPr>
        <xdr:cNvPr id="247" name="直線コネクタ 246"/>
        <xdr:cNvCxnSpPr/>
      </xdr:nvCxnSpPr>
      <xdr:spPr>
        <a:xfrm flipV="1">
          <a:off x="1130300" y="16944101"/>
          <a:ext cx="889000" cy="22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145050</xdr:rowOff>
    </xdr:from>
    <xdr:to>
      <xdr:col>3</xdr:col>
      <xdr:colOff>3175</xdr:colOff>
      <xdr:row>98</xdr:row>
      <xdr:rowOff>75200</xdr:rowOff>
    </xdr:to>
    <xdr:sp macro="" textlink="">
      <xdr:nvSpPr>
        <xdr:cNvPr id="248" name="フローチャート : 判断 247"/>
        <xdr:cNvSpPr/>
      </xdr:nvSpPr>
      <xdr:spPr>
        <a:xfrm>
          <a:off x="1968500" y="16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91727</xdr:rowOff>
    </xdr:from>
    <xdr:ext cx="534377" cy="259045"/>
    <xdr:sp macro="" textlink="">
      <xdr:nvSpPr>
        <xdr:cNvPr id="249" name="テキスト ボックス 248"/>
        <xdr:cNvSpPr txBox="1"/>
      </xdr:nvSpPr>
      <xdr:spPr>
        <a:xfrm>
          <a:off x="1752111" y="16550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80,070</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155780</xdr:rowOff>
    </xdr:from>
    <xdr:to>
      <xdr:col>1</xdr:col>
      <xdr:colOff>485775</xdr:colOff>
      <xdr:row>98</xdr:row>
      <xdr:rowOff>85930</xdr:rowOff>
    </xdr:to>
    <xdr:sp macro="" textlink="">
      <xdr:nvSpPr>
        <xdr:cNvPr id="250" name="フローチャート : 判断 249"/>
        <xdr:cNvSpPr/>
      </xdr:nvSpPr>
      <xdr:spPr>
        <a:xfrm>
          <a:off x="1079500" y="1678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102457</xdr:rowOff>
    </xdr:from>
    <xdr:ext cx="534377" cy="259045"/>
    <xdr:sp macro="" textlink="">
      <xdr:nvSpPr>
        <xdr:cNvPr id="251" name="テキスト ボックス 250"/>
        <xdr:cNvSpPr txBox="1"/>
      </xdr:nvSpPr>
      <xdr:spPr>
        <a:xfrm>
          <a:off x="863111" y="1656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79,319</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97</xdr:row>
      <xdr:rowOff>29992</xdr:rowOff>
    </xdr:from>
    <xdr:to>
      <xdr:col>6</xdr:col>
      <xdr:colOff>561975</xdr:colOff>
      <xdr:row>97</xdr:row>
      <xdr:rowOff>131592</xdr:rowOff>
    </xdr:to>
    <xdr:sp macro="" textlink="">
      <xdr:nvSpPr>
        <xdr:cNvPr id="257" name="円/楕円 256"/>
        <xdr:cNvSpPr/>
      </xdr:nvSpPr>
      <xdr:spPr>
        <a:xfrm>
          <a:off x="4584700" y="16660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116369</xdr:rowOff>
    </xdr:from>
    <xdr:ext cx="534377" cy="259045"/>
    <xdr:sp macro="" textlink="">
      <xdr:nvSpPr>
        <xdr:cNvPr id="258" name="扶助費該当値テキスト"/>
        <xdr:cNvSpPr txBox="1"/>
      </xdr:nvSpPr>
      <xdr:spPr>
        <a:xfrm>
          <a:off x="4686300" y="16575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88,123</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121019</xdr:rowOff>
    </xdr:from>
    <xdr:to>
      <xdr:col>5</xdr:col>
      <xdr:colOff>409575</xdr:colOff>
      <xdr:row>98</xdr:row>
      <xdr:rowOff>51169</xdr:rowOff>
    </xdr:to>
    <xdr:sp macro="" textlink="">
      <xdr:nvSpPr>
        <xdr:cNvPr id="259" name="円/楕円 258"/>
        <xdr:cNvSpPr/>
      </xdr:nvSpPr>
      <xdr:spPr>
        <a:xfrm>
          <a:off x="3746500" y="1675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42296</xdr:rowOff>
    </xdr:from>
    <xdr:ext cx="534377" cy="259045"/>
    <xdr:sp macro="" textlink="">
      <xdr:nvSpPr>
        <xdr:cNvPr id="260" name="テキスト ボックス 259"/>
        <xdr:cNvSpPr txBox="1"/>
      </xdr:nvSpPr>
      <xdr:spPr>
        <a:xfrm>
          <a:off x="3530111" y="16844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81,752</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4361</xdr:rowOff>
    </xdr:from>
    <xdr:to>
      <xdr:col>4</xdr:col>
      <xdr:colOff>206375</xdr:colOff>
      <xdr:row>98</xdr:row>
      <xdr:rowOff>105961</xdr:rowOff>
    </xdr:to>
    <xdr:sp macro="" textlink="">
      <xdr:nvSpPr>
        <xdr:cNvPr id="261" name="円/楕円 260"/>
        <xdr:cNvSpPr/>
      </xdr:nvSpPr>
      <xdr:spPr>
        <a:xfrm>
          <a:off x="2857500" y="1680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97088</xdr:rowOff>
    </xdr:from>
    <xdr:ext cx="534377" cy="259045"/>
    <xdr:sp macro="" textlink="">
      <xdr:nvSpPr>
        <xdr:cNvPr id="262" name="テキスト ボックス 261"/>
        <xdr:cNvSpPr txBox="1"/>
      </xdr:nvSpPr>
      <xdr:spPr>
        <a:xfrm>
          <a:off x="2641111" y="16899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77,917</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91201</xdr:rowOff>
    </xdr:from>
    <xdr:to>
      <xdr:col>3</xdr:col>
      <xdr:colOff>3175</xdr:colOff>
      <xdr:row>99</xdr:row>
      <xdr:rowOff>21351</xdr:rowOff>
    </xdr:to>
    <xdr:sp macro="" textlink="">
      <xdr:nvSpPr>
        <xdr:cNvPr id="263" name="円/楕円 262"/>
        <xdr:cNvSpPr/>
      </xdr:nvSpPr>
      <xdr:spPr>
        <a:xfrm>
          <a:off x="1968500" y="1689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99</xdr:row>
      <xdr:rowOff>12478</xdr:rowOff>
    </xdr:from>
    <xdr:ext cx="534377" cy="259045"/>
    <xdr:sp macro="" textlink="">
      <xdr:nvSpPr>
        <xdr:cNvPr id="264" name="テキスト ボックス 263"/>
        <xdr:cNvSpPr txBox="1"/>
      </xdr:nvSpPr>
      <xdr:spPr>
        <a:xfrm>
          <a:off x="1752111" y="16986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71,839</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113689</xdr:rowOff>
    </xdr:from>
    <xdr:to>
      <xdr:col>1</xdr:col>
      <xdr:colOff>485775</xdr:colOff>
      <xdr:row>99</xdr:row>
      <xdr:rowOff>43839</xdr:rowOff>
    </xdr:to>
    <xdr:sp macro="" textlink="">
      <xdr:nvSpPr>
        <xdr:cNvPr id="265" name="円/楕円 264"/>
        <xdr:cNvSpPr/>
      </xdr:nvSpPr>
      <xdr:spPr>
        <a:xfrm>
          <a:off x="1079500" y="1691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99</xdr:row>
      <xdr:rowOff>34966</xdr:rowOff>
    </xdr:from>
    <xdr:ext cx="534377" cy="259045"/>
    <xdr:sp macro="" textlink="">
      <xdr:nvSpPr>
        <xdr:cNvPr id="266" name="テキスト ボックス 265"/>
        <xdr:cNvSpPr txBox="1"/>
      </xdr:nvSpPr>
      <xdr:spPr>
        <a:xfrm>
          <a:off x="863111" y="17008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70,265</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40</xdr:row>
      <xdr:rowOff>111777</xdr:rowOff>
    </xdr:from>
    <xdr:ext cx="248786" cy="259045"/>
    <xdr:sp macro="" textlink="">
      <xdr:nvSpPr>
        <xdr:cNvPr id="277" name="テキスト ボックス 276"/>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38</xdr:row>
      <xdr:rowOff>139700</xdr:rowOff>
    </xdr:from>
    <xdr:to>
      <xdr:col>16</xdr:col>
      <xdr:colOff>307975</xdr:colOff>
      <xdr:row>38</xdr:row>
      <xdr:rowOff>139700</xdr:rowOff>
    </xdr:to>
    <xdr:cxnSp macro="">
      <xdr:nvCxnSpPr>
        <xdr:cNvPr id="278" name="直線コネクタ 277"/>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37</xdr:row>
      <xdr:rowOff>168927</xdr:rowOff>
    </xdr:from>
    <xdr:ext cx="531299" cy="259045"/>
    <xdr:sp macro="" textlink="">
      <xdr:nvSpPr>
        <xdr:cNvPr id="279" name="テキスト ボックス 278"/>
        <xdr:cNvSpPr txBox="1"/>
      </xdr:nvSpPr>
      <xdr:spPr>
        <a:xfrm>
          <a:off x="6072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80" name="直線コネクタ 279"/>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54627</xdr:rowOff>
    </xdr:from>
    <xdr:ext cx="531299" cy="259045"/>
    <xdr:sp macro="" textlink="">
      <xdr:nvSpPr>
        <xdr:cNvPr id="281" name="テキスト ボックス 280"/>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82" name="直線コネクタ 281"/>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111777</xdr:rowOff>
    </xdr:from>
    <xdr:ext cx="531299" cy="259045"/>
    <xdr:sp macro="" textlink="">
      <xdr:nvSpPr>
        <xdr:cNvPr id="283" name="テキスト ボックス 282"/>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84" name="直線コネクタ 283"/>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168927</xdr:rowOff>
    </xdr:from>
    <xdr:ext cx="531299" cy="259045"/>
    <xdr:sp macro="" textlink="">
      <xdr:nvSpPr>
        <xdr:cNvPr id="285" name="テキスト ボックス 284"/>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7" name="テキスト ボックス 28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39596</xdr:rowOff>
    </xdr:from>
    <xdr:to>
      <xdr:col>15</xdr:col>
      <xdr:colOff>180340</xdr:colOff>
      <xdr:row>39</xdr:row>
      <xdr:rowOff>13398</xdr:rowOff>
    </xdr:to>
    <xdr:cxnSp macro="">
      <xdr:nvCxnSpPr>
        <xdr:cNvPr id="289" name="直線コネクタ 288"/>
        <xdr:cNvCxnSpPr/>
      </xdr:nvCxnSpPr>
      <xdr:spPr>
        <a:xfrm flipV="1">
          <a:off x="10475595" y="5183096"/>
          <a:ext cx="1270" cy="1516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17225</xdr:rowOff>
    </xdr:from>
    <xdr:ext cx="534377" cy="259045"/>
    <xdr:sp macro="" textlink="">
      <xdr:nvSpPr>
        <xdr:cNvPr id="290" name="補助費等最小値テキスト"/>
        <xdr:cNvSpPr txBox="1"/>
      </xdr:nvSpPr>
      <xdr:spPr>
        <a:xfrm>
          <a:off x="10528300" y="670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18,025</a:t>
          </a:r>
          <a:endParaRPr kumimoji="1" lang="ja-JP" altLang="en-US" sz="1000" b="1">
            <a:latin typeface="ＭＳ Ｐゴシック"/>
          </a:endParaRPr>
        </a:p>
      </xdr:txBody>
    </xdr:sp>
    <xdr:clientData/>
  </xdr:oneCellAnchor>
  <xdr:twoCellAnchor>
    <xdr:from>
      <xdr:col>15</xdr:col>
      <xdr:colOff>92075</xdr:colOff>
      <xdr:row>39</xdr:row>
      <xdr:rowOff>13398</xdr:rowOff>
    </xdr:from>
    <xdr:to>
      <xdr:col>15</xdr:col>
      <xdr:colOff>269875</xdr:colOff>
      <xdr:row>39</xdr:row>
      <xdr:rowOff>13398</xdr:rowOff>
    </xdr:to>
    <xdr:cxnSp macro="">
      <xdr:nvCxnSpPr>
        <xdr:cNvPr id="291" name="直線コネクタ 290"/>
        <xdr:cNvCxnSpPr/>
      </xdr:nvCxnSpPr>
      <xdr:spPr>
        <a:xfrm>
          <a:off x="10388600" y="6699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157723</xdr:rowOff>
    </xdr:from>
    <xdr:ext cx="534377" cy="259045"/>
    <xdr:sp macro="" textlink="">
      <xdr:nvSpPr>
        <xdr:cNvPr id="292" name="補助費等最大値テキスト"/>
        <xdr:cNvSpPr txBox="1"/>
      </xdr:nvSpPr>
      <xdr:spPr>
        <a:xfrm>
          <a:off x="10528300" y="4958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84,379</a:t>
          </a:r>
          <a:endParaRPr kumimoji="1" lang="ja-JP" altLang="en-US" sz="1000" b="1">
            <a:latin typeface="ＭＳ Ｐゴシック"/>
          </a:endParaRPr>
        </a:p>
      </xdr:txBody>
    </xdr:sp>
    <xdr:clientData/>
  </xdr:oneCellAnchor>
  <xdr:twoCellAnchor>
    <xdr:from>
      <xdr:col>15</xdr:col>
      <xdr:colOff>92075</xdr:colOff>
      <xdr:row>30</xdr:row>
      <xdr:rowOff>39596</xdr:rowOff>
    </xdr:from>
    <xdr:to>
      <xdr:col>15</xdr:col>
      <xdr:colOff>269875</xdr:colOff>
      <xdr:row>30</xdr:row>
      <xdr:rowOff>39596</xdr:rowOff>
    </xdr:to>
    <xdr:cxnSp macro="">
      <xdr:nvCxnSpPr>
        <xdr:cNvPr id="293" name="直線コネクタ 292"/>
        <xdr:cNvCxnSpPr/>
      </xdr:nvCxnSpPr>
      <xdr:spPr>
        <a:xfrm>
          <a:off x="10388600" y="518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31</xdr:row>
      <xdr:rowOff>132590</xdr:rowOff>
    </xdr:from>
    <xdr:to>
      <xdr:col>15</xdr:col>
      <xdr:colOff>180975</xdr:colOff>
      <xdr:row>31</xdr:row>
      <xdr:rowOff>167635</xdr:rowOff>
    </xdr:to>
    <xdr:cxnSp macro="">
      <xdr:nvCxnSpPr>
        <xdr:cNvPr id="294" name="直線コネクタ 293"/>
        <xdr:cNvCxnSpPr/>
      </xdr:nvCxnSpPr>
      <xdr:spPr>
        <a:xfrm>
          <a:off x="9639300" y="5447540"/>
          <a:ext cx="838200" cy="35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31185</xdr:rowOff>
    </xdr:from>
    <xdr:ext cx="534377" cy="259045"/>
    <xdr:sp macro="" textlink="">
      <xdr:nvSpPr>
        <xdr:cNvPr id="295" name="補助費等平均値テキスト"/>
        <xdr:cNvSpPr txBox="1"/>
      </xdr:nvSpPr>
      <xdr:spPr>
        <a:xfrm>
          <a:off x="10528300" y="60319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44,081</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52758</xdr:rowOff>
    </xdr:from>
    <xdr:to>
      <xdr:col>15</xdr:col>
      <xdr:colOff>231775</xdr:colOff>
      <xdr:row>35</xdr:row>
      <xdr:rowOff>154358</xdr:rowOff>
    </xdr:to>
    <xdr:sp macro="" textlink="">
      <xdr:nvSpPr>
        <xdr:cNvPr id="296" name="フローチャート : 判断 295"/>
        <xdr:cNvSpPr/>
      </xdr:nvSpPr>
      <xdr:spPr>
        <a:xfrm>
          <a:off x="10426700" y="6053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31</xdr:row>
      <xdr:rowOff>132590</xdr:rowOff>
    </xdr:from>
    <xdr:to>
      <xdr:col>14</xdr:col>
      <xdr:colOff>28575</xdr:colOff>
      <xdr:row>32</xdr:row>
      <xdr:rowOff>170447</xdr:rowOff>
    </xdr:to>
    <xdr:cxnSp macro="">
      <xdr:nvCxnSpPr>
        <xdr:cNvPr id="297" name="直線コネクタ 296"/>
        <xdr:cNvCxnSpPr/>
      </xdr:nvCxnSpPr>
      <xdr:spPr>
        <a:xfrm flipV="1">
          <a:off x="8750300" y="5447540"/>
          <a:ext cx="889000" cy="209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35</xdr:row>
      <xdr:rowOff>118435</xdr:rowOff>
    </xdr:from>
    <xdr:to>
      <xdr:col>14</xdr:col>
      <xdr:colOff>79375</xdr:colOff>
      <xdr:row>36</xdr:row>
      <xdr:rowOff>48585</xdr:rowOff>
    </xdr:to>
    <xdr:sp macro="" textlink="">
      <xdr:nvSpPr>
        <xdr:cNvPr id="298" name="フローチャート : 判断 297"/>
        <xdr:cNvSpPr/>
      </xdr:nvSpPr>
      <xdr:spPr>
        <a:xfrm>
          <a:off x="9588500" y="611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39712</xdr:rowOff>
    </xdr:from>
    <xdr:ext cx="534377" cy="259045"/>
    <xdr:sp macro="" textlink="">
      <xdr:nvSpPr>
        <xdr:cNvPr id="299" name="テキスト ボックス 298"/>
        <xdr:cNvSpPr txBox="1"/>
      </xdr:nvSpPr>
      <xdr:spPr>
        <a:xfrm>
          <a:off x="9372111" y="6211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41,208</a:t>
          </a:r>
          <a:endParaRPr kumimoji="1" lang="ja-JP" altLang="en-US" sz="1000" b="1">
            <a:solidFill>
              <a:srgbClr val="000080"/>
            </a:solidFill>
            <a:latin typeface="ＭＳ Ｐゴシック"/>
          </a:endParaRPr>
        </a:p>
      </xdr:txBody>
    </xdr:sp>
    <xdr:clientData/>
  </xdr:oneCellAnchor>
  <xdr:twoCellAnchor>
    <xdr:from>
      <xdr:col>11</xdr:col>
      <xdr:colOff>307975</xdr:colOff>
      <xdr:row>32</xdr:row>
      <xdr:rowOff>20371</xdr:rowOff>
    </xdr:from>
    <xdr:to>
      <xdr:col>12</xdr:col>
      <xdr:colOff>511175</xdr:colOff>
      <xdr:row>32</xdr:row>
      <xdr:rowOff>170447</xdr:rowOff>
    </xdr:to>
    <xdr:cxnSp macro="">
      <xdr:nvCxnSpPr>
        <xdr:cNvPr id="300" name="直線コネクタ 299"/>
        <xdr:cNvCxnSpPr/>
      </xdr:nvCxnSpPr>
      <xdr:spPr>
        <a:xfrm>
          <a:off x="7861300" y="5506771"/>
          <a:ext cx="889000" cy="150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155423</xdr:rowOff>
    </xdr:from>
    <xdr:to>
      <xdr:col>12</xdr:col>
      <xdr:colOff>561975</xdr:colOff>
      <xdr:row>37</xdr:row>
      <xdr:rowOff>85573</xdr:rowOff>
    </xdr:to>
    <xdr:sp macro="" textlink="">
      <xdr:nvSpPr>
        <xdr:cNvPr id="301" name="フローチャート : 判断 300"/>
        <xdr:cNvSpPr/>
      </xdr:nvSpPr>
      <xdr:spPr>
        <a:xfrm>
          <a:off x="8699500" y="6327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76700</xdr:rowOff>
    </xdr:from>
    <xdr:ext cx="534377" cy="259045"/>
    <xdr:sp macro="" textlink="">
      <xdr:nvSpPr>
        <xdr:cNvPr id="302" name="テキスト ボックス 301"/>
        <xdr:cNvSpPr txBox="1"/>
      </xdr:nvSpPr>
      <xdr:spPr>
        <a:xfrm>
          <a:off x="8483111" y="6420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32,090</a:t>
          </a:r>
          <a:endParaRPr kumimoji="1" lang="ja-JP" altLang="en-US" sz="1000" b="1">
            <a:solidFill>
              <a:srgbClr val="000080"/>
            </a:solidFill>
            <a:latin typeface="ＭＳ Ｐゴシック"/>
          </a:endParaRPr>
        </a:p>
      </xdr:txBody>
    </xdr:sp>
    <xdr:clientData/>
  </xdr:oneCellAnchor>
  <xdr:twoCellAnchor>
    <xdr:from>
      <xdr:col>10</xdr:col>
      <xdr:colOff>104775</xdr:colOff>
      <xdr:row>32</xdr:row>
      <xdr:rowOff>20371</xdr:rowOff>
    </xdr:from>
    <xdr:to>
      <xdr:col>11</xdr:col>
      <xdr:colOff>307975</xdr:colOff>
      <xdr:row>33</xdr:row>
      <xdr:rowOff>34727</xdr:rowOff>
    </xdr:to>
    <xdr:cxnSp macro="">
      <xdr:nvCxnSpPr>
        <xdr:cNvPr id="303" name="直線コネクタ 302"/>
        <xdr:cNvCxnSpPr/>
      </xdr:nvCxnSpPr>
      <xdr:spPr>
        <a:xfrm flipV="1">
          <a:off x="6972300" y="5506771"/>
          <a:ext cx="889000" cy="18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153000</xdr:rowOff>
    </xdr:from>
    <xdr:to>
      <xdr:col>11</xdr:col>
      <xdr:colOff>358775</xdr:colOff>
      <xdr:row>37</xdr:row>
      <xdr:rowOff>83150</xdr:rowOff>
    </xdr:to>
    <xdr:sp macro="" textlink="">
      <xdr:nvSpPr>
        <xdr:cNvPr id="304" name="フローチャート : 判断 303"/>
        <xdr:cNvSpPr/>
      </xdr:nvSpPr>
      <xdr:spPr>
        <a:xfrm>
          <a:off x="7810500" y="632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74277</xdr:rowOff>
    </xdr:from>
    <xdr:ext cx="534377" cy="259045"/>
    <xdr:sp macro="" textlink="">
      <xdr:nvSpPr>
        <xdr:cNvPr id="305" name="テキスト ボックス 304"/>
        <xdr:cNvSpPr txBox="1"/>
      </xdr:nvSpPr>
      <xdr:spPr>
        <a:xfrm>
          <a:off x="7594111" y="641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32,196</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39339</xdr:rowOff>
    </xdr:from>
    <xdr:to>
      <xdr:col>10</xdr:col>
      <xdr:colOff>155575</xdr:colOff>
      <xdr:row>37</xdr:row>
      <xdr:rowOff>140939</xdr:rowOff>
    </xdr:to>
    <xdr:sp macro="" textlink="">
      <xdr:nvSpPr>
        <xdr:cNvPr id="306" name="フローチャート : 判断 305"/>
        <xdr:cNvSpPr/>
      </xdr:nvSpPr>
      <xdr:spPr>
        <a:xfrm>
          <a:off x="6921500" y="6382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132066</xdr:rowOff>
    </xdr:from>
    <xdr:ext cx="534377" cy="259045"/>
    <xdr:sp macro="" textlink="">
      <xdr:nvSpPr>
        <xdr:cNvPr id="307" name="テキスト ボックス 306"/>
        <xdr:cNvSpPr txBox="1"/>
      </xdr:nvSpPr>
      <xdr:spPr>
        <a:xfrm>
          <a:off x="6705111" y="6475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29,668</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31</xdr:row>
      <xdr:rowOff>116835</xdr:rowOff>
    </xdr:from>
    <xdr:to>
      <xdr:col>15</xdr:col>
      <xdr:colOff>231775</xdr:colOff>
      <xdr:row>32</xdr:row>
      <xdr:rowOff>46985</xdr:rowOff>
    </xdr:to>
    <xdr:sp macro="" textlink="">
      <xdr:nvSpPr>
        <xdr:cNvPr id="313" name="円/楕円 312"/>
        <xdr:cNvSpPr/>
      </xdr:nvSpPr>
      <xdr:spPr>
        <a:xfrm>
          <a:off x="10426700" y="543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30</xdr:row>
      <xdr:rowOff>139712</xdr:rowOff>
    </xdr:from>
    <xdr:ext cx="534377" cy="259045"/>
    <xdr:sp macro="" textlink="">
      <xdr:nvSpPr>
        <xdr:cNvPr id="314" name="補助費等該当値テキスト"/>
        <xdr:cNvSpPr txBox="1"/>
      </xdr:nvSpPr>
      <xdr:spPr>
        <a:xfrm>
          <a:off x="10528300" y="5283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71,278</a:t>
          </a:r>
          <a:endParaRPr kumimoji="1" lang="ja-JP" altLang="en-US" sz="1000" b="1">
            <a:solidFill>
              <a:srgbClr val="FF0000"/>
            </a:solidFill>
            <a:latin typeface="ＭＳ Ｐゴシック"/>
          </a:endParaRPr>
        </a:p>
      </xdr:txBody>
    </xdr:sp>
    <xdr:clientData/>
  </xdr:oneCellAnchor>
  <xdr:twoCellAnchor>
    <xdr:from>
      <xdr:col>13</xdr:col>
      <xdr:colOff>663575</xdr:colOff>
      <xdr:row>31</xdr:row>
      <xdr:rowOff>81790</xdr:rowOff>
    </xdr:from>
    <xdr:to>
      <xdr:col>14</xdr:col>
      <xdr:colOff>79375</xdr:colOff>
      <xdr:row>32</xdr:row>
      <xdr:rowOff>11940</xdr:rowOff>
    </xdr:to>
    <xdr:sp macro="" textlink="">
      <xdr:nvSpPr>
        <xdr:cNvPr id="315" name="円/楕円 314"/>
        <xdr:cNvSpPr/>
      </xdr:nvSpPr>
      <xdr:spPr>
        <a:xfrm>
          <a:off x="9588500" y="539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30</xdr:row>
      <xdr:rowOff>28467</xdr:rowOff>
    </xdr:from>
    <xdr:ext cx="534377" cy="259045"/>
    <xdr:sp macro="" textlink="">
      <xdr:nvSpPr>
        <xdr:cNvPr id="316" name="テキスト ボックス 315"/>
        <xdr:cNvSpPr txBox="1"/>
      </xdr:nvSpPr>
      <xdr:spPr>
        <a:xfrm>
          <a:off x="9372111" y="5171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72,811</a:t>
          </a:r>
          <a:endParaRPr kumimoji="1" lang="ja-JP" altLang="en-US" sz="1000" b="1">
            <a:solidFill>
              <a:srgbClr val="FF0000"/>
            </a:solidFill>
            <a:latin typeface="ＭＳ Ｐゴシック"/>
          </a:endParaRPr>
        </a:p>
      </xdr:txBody>
    </xdr:sp>
    <xdr:clientData/>
  </xdr:oneCellAnchor>
  <xdr:twoCellAnchor>
    <xdr:from>
      <xdr:col>12</xdr:col>
      <xdr:colOff>460375</xdr:colOff>
      <xdr:row>32</xdr:row>
      <xdr:rowOff>119647</xdr:rowOff>
    </xdr:from>
    <xdr:to>
      <xdr:col>12</xdr:col>
      <xdr:colOff>561975</xdr:colOff>
      <xdr:row>33</xdr:row>
      <xdr:rowOff>49797</xdr:rowOff>
    </xdr:to>
    <xdr:sp macro="" textlink="">
      <xdr:nvSpPr>
        <xdr:cNvPr id="317" name="円/楕円 316"/>
        <xdr:cNvSpPr/>
      </xdr:nvSpPr>
      <xdr:spPr>
        <a:xfrm>
          <a:off x="8699500" y="560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31</xdr:row>
      <xdr:rowOff>66324</xdr:rowOff>
    </xdr:from>
    <xdr:ext cx="534377" cy="259045"/>
    <xdr:sp macro="" textlink="">
      <xdr:nvSpPr>
        <xdr:cNvPr id="318" name="テキスト ボックス 317"/>
        <xdr:cNvSpPr txBox="1"/>
      </xdr:nvSpPr>
      <xdr:spPr>
        <a:xfrm>
          <a:off x="8483111" y="538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63,655</a:t>
          </a:r>
          <a:endParaRPr kumimoji="1" lang="ja-JP" altLang="en-US" sz="1000" b="1">
            <a:solidFill>
              <a:srgbClr val="FF0000"/>
            </a:solidFill>
            <a:latin typeface="ＭＳ Ｐゴシック"/>
          </a:endParaRPr>
        </a:p>
      </xdr:txBody>
    </xdr:sp>
    <xdr:clientData/>
  </xdr:oneCellAnchor>
  <xdr:twoCellAnchor>
    <xdr:from>
      <xdr:col>11</xdr:col>
      <xdr:colOff>257175</xdr:colOff>
      <xdr:row>31</xdr:row>
      <xdr:rowOff>141021</xdr:rowOff>
    </xdr:from>
    <xdr:to>
      <xdr:col>11</xdr:col>
      <xdr:colOff>358775</xdr:colOff>
      <xdr:row>32</xdr:row>
      <xdr:rowOff>71171</xdr:rowOff>
    </xdr:to>
    <xdr:sp macro="" textlink="">
      <xdr:nvSpPr>
        <xdr:cNvPr id="319" name="円/楕円 318"/>
        <xdr:cNvSpPr/>
      </xdr:nvSpPr>
      <xdr:spPr>
        <a:xfrm>
          <a:off x="7810500" y="5455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30</xdr:row>
      <xdr:rowOff>87698</xdr:rowOff>
    </xdr:from>
    <xdr:ext cx="534377" cy="259045"/>
    <xdr:sp macro="" textlink="">
      <xdr:nvSpPr>
        <xdr:cNvPr id="320" name="テキスト ボックス 319"/>
        <xdr:cNvSpPr txBox="1"/>
      </xdr:nvSpPr>
      <xdr:spPr>
        <a:xfrm>
          <a:off x="7594111" y="5231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70,220</a:t>
          </a:r>
          <a:endParaRPr kumimoji="1" lang="ja-JP" altLang="en-US" sz="1000" b="1">
            <a:solidFill>
              <a:srgbClr val="FF0000"/>
            </a:solidFill>
            <a:latin typeface="ＭＳ Ｐゴシック"/>
          </a:endParaRPr>
        </a:p>
      </xdr:txBody>
    </xdr:sp>
    <xdr:clientData/>
  </xdr:oneCellAnchor>
  <xdr:twoCellAnchor>
    <xdr:from>
      <xdr:col>10</xdr:col>
      <xdr:colOff>53975</xdr:colOff>
      <xdr:row>32</xdr:row>
      <xdr:rowOff>155377</xdr:rowOff>
    </xdr:from>
    <xdr:to>
      <xdr:col>10</xdr:col>
      <xdr:colOff>155575</xdr:colOff>
      <xdr:row>33</xdr:row>
      <xdr:rowOff>85527</xdr:rowOff>
    </xdr:to>
    <xdr:sp macro="" textlink="">
      <xdr:nvSpPr>
        <xdr:cNvPr id="321" name="円/楕円 320"/>
        <xdr:cNvSpPr/>
      </xdr:nvSpPr>
      <xdr:spPr>
        <a:xfrm>
          <a:off x="6921500" y="564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31</xdr:row>
      <xdr:rowOff>102054</xdr:rowOff>
    </xdr:from>
    <xdr:ext cx="534377" cy="259045"/>
    <xdr:sp macro="" textlink="">
      <xdr:nvSpPr>
        <xdr:cNvPr id="322" name="テキスト ボックス 321"/>
        <xdr:cNvSpPr txBox="1"/>
      </xdr:nvSpPr>
      <xdr:spPr>
        <a:xfrm>
          <a:off x="6705111" y="541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62,092</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16/21</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33" name="直線コネクタ 332"/>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34" name="テキスト ボックス 333"/>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5" name="直線コネクタ 334"/>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35577</xdr:rowOff>
    </xdr:from>
    <xdr:ext cx="531299" cy="259045"/>
    <xdr:sp macro="" textlink="">
      <xdr:nvSpPr>
        <xdr:cNvPr id="336" name="テキスト ボックス 335"/>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7" name="直線コネクタ 336"/>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168927</xdr:rowOff>
    </xdr:from>
    <xdr:ext cx="531299" cy="259045"/>
    <xdr:sp macro="" textlink="">
      <xdr:nvSpPr>
        <xdr:cNvPr id="338" name="テキスト ボックス 337"/>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9" name="直線コネクタ 338"/>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51</xdr:row>
      <xdr:rowOff>130827</xdr:rowOff>
    </xdr:from>
    <xdr:ext cx="531299" cy="259045"/>
    <xdr:sp macro="" textlink="">
      <xdr:nvSpPr>
        <xdr:cNvPr id="340" name="テキスト ボックス 339"/>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41" name="直線コネクタ 340"/>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92727</xdr:rowOff>
    </xdr:from>
    <xdr:ext cx="595419" cy="259045"/>
    <xdr:sp macro="" textlink="">
      <xdr:nvSpPr>
        <xdr:cNvPr id="342" name="テキスト ボックス 341"/>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4" name="テキスト ボックス 34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49</xdr:row>
      <xdr:rowOff>142773</xdr:rowOff>
    </xdr:from>
    <xdr:to>
      <xdr:col>15</xdr:col>
      <xdr:colOff>180340</xdr:colOff>
      <xdr:row>57</xdr:row>
      <xdr:rowOff>141948</xdr:rowOff>
    </xdr:to>
    <xdr:cxnSp macro="">
      <xdr:nvCxnSpPr>
        <xdr:cNvPr id="346" name="直線コネクタ 345"/>
        <xdr:cNvCxnSpPr/>
      </xdr:nvCxnSpPr>
      <xdr:spPr>
        <a:xfrm flipV="1">
          <a:off x="10475595" y="8543823"/>
          <a:ext cx="1270" cy="1370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145775</xdr:rowOff>
    </xdr:from>
    <xdr:ext cx="534377" cy="259045"/>
    <xdr:sp macro="" textlink="">
      <xdr:nvSpPr>
        <xdr:cNvPr id="347" name="普通建設事業費最小値テキスト"/>
        <xdr:cNvSpPr txBox="1"/>
      </xdr:nvSpPr>
      <xdr:spPr>
        <a:xfrm>
          <a:off x="10528300" y="9918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19,323</a:t>
          </a:r>
          <a:endParaRPr kumimoji="1" lang="ja-JP" altLang="en-US" sz="1000" b="1">
            <a:latin typeface="ＭＳ Ｐゴシック"/>
          </a:endParaRPr>
        </a:p>
      </xdr:txBody>
    </xdr:sp>
    <xdr:clientData/>
  </xdr:oneCellAnchor>
  <xdr:twoCellAnchor>
    <xdr:from>
      <xdr:col>15</xdr:col>
      <xdr:colOff>92075</xdr:colOff>
      <xdr:row>57</xdr:row>
      <xdr:rowOff>141948</xdr:rowOff>
    </xdr:from>
    <xdr:to>
      <xdr:col>15</xdr:col>
      <xdr:colOff>269875</xdr:colOff>
      <xdr:row>57</xdr:row>
      <xdr:rowOff>141948</xdr:rowOff>
    </xdr:to>
    <xdr:cxnSp macro="">
      <xdr:nvCxnSpPr>
        <xdr:cNvPr id="348" name="直線コネクタ 347"/>
        <xdr:cNvCxnSpPr/>
      </xdr:nvCxnSpPr>
      <xdr:spPr>
        <a:xfrm>
          <a:off x="10388600" y="9914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48</xdr:row>
      <xdr:rowOff>89450</xdr:rowOff>
    </xdr:from>
    <xdr:ext cx="599010" cy="259045"/>
    <xdr:sp macro="" textlink="">
      <xdr:nvSpPr>
        <xdr:cNvPr id="349" name="普通建設事業費最大値テキスト"/>
        <xdr:cNvSpPr txBox="1"/>
      </xdr:nvSpPr>
      <xdr:spPr>
        <a:xfrm>
          <a:off x="10528300" y="8319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127,258</a:t>
          </a:r>
          <a:endParaRPr kumimoji="1" lang="ja-JP" altLang="en-US" sz="1000" b="1">
            <a:latin typeface="ＭＳ Ｐゴシック"/>
          </a:endParaRPr>
        </a:p>
      </xdr:txBody>
    </xdr:sp>
    <xdr:clientData/>
  </xdr:oneCellAnchor>
  <xdr:twoCellAnchor>
    <xdr:from>
      <xdr:col>15</xdr:col>
      <xdr:colOff>92075</xdr:colOff>
      <xdr:row>49</xdr:row>
      <xdr:rowOff>142773</xdr:rowOff>
    </xdr:from>
    <xdr:to>
      <xdr:col>15</xdr:col>
      <xdr:colOff>269875</xdr:colOff>
      <xdr:row>49</xdr:row>
      <xdr:rowOff>142773</xdr:rowOff>
    </xdr:to>
    <xdr:cxnSp macro="">
      <xdr:nvCxnSpPr>
        <xdr:cNvPr id="350" name="直線コネクタ 349"/>
        <xdr:cNvCxnSpPr/>
      </xdr:nvCxnSpPr>
      <xdr:spPr>
        <a:xfrm>
          <a:off x="10388600" y="8543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55</xdr:row>
      <xdr:rowOff>5461</xdr:rowOff>
    </xdr:from>
    <xdr:to>
      <xdr:col>15</xdr:col>
      <xdr:colOff>180975</xdr:colOff>
      <xdr:row>55</xdr:row>
      <xdr:rowOff>151308</xdr:rowOff>
    </xdr:to>
    <xdr:cxnSp macro="">
      <xdr:nvCxnSpPr>
        <xdr:cNvPr id="351" name="直線コネクタ 350"/>
        <xdr:cNvCxnSpPr/>
      </xdr:nvCxnSpPr>
      <xdr:spPr>
        <a:xfrm>
          <a:off x="9639300" y="9435211"/>
          <a:ext cx="838200" cy="14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53</xdr:row>
      <xdr:rowOff>36313</xdr:rowOff>
    </xdr:from>
    <xdr:ext cx="534377" cy="259045"/>
    <xdr:sp macro="" textlink="">
      <xdr:nvSpPr>
        <xdr:cNvPr id="352" name="普通建設事業費平均値テキスト"/>
        <xdr:cNvSpPr txBox="1"/>
      </xdr:nvSpPr>
      <xdr:spPr>
        <a:xfrm>
          <a:off x="10528300" y="91231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65,942</a:t>
          </a:r>
          <a:endParaRPr kumimoji="1" lang="ja-JP" altLang="en-US" sz="1000" b="1">
            <a:solidFill>
              <a:srgbClr val="000080"/>
            </a:solidFill>
            <a:latin typeface="ＭＳ Ｐゴシック"/>
          </a:endParaRPr>
        </a:p>
      </xdr:txBody>
    </xdr:sp>
    <xdr:clientData/>
  </xdr:oneCellAnchor>
  <xdr:twoCellAnchor>
    <xdr:from>
      <xdr:col>15</xdr:col>
      <xdr:colOff>130175</xdr:colOff>
      <xdr:row>54</xdr:row>
      <xdr:rowOff>13436</xdr:rowOff>
    </xdr:from>
    <xdr:to>
      <xdr:col>15</xdr:col>
      <xdr:colOff>231775</xdr:colOff>
      <xdr:row>54</xdr:row>
      <xdr:rowOff>115036</xdr:rowOff>
    </xdr:to>
    <xdr:sp macro="" textlink="">
      <xdr:nvSpPr>
        <xdr:cNvPr id="353" name="フローチャート : 判断 352"/>
        <xdr:cNvSpPr/>
      </xdr:nvSpPr>
      <xdr:spPr>
        <a:xfrm>
          <a:off x="10426700" y="9271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55</xdr:row>
      <xdr:rowOff>5461</xdr:rowOff>
    </xdr:from>
    <xdr:to>
      <xdr:col>14</xdr:col>
      <xdr:colOff>28575</xdr:colOff>
      <xdr:row>56</xdr:row>
      <xdr:rowOff>78994</xdr:rowOff>
    </xdr:to>
    <xdr:cxnSp macro="">
      <xdr:nvCxnSpPr>
        <xdr:cNvPr id="354" name="直線コネクタ 353"/>
        <xdr:cNvCxnSpPr/>
      </xdr:nvCxnSpPr>
      <xdr:spPr>
        <a:xfrm flipV="1">
          <a:off x="8750300" y="9435211"/>
          <a:ext cx="889000" cy="24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54</xdr:row>
      <xdr:rowOff>113652</xdr:rowOff>
    </xdr:from>
    <xdr:to>
      <xdr:col>14</xdr:col>
      <xdr:colOff>79375</xdr:colOff>
      <xdr:row>55</xdr:row>
      <xdr:rowOff>43802</xdr:rowOff>
    </xdr:to>
    <xdr:sp macro="" textlink="">
      <xdr:nvSpPr>
        <xdr:cNvPr id="355" name="フローチャート : 判断 354"/>
        <xdr:cNvSpPr/>
      </xdr:nvSpPr>
      <xdr:spPr>
        <a:xfrm>
          <a:off x="9588500" y="9371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53</xdr:row>
      <xdr:rowOff>60329</xdr:rowOff>
    </xdr:from>
    <xdr:ext cx="534377" cy="259045"/>
    <xdr:sp macro="" textlink="">
      <xdr:nvSpPr>
        <xdr:cNvPr id="356" name="テキスト ボックス 355"/>
        <xdr:cNvSpPr txBox="1"/>
      </xdr:nvSpPr>
      <xdr:spPr>
        <a:xfrm>
          <a:off x="9372111" y="9147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58,051</a:t>
          </a:r>
          <a:endParaRPr kumimoji="1" lang="ja-JP" altLang="en-US" sz="1000" b="1">
            <a:solidFill>
              <a:srgbClr val="000080"/>
            </a:solidFill>
            <a:latin typeface="ＭＳ Ｐゴシック"/>
          </a:endParaRPr>
        </a:p>
      </xdr:txBody>
    </xdr:sp>
    <xdr:clientData/>
  </xdr:oneCellAnchor>
  <xdr:twoCellAnchor>
    <xdr:from>
      <xdr:col>11</xdr:col>
      <xdr:colOff>307975</xdr:colOff>
      <xdr:row>53</xdr:row>
      <xdr:rowOff>48489</xdr:rowOff>
    </xdr:from>
    <xdr:to>
      <xdr:col>12</xdr:col>
      <xdr:colOff>511175</xdr:colOff>
      <xdr:row>56</xdr:row>
      <xdr:rowOff>78994</xdr:rowOff>
    </xdr:to>
    <xdr:cxnSp macro="">
      <xdr:nvCxnSpPr>
        <xdr:cNvPr id="357" name="直線コネクタ 356"/>
        <xdr:cNvCxnSpPr/>
      </xdr:nvCxnSpPr>
      <xdr:spPr>
        <a:xfrm>
          <a:off x="7861300" y="9135339"/>
          <a:ext cx="889000" cy="544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54</xdr:row>
      <xdr:rowOff>170117</xdr:rowOff>
    </xdr:from>
    <xdr:to>
      <xdr:col>12</xdr:col>
      <xdr:colOff>561975</xdr:colOff>
      <xdr:row>55</xdr:row>
      <xdr:rowOff>100267</xdr:rowOff>
    </xdr:to>
    <xdr:sp macro="" textlink="">
      <xdr:nvSpPr>
        <xdr:cNvPr id="358" name="フローチャート : 判断 357"/>
        <xdr:cNvSpPr/>
      </xdr:nvSpPr>
      <xdr:spPr>
        <a:xfrm>
          <a:off x="8699500" y="9428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53</xdr:row>
      <xdr:rowOff>116794</xdr:rowOff>
    </xdr:from>
    <xdr:ext cx="534377" cy="259045"/>
    <xdr:sp macro="" textlink="">
      <xdr:nvSpPr>
        <xdr:cNvPr id="359" name="テキスト ボックス 358"/>
        <xdr:cNvSpPr txBox="1"/>
      </xdr:nvSpPr>
      <xdr:spPr>
        <a:xfrm>
          <a:off x="8483111" y="9203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53,605</a:t>
          </a:r>
          <a:endParaRPr kumimoji="1" lang="ja-JP" altLang="en-US" sz="1000" b="1">
            <a:solidFill>
              <a:srgbClr val="000080"/>
            </a:solidFill>
            <a:latin typeface="ＭＳ Ｐゴシック"/>
          </a:endParaRPr>
        </a:p>
      </xdr:txBody>
    </xdr:sp>
    <xdr:clientData/>
  </xdr:oneCellAnchor>
  <xdr:twoCellAnchor>
    <xdr:from>
      <xdr:col>10</xdr:col>
      <xdr:colOff>104775</xdr:colOff>
      <xdr:row>53</xdr:row>
      <xdr:rowOff>48489</xdr:rowOff>
    </xdr:from>
    <xdr:to>
      <xdr:col>11</xdr:col>
      <xdr:colOff>307975</xdr:colOff>
      <xdr:row>56</xdr:row>
      <xdr:rowOff>29401</xdr:rowOff>
    </xdr:to>
    <xdr:cxnSp macro="">
      <xdr:nvCxnSpPr>
        <xdr:cNvPr id="360" name="直線コネクタ 359"/>
        <xdr:cNvCxnSpPr/>
      </xdr:nvCxnSpPr>
      <xdr:spPr>
        <a:xfrm flipV="1">
          <a:off x="6972300" y="9135339"/>
          <a:ext cx="889000" cy="495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55</xdr:row>
      <xdr:rowOff>33782</xdr:rowOff>
    </xdr:from>
    <xdr:to>
      <xdr:col>11</xdr:col>
      <xdr:colOff>358775</xdr:colOff>
      <xdr:row>55</xdr:row>
      <xdr:rowOff>135382</xdr:rowOff>
    </xdr:to>
    <xdr:sp macro="" textlink="">
      <xdr:nvSpPr>
        <xdr:cNvPr id="361" name="フローチャート : 判断 360"/>
        <xdr:cNvSpPr/>
      </xdr:nvSpPr>
      <xdr:spPr>
        <a:xfrm>
          <a:off x="7810500" y="946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126509</xdr:rowOff>
    </xdr:from>
    <xdr:ext cx="534377" cy="259045"/>
    <xdr:sp macro="" textlink="">
      <xdr:nvSpPr>
        <xdr:cNvPr id="362" name="テキスト ボックス 361"/>
        <xdr:cNvSpPr txBox="1"/>
      </xdr:nvSpPr>
      <xdr:spPr>
        <a:xfrm>
          <a:off x="7594111" y="9556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50,840</a:t>
          </a:r>
          <a:endParaRPr kumimoji="1" lang="ja-JP" altLang="en-US" sz="1000" b="1">
            <a:solidFill>
              <a:srgbClr val="000080"/>
            </a:solidFill>
            <a:latin typeface="ＭＳ Ｐゴシック"/>
          </a:endParaRPr>
        </a:p>
      </xdr:txBody>
    </xdr:sp>
    <xdr:clientData/>
  </xdr:oneCellAnchor>
  <xdr:twoCellAnchor>
    <xdr:from>
      <xdr:col>10</xdr:col>
      <xdr:colOff>53975</xdr:colOff>
      <xdr:row>55</xdr:row>
      <xdr:rowOff>127089</xdr:rowOff>
    </xdr:from>
    <xdr:to>
      <xdr:col>10</xdr:col>
      <xdr:colOff>155575</xdr:colOff>
      <xdr:row>56</xdr:row>
      <xdr:rowOff>57239</xdr:rowOff>
    </xdr:to>
    <xdr:sp macro="" textlink="">
      <xdr:nvSpPr>
        <xdr:cNvPr id="363" name="フローチャート : 判断 362"/>
        <xdr:cNvSpPr/>
      </xdr:nvSpPr>
      <xdr:spPr>
        <a:xfrm>
          <a:off x="6921500" y="9556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54</xdr:row>
      <xdr:rowOff>73766</xdr:rowOff>
    </xdr:from>
    <xdr:ext cx="534377" cy="259045"/>
    <xdr:sp macro="" textlink="">
      <xdr:nvSpPr>
        <xdr:cNvPr id="364" name="テキスト ボックス 363"/>
        <xdr:cNvSpPr txBox="1"/>
      </xdr:nvSpPr>
      <xdr:spPr>
        <a:xfrm>
          <a:off x="6705111" y="933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43,493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55</xdr:row>
      <xdr:rowOff>100508</xdr:rowOff>
    </xdr:from>
    <xdr:to>
      <xdr:col>15</xdr:col>
      <xdr:colOff>231775</xdr:colOff>
      <xdr:row>56</xdr:row>
      <xdr:rowOff>30658</xdr:rowOff>
    </xdr:to>
    <xdr:sp macro="" textlink="">
      <xdr:nvSpPr>
        <xdr:cNvPr id="370" name="円/楕円 369"/>
        <xdr:cNvSpPr/>
      </xdr:nvSpPr>
      <xdr:spPr>
        <a:xfrm>
          <a:off x="10426700" y="953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55</xdr:row>
      <xdr:rowOff>78935</xdr:rowOff>
    </xdr:from>
    <xdr:ext cx="534377" cy="259045"/>
    <xdr:sp macro="" textlink="">
      <xdr:nvSpPr>
        <xdr:cNvPr id="371" name="普通建設事業費該当値テキスト"/>
        <xdr:cNvSpPr txBox="1"/>
      </xdr:nvSpPr>
      <xdr:spPr>
        <a:xfrm>
          <a:off x="10528300" y="9508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45,586</a:t>
          </a:r>
          <a:endParaRPr kumimoji="1" lang="ja-JP" altLang="en-US" sz="1000" b="1">
            <a:solidFill>
              <a:srgbClr val="FF0000"/>
            </a:solidFill>
            <a:latin typeface="ＭＳ Ｐゴシック"/>
          </a:endParaRPr>
        </a:p>
      </xdr:txBody>
    </xdr:sp>
    <xdr:clientData/>
  </xdr:oneCellAnchor>
  <xdr:twoCellAnchor>
    <xdr:from>
      <xdr:col>13</xdr:col>
      <xdr:colOff>663575</xdr:colOff>
      <xdr:row>54</xdr:row>
      <xdr:rowOff>126111</xdr:rowOff>
    </xdr:from>
    <xdr:to>
      <xdr:col>14</xdr:col>
      <xdr:colOff>79375</xdr:colOff>
      <xdr:row>55</xdr:row>
      <xdr:rowOff>56261</xdr:rowOff>
    </xdr:to>
    <xdr:sp macro="" textlink="">
      <xdr:nvSpPr>
        <xdr:cNvPr id="372" name="円/楕円 371"/>
        <xdr:cNvSpPr/>
      </xdr:nvSpPr>
      <xdr:spPr>
        <a:xfrm>
          <a:off x="9588500" y="938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55</xdr:row>
      <xdr:rowOff>47388</xdr:rowOff>
    </xdr:from>
    <xdr:ext cx="534377" cy="259045"/>
    <xdr:sp macro="" textlink="">
      <xdr:nvSpPr>
        <xdr:cNvPr id="373" name="テキスト ボックス 372"/>
        <xdr:cNvSpPr txBox="1"/>
      </xdr:nvSpPr>
      <xdr:spPr>
        <a:xfrm>
          <a:off x="9372111" y="94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57,070</a:t>
          </a:r>
          <a:endParaRPr kumimoji="1" lang="ja-JP" altLang="en-US" sz="1000" b="1">
            <a:solidFill>
              <a:srgbClr val="FF0000"/>
            </a:solidFill>
            <a:latin typeface="ＭＳ Ｐゴシック"/>
          </a:endParaRPr>
        </a:p>
      </xdr:txBody>
    </xdr:sp>
    <xdr:clientData/>
  </xdr:oneCellAnchor>
  <xdr:twoCellAnchor>
    <xdr:from>
      <xdr:col>12</xdr:col>
      <xdr:colOff>460375</xdr:colOff>
      <xdr:row>56</xdr:row>
      <xdr:rowOff>28194</xdr:rowOff>
    </xdr:from>
    <xdr:to>
      <xdr:col>12</xdr:col>
      <xdr:colOff>561975</xdr:colOff>
      <xdr:row>56</xdr:row>
      <xdr:rowOff>129794</xdr:rowOff>
    </xdr:to>
    <xdr:sp macro="" textlink="">
      <xdr:nvSpPr>
        <xdr:cNvPr id="374" name="円/楕円 373"/>
        <xdr:cNvSpPr/>
      </xdr:nvSpPr>
      <xdr:spPr>
        <a:xfrm>
          <a:off x="8699500" y="9629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120921</xdr:rowOff>
    </xdr:from>
    <xdr:ext cx="534377" cy="259045"/>
    <xdr:sp macro="" textlink="">
      <xdr:nvSpPr>
        <xdr:cNvPr id="375" name="テキスト ボックス 374"/>
        <xdr:cNvSpPr txBox="1"/>
      </xdr:nvSpPr>
      <xdr:spPr>
        <a:xfrm>
          <a:off x="8483111" y="9722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37,780</a:t>
          </a:r>
          <a:endParaRPr kumimoji="1" lang="ja-JP" altLang="en-US" sz="1000" b="1">
            <a:solidFill>
              <a:srgbClr val="FF0000"/>
            </a:solidFill>
            <a:latin typeface="ＭＳ Ｐゴシック"/>
          </a:endParaRPr>
        </a:p>
      </xdr:txBody>
    </xdr:sp>
    <xdr:clientData/>
  </xdr:oneCellAnchor>
  <xdr:twoCellAnchor>
    <xdr:from>
      <xdr:col>11</xdr:col>
      <xdr:colOff>257175</xdr:colOff>
      <xdr:row>52</xdr:row>
      <xdr:rowOff>169139</xdr:rowOff>
    </xdr:from>
    <xdr:to>
      <xdr:col>11</xdr:col>
      <xdr:colOff>358775</xdr:colOff>
      <xdr:row>53</xdr:row>
      <xdr:rowOff>99289</xdr:rowOff>
    </xdr:to>
    <xdr:sp macro="" textlink="">
      <xdr:nvSpPr>
        <xdr:cNvPr id="376" name="円/楕円 375"/>
        <xdr:cNvSpPr/>
      </xdr:nvSpPr>
      <xdr:spPr>
        <a:xfrm>
          <a:off x="7810500" y="908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51</xdr:row>
      <xdr:rowOff>115816</xdr:rowOff>
    </xdr:from>
    <xdr:ext cx="534377" cy="259045"/>
    <xdr:sp macro="" textlink="">
      <xdr:nvSpPr>
        <xdr:cNvPr id="377" name="テキスト ボックス 376"/>
        <xdr:cNvSpPr txBox="1"/>
      </xdr:nvSpPr>
      <xdr:spPr>
        <a:xfrm>
          <a:off x="7594111" y="885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80,682</a:t>
          </a:r>
          <a:endParaRPr kumimoji="1" lang="ja-JP" altLang="en-US" sz="1000" b="1">
            <a:solidFill>
              <a:srgbClr val="FF0000"/>
            </a:solidFill>
            <a:latin typeface="ＭＳ Ｐゴシック"/>
          </a:endParaRPr>
        </a:p>
      </xdr:txBody>
    </xdr:sp>
    <xdr:clientData/>
  </xdr:oneCellAnchor>
  <xdr:twoCellAnchor>
    <xdr:from>
      <xdr:col>10</xdr:col>
      <xdr:colOff>53975</xdr:colOff>
      <xdr:row>55</xdr:row>
      <xdr:rowOff>150051</xdr:rowOff>
    </xdr:from>
    <xdr:to>
      <xdr:col>10</xdr:col>
      <xdr:colOff>155575</xdr:colOff>
      <xdr:row>56</xdr:row>
      <xdr:rowOff>80201</xdr:rowOff>
    </xdr:to>
    <xdr:sp macro="" textlink="">
      <xdr:nvSpPr>
        <xdr:cNvPr id="378" name="円/楕円 377"/>
        <xdr:cNvSpPr/>
      </xdr:nvSpPr>
      <xdr:spPr>
        <a:xfrm>
          <a:off x="6921500" y="957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71328</xdr:rowOff>
    </xdr:from>
    <xdr:ext cx="534377" cy="259045"/>
    <xdr:sp macro="" textlink="">
      <xdr:nvSpPr>
        <xdr:cNvPr id="379" name="テキスト ボックス 378"/>
        <xdr:cNvSpPr txBox="1"/>
      </xdr:nvSpPr>
      <xdr:spPr>
        <a:xfrm>
          <a:off x="6705111" y="9672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41,685</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13/21</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3" name="テキスト ボックス 392"/>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95" name="テキスト ボックス 394"/>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97" name="テキスト ボックス 396"/>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92727</xdr:rowOff>
    </xdr:from>
    <xdr:ext cx="531299" cy="259045"/>
    <xdr:sp macro="" textlink="">
      <xdr:nvSpPr>
        <xdr:cNvPr id="399" name="テキスト ボックス 398"/>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401" name="テキスト ボックス 400"/>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69</xdr:row>
      <xdr:rowOff>133680</xdr:rowOff>
    </xdr:from>
    <xdr:to>
      <xdr:col>15</xdr:col>
      <xdr:colOff>180340</xdr:colOff>
      <xdr:row>79</xdr:row>
      <xdr:rowOff>26200</xdr:rowOff>
    </xdr:to>
    <xdr:cxnSp macro="">
      <xdr:nvCxnSpPr>
        <xdr:cNvPr id="403" name="直線コネクタ 402"/>
        <xdr:cNvCxnSpPr/>
      </xdr:nvCxnSpPr>
      <xdr:spPr>
        <a:xfrm flipV="1">
          <a:off x="10475595" y="11963730"/>
          <a:ext cx="1270" cy="1607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30027</xdr:rowOff>
    </xdr:from>
    <xdr:ext cx="378565" cy="259045"/>
    <xdr:sp macro="" textlink="">
      <xdr:nvSpPr>
        <xdr:cNvPr id="404" name="普通建設事業費 （ うち新規整備　）最小値テキスト"/>
        <xdr:cNvSpPr txBox="1"/>
      </xdr:nvSpPr>
      <xdr:spPr>
        <a:xfrm>
          <a:off x="10528300" y="135745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479</a:t>
          </a:r>
          <a:endParaRPr kumimoji="1" lang="ja-JP" altLang="en-US" sz="1000" b="1">
            <a:latin typeface="ＭＳ Ｐゴシック"/>
          </a:endParaRPr>
        </a:p>
      </xdr:txBody>
    </xdr:sp>
    <xdr:clientData/>
  </xdr:oneCellAnchor>
  <xdr:twoCellAnchor>
    <xdr:from>
      <xdr:col>15</xdr:col>
      <xdr:colOff>92075</xdr:colOff>
      <xdr:row>79</xdr:row>
      <xdr:rowOff>26200</xdr:rowOff>
    </xdr:from>
    <xdr:to>
      <xdr:col>15</xdr:col>
      <xdr:colOff>269875</xdr:colOff>
      <xdr:row>79</xdr:row>
      <xdr:rowOff>26200</xdr:rowOff>
    </xdr:to>
    <xdr:cxnSp macro="">
      <xdr:nvCxnSpPr>
        <xdr:cNvPr id="405" name="直線コネクタ 404"/>
        <xdr:cNvCxnSpPr/>
      </xdr:nvCxnSpPr>
      <xdr:spPr>
        <a:xfrm>
          <a:off x="10388600" y="13570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80357</xdr:rowOff>
    </xdr:from>
    <xdr:ext cx="534377" cy="259045"/>
    <xdr:sp macro="" textlink="">
      <xdr:nvSpPr>
        <xdr:cNvPr id="406" name="普通建設事業費 （ うち新規整備　）最大値テキスト"/>
        <xdr:cNvSpPr txBox="1"/>
      </xdr:nvSpPr>
      <xdr:spPr>
        <a:xfrm>
          <a:off x="10528300" y="1173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42,658</a:t>
          </a:r>
          <a:endParaRPr kumimoji="1" lang="ja-JP" altLang="en-US" sz="1000" b="1">
            <a:latin typeface="ＭＳ Ｐゴシック"/>
          </a:endParaRPr>
        </a:p>
      </xdr:txBody>
    </xdr:sp>
    <xdr:clientData/>
  </xdr:oneCellAnchor>
  <xdr:twoCellAnchor>
    <xdr:from>
      <xdr:col>15</xdr:col>
      <xdr:colOff>92075</xdr:colOff>
      <xdr:row>69</xdr:row>
      <xdr:rowOff>133680</xdr:rowOff>
    </xdr:from>
    <xdr:to>
      <xdr:col>15</xdr:col>
      <xdr:colOff>269875</xdr:colOff>
      <xdr:row>69</xdr:row>
      <xdr:rowOff>133680</xdr:rowOff>
    </xdr:to>
    <xdr:cxnSp macro="">
      <xdr:nvCxnSpPr>
        <xdr:cNvPr id="407" name="直線コネクタ 406"/>
        <xdr:cNvCxnSpPr/>
      </xdr:nvCxnSpPr>
      <xdr:spPr>
        <a:xfrm>
          <a:off x="10388600" y="11963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117908</xdr:rowOff>
    </xdr:from>
    <xdr:to>
      <xdr:col>15</xdr:col>
      <xdr:colOff>180975</xdr:colOff>
      <xdr:row>78</xdr:row>
      <xdr:rowOff>14312</xdr:rowOff>
    </xdr:to>
    <xdr:cxnSp macro="">
      <xdr:nvCxnSpPr>
        <xdr:cNvPr id="408" name="直線コネクタ 407"/>
        <xdr:cNvCxnSpPr/>
      </xdr:nvCxnSpPr>
      <xdr:spPr>
        <a:xfrm flipV="1">
          <a:off x="9639300" y="13319558"/>
          <a:ext cx="838200" cy="6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74</xdr:row>
      <xdr:rowOff>38968</xdr:rowOff>
    </xdr:from>
    <xdr:ext cx="534377" cy="259045"/>
    <xdr:sp macro="" textlink="">
      <xdr:nvSpPr>
        <xdr:cNvPr id="409" name="普通建設事業費 （ うち新規整備　）平均値テキスト"/>
        <xdr:cNvSpPr txBox="1"/>
      </xdr:nvSpPr>
      <xdr:spPr>
        <a:xfrm>
          <a:off x="10528300" y="127262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17,411</a:t>
          </a:r>
          <a:endParaRPr kumimoji="1" lang="ja-JP" altLang="en-US" sz="1000" b="1">
            <a:solidFill>
              <a:srgbClr val="000080"/>
            </a:solidFill>
            <a:latin typeface="ＭＳ Ｐゴシック"/>
          </a:endParaRPr>
        </a:p>
      </xdr:txBody>
    </xdr:sp>
    <xdr:clientData/>
  </xdr:oneCellAnchor>
  <xdr:twoCellAnchor>
    <xdr:from>
      <xdr:col>15</xdr:col>
      <xdr:colOff>130175</xdr:colOff>
      <xdr:row>75</xdr:row>
      <xdr:rowOff>16091</xdr:rowOff>
    </xdr:from>
    <xdr:to>
      <xdr:col>15</xdr:col>
      <xdr:colOff>231775</xdr:colOff>
      <xdr:row>75</xdr:row>
      <xdr:rowOff>117691</xdr:rowOff>
    </xdr:to>
    <xdr:sp macro="" textlink="">
      <xdr:nvSpPr>
        <xdr:cNvPr id="410" name="フローチャート : 判断 409"/>
        <xdr:cNvSpPr/>
      </xdr:nvSpPr>
      <xdr:spPr>
        <a:xfrm>
          <a:off x="10426700" y="12874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76</xdr:row>
      <xdr:rowOff>163285</xdr:rowOff>
    </xdr:from>
    <xdr:to>
      <xdr:col>14</xdr:col>
      <xdr:colOff>28575</xdr:colOff>
      <xdr:row>78</xdr:row>
      <xdr:rowOff>14312</xdr:rowOff>
    </xdr:to>
    <xdr:cxnSp macro="">
      <xdr:nvCxnSpPr>
        <xdr:cNvPr id="411" name="直線コネクタ 410"/>
        <xdr:cNvCxnSpPr/>
      </xdr:nvCxnSpPr>
      <xdr:spPr>
        <a:xfrm>
          <a:off x="8750300" y="13193485"/>
          <a:ext cx="889000" cy="19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73</xdr:row>
      <xdr:rowOff>166624</xdr:rowOff>
    </xdr:from>
    <xdr:to>
      <xdr:col>14</xdr:col>
      <xdr:colOff>79375</xdr:colOff>
      <xdr:row>74</xdr:row>
      <xdr:rowOff>96774</xdr:rowOff>
    </xdr:to>
    <xdr:sp macro="" textlink="">
      <xdr:nvSpPr>
        <xdr:cNvPr id="412" name="フローチャート : 判断 411"/>
        <xdr:cNvSpPr/>
      </xdr:nvSpPr>
      <xdr:spPr>
        <a:xfrm>
          <a:off x="9588500" y="1268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72</xdr:row>
      <xdr:rowOff>113301</xdr:rowOff>
    </xdr:from>
    <xdr:ext cx="534377" cy="259045"/>
    <xdr:sp macro="" textlink="">
      <xdr:nvSpPr>
        <xdr:cNvPr id="413" name="テキスト ボックス 412"/>
        <xdr:cNvSpPr txBox="1"/>
      </xdr:nvSpPr>
      <xdr:spPr>
        <a:xfrm>
          <a:off x="9372111" y="1245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22,460</a:t>
          </a:r>
          <a:endParaRPr kumimoji="1" lang="ja-JP" altLang="en-US" sz="1000" b="1">
            <a:solidFill>
              <a:srgbClr val="000080"/>
            </a:solidFill>
            <a:latin typeface="ＭＳ Ｐゴシック"/>
          </a:endParaRPr>
        </a:p>
      </xdr:txBody>
    </xdr:sp>
    <xdr:clientData/>
  </xdr:oneCellAnchor>
  <xdr:twoCellAnchor>
    <xdr:from>
      <xdr:col>12</xdr:col>
      <xdr:colOff>460375</xdr:colOff>
      <xdr:row>74</xdr:row>
      <xdr:rowOff>40894</xdr:rowOff>
    </xdr:from>
    <xdr:to>
      <xdr:col>12</xdr:col>
      <xdr:colOff>561975</xdr:colOff>
      <xdr:row>74</xdr:row>
      <xdr:rowOff>142494</xdr:rowOff>
    </xdr:to>
    <xdr:sp macro="" textlink="">
      <xdr:nvSpPr>
        <xdr:cNvPr id="414" name="フローチャート : 判断 413"/>
        <xdr:cNvSpPr/>
      </xdr:nvSpPr>
      <xdr:spPr>
        <a:xfrm>
          <a:off x="8699500" y="127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72</xdr:row>
      <xdr:rowOff>159021</xdr:rowOff>
    </xdr:from>
    <xdr:ext cx="534377" cy="259045"/>
    <xdr:sp macro="" textlink="">
      <xdr:nvSpPr>
        <xdr:cNvPr id="415" name="テキスト ボックス 414"/>
        <xdr:cNvSpPr txBox="1"/>
      </xdr:nvSpPr>
      <xdr:spPr>
        <a:xfrm>
          <a:off x="8483111" y="12503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21,260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77</xdr:row>
      <xdr:rowOff>67108</xdr:rowOff>
    </xdr:from>
    <xdr:to>
      <xdr:col>15</xdr:col>
      <xdr:colOff>231775</xdr:colOff>
      <xdr:row>77</xdr:row>
      <xdr:rowOff>168708</xdr:rowOff>
    </xdr:to>
    <xdr:sp macro="" textlink="">
      <xdr:nvSpPr>
        <xdr:cNvPr id="421" name="円/楕円 420"/>
        <xdr:cNvSpPr/>
      </xdr:nvSpPr>
      <xdr:spPr>
        <a:xfrm>
          <a:off x="10426700" y="1326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45535</xdr:rowOff>
    </xdr:from>
    <xdr:ext cx="469744" cy="259045"/>
    <xdr:sp macro="" textlink="">
      <xdr:nvSpPr>
        <xdr:cNvPr id="422" name="普通建設事業費 （ うち新規整備　）該当値テキスト"/>
        <xdr:cNvSpPr txBox="1"/>
      </xdr:nvSpPr>
      <xdr:spPr>
        <a:xfrm>
          <a:off x="10528300" y="13247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7,072</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134962</xdr:rowOff>
    </xdr:from>
    <xdr:to>
      <xdr:col>14</xdr:col>
      <xdr:colOff>79375</xdr:colOff>
      <xdr:row>78</xdr:row>
      <xdr:rowOff>65112</xdr:rowOff>
    </xdr:to>
    <xdr:sp macro="" textlink="">
      <xdr:nvSpPr>
        <xdr:cNvPr id="423" name="円/楕円 422"/>
        <xdr:cNvSpPr/>
      </xdr:nvSpPr>
      <xdr:spPr>
        <a:xfrm>
          <a:off x="9588500" y="1333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78</xdr:row>
      <xdr:rowOff>56239</xdr:rowOff>
    </xdr:from>
    <xdr:ext cx="469744" cy="259045"/>
    <xdr:sp macro="" textlink="">
      <xdr:nvSpPr>
        <xdr:cNvPr id="424" name="テキスト ボックス 423"/>
        <xdr:cNvSpPr txBox="1"/>
      </xdr:nvSpPr>
      <xdr:spPr>
        <a:xfrm>
          <a:off x="9404427" y="1342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5,291</a:t>
          </a:r>
          <a:endParaRPr kumimoji="1" lang="ja-JP" altLang="en-US" sz="1000" b="1">
            <a:solidFill>
              <a:srgbClr val="FF0000"/>
            </a:solidFill>
            <a:latin typeface="ＭＳ Ｐゴシック"/>
          </a:endParaRPr>
        </a:p>
      </xdr:txBody>
    </xdr:sp>
    <xdr:clientData/>
  </xdr:oneCellAnchor>
  <xdr:twoCellAnchor>
    <xdr:from>
      <xdr:col>12</xdr:col>
      <xdr:colOff>460375</xdr:colOff>
      <xdr:row>76</xdr:row>
      <xdr:rowOff>112485</xdr:rowOff>
    </xdr:from>
    <xdr:to>
      <xdr:col>12</xdr:col>
      <xdr:colOff>561975</xdr:colOff>
      <xdr:row>77</xdr:row>
      <xdr:rowOff>42635</xdr:rowOff>
    </xdr:to>
    <xdr:sp macro="" textlink="">
      <xdr:nvSpPr>
        <xdr:cNvPr id="425" name="円/楕円 424"/>
        <xdr:cNvSpPr/>
      </xdr:nvSpPr>
      <xdr:spPr>
        <a:xfrm>
          <a:off x="8699500" y="1314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33762</xdr:rowOff>
    </xdr:from>
    <xdr:ext cx="534377" cy="259045"/>
    <xdr:sp macro="" textlink="">
      <xdr:nvSpPr>
        <xdr:cNvPr id="426" name="テキスト ボックス 425"/>
        <xdr:cNvSpPr txBox="1"/>
      </xdr:nvSpPr>
      <xdr:spPr>
        <a:xfrm>
          <a:off x="8483111" y="13235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10,381</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7" name="正方形/長方形 42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8" name="正方形/長方形 42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9" name="正方形/長方形 42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9/21</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0" name="正方形/長方形 42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1" name="正方形/長方形 43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2" name="正方形/長方形 43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3" name="正方形/長方形 43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4" name="正方形/長方形 43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5" name="テキスト ボックス 43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6" name="直線コネクタ 43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7" name="直線コネクタ 436"/>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8" name="テキスト ボックス 437"/>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39" name="直線コネクタ 438"/>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95</xdr:row>
      <xdr:rowOff>54627</xdr:rowOff>
    </xdr:from>
    <xdr:ext cx="531299" cy="259045"/>
    <xdr:sp macro="" textlink="">
      <xdr:nvSpPr>
        <xdr:cNvPr id="440" name="テキスト ボックス 439"/>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1" name="直線コネクタ 440"/>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92</xdr:row>
      <xdr:rowOff>111777</xdr:rowOff>
    </xdr:from>
    <xdr:ext cx="531299" cy="259045"/>
    <xdr:sp macro="" textlink="">
      <xdr:nvSpPr>
        <xdr:cNvPr id="442" name="テキスト ボックス 441"/>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3" name="直線コネクタ 442"/>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89</xdr:row>
      <xdr:rowOff>168927</xdr:rowOff>
    </xdr:from>
    <xdr:ext cx="531299" cy="259045"/>
    <xdr:sp macro="" textlink="">
      <xdr:nvSpPr>
        <xdr:cNvPr id="444" name="テキスト ボックス 443"/>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87</xdr:row>
      <xdr:rowOff>54627</xdr:rowOff>
    </xdr:from>
    <xdr:ext cx="531299" cy="259045"/>
    <xdr:sp macro="" textlink="">
      <xdr:nvSpPr>
        <xdr:cNvPr id="446" name="テキスト ボックス 445"/>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37401</xdr:rowOff>
    </xdr:from>
    <xdr:to>
      <xdr:col>15</xdr:col>
      <xdr:colOff>180340</xdr:colOff>
      <xdr:row>97</xdr:row>
      <xdr:rowOff>145780</xdr:rowOff>
    </xdr:to>
    <xdr:cxnSp macro="">
      <xdr:nvCxnSpPr>
        <xdr:cNvPr id="448" name="直線コネクタ 447"/>
        <xdr:cNvCxnSpPr/>
      </xdr:nvCxnSpPr>
      <xdr:spPr>
        <a:xfrm flipV="1">
          <a:off x="10475595" y="15467901"/>
          <a:ext cx="1270" cy="13085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149607</xdr:rowOff>
    </xdr:from>
    <xdr:ext cx="469744" cy="259045"/>
    <xdr:sp macro="" textlink="">
      <xdr:nvSpPr>
        <xdr:cNvPr id="449" name="普通建設事業費 （ うち更新整備　）最小値テキスト"/>
        <xdr:cNvSpPr txBox="1"/>
      </xdr:nvSpPr>
      <xdr:spPr>
        <a:xfrm>
          <a:off x="10528300" y="1678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7,234</a:t>
          </a:r>
          <a:endParaRPr kumimoji="1" lang="ja-JP" altLang="en-US" sz="1000" b="1">
            <a:latin typeface="ＭＳ Ｐゴシック"/>
          </a:endParaRPr>
        </a:p>
      </xdr:txBody>
    </xdr:sp>
    <xdr:clientData/>
  </xdr:oneCellAnchor>
  <xdr:twoCellAnchor>
    <xdr:from>
      <xdr:col>15</xdr:col>
      <xdr:colOff>92075</xdr:colOff>
      <xdr:row>97</xdr:row>
      <xdr:rowOff>145780</xdr:rowOff>
    </xdr:from>
    <xdr:to>
      <xdr:col>15</xdr:col>
      <xdr:colOff>269875</xdr:colOff>
      <xdr:row>97</xdr:row>
      <xdr:rowOff>145780</xdr:rowOff>
    </xdr:to>
    <xdr:cxnSp macro="">
      <xdr:nvCxnSpPr>
        <xdr:cNvPr id="450" name="直線コネクタ 449"/>
        <xdr:cNvCxnSpPr/>
      </xdr:nvCxnSpPr>
      <xdr:spPr>
        <a:xfrm>
          <a:off x="10388600" y="1677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155528</xdr:rowOff>
    </xdr:from>
    <xdr:ext cx="534377" cy="259045"/>
    <xdr:sp macro="" textlink="">
      <xdr:nvSpPr>
        <xdr:cNvPr id="451" name="普通建設事業費 （ うち更新整備　）最大値テキスト"/>
        <xdr:cNvSpPr txBox="1"/>
      </xdr:nvSpPr>
      <xdr:spPr>
        <a:xfrm>
          <a:off x="10528300" y="15243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64,475</a:t>
          </a:r>
          <a:endParaRPr kumimoji="1" lang="ja-JP" altLang="en-US" sz="1000" b="1">
            <a:latin typeface="ＭＳ Ｐゴシック"/>
          </a:endParaRPr>
        </a:p>
      </xdr:txBody>
    </xdr:sp>
    <xdr:clientData/>
  </xdr:oneCellAnchor>
  <xdr:twoCellAnchor>
    <xdr:from>
      <xdr:col>15</xdr:col>
      <xdr:colOff>92075</xdr:colOff>
      <xdr:row>90</xdr:row>
      <xdr:rowOff>37401</xdr:rowOff>
    </xdr:from>
    <xdr:to>
      <xdr:col>15</xdr:col>
      <xdr:colOff>269875</xdr:colOff>
      <xdr:row>90</xdr:row>
      <xdr:rowOff>37401</xdr:rowOff>
    </xdr:to>
    <xdr:cxnSp macro="">
      <xdr:nvCxnSpPr>
        <xdr:cNvPr id="452" name="直線コネクタ 451"/>
        <xdr:cNvCxnSpPr/>
      </xdr:nvCxnSpPr>
      <xdr:spPr>
        <a:xfrm>
          <a:off x="10388600" y="15467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92</xdr:row>
      <xdr:rowOff>92997</xdr:rowOff>
    </xdr:from>
    <xdr:to>
      <xdr:col>15</xdr:col>
      <xdr:colOff>180975</xdr:colOff>
      <xdr:row>94</xdr:row>
      <xdr:rowOff>160891</xdr:rowOff>
    </xdr:to>
    <xdr:cxnSp macro="">
      <xdr:nvCxnSpPr>
        <xdr:cNvPr id="453" name="直線コネクタ 452"/>
        <xdr:cNvCxnSpPr/>
      </xdr:nvCxnSpPr>
      <xdr:spPr>
        <a:xfrm>
          <a:off x="9639300" y="15866397"/>
          <a:ext cx="838200" cy="41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93</xdr:row>
      <xdr:rowOff>87933</xdr:rowOff>
    </xdr:from>
    <xdr:ext cx="534377" cy="259045"/>
    <xdr:sp macro="" textlink="">
      <xdr:nvSpPr>
        <xdr:cNvPr id="454" name="普通建設事業費 （ うち更新整備　）平均値テキスト"/>
        <xdr:cNvSpPr txBox="1"/>
      </xdr:nvSpPr>
      <xdr:spPr>
        <a:xfrm>
          <a:off x="10528300" y="16032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31,043</a:t>
          </a:r>
          <a:endParaRPr kumimoji="1" lang="ja-JP" altLang="en-US" sz="1000" b="1">
            <a:solidFill>
              <a:srgbClr val="000080"/>
            </a:solidFill>
            <a:latin typeface="ＭＳ Ｐゴシック"/>
          </a:endParaRPr>
        </a:p>
      </xdr:txBody>
    </xdr:sp>
    <xdr:clientData/>
  </xdr:oneCellAnchor>
  <xdr:twoCellAnchor>
    <xdr:from>
      <xdr:col>15</xdr:col>
      <xdr:colOff>130175</xdr:colOff>
      <xdr:row>94</xdr:row>
      <xdr:rowOff>65056</xdr:rowOff>
    </xdr:from>
    <xdr:to>
      <xdr:col>15</xdr:col>
      <xdr:colOff>231775</xdr:colOff>
      <xdr:row>94</xdr:row>
      <xdr:rowOff>166656</xdr:rowOff>
    </xdr:to>
    <xdr:sp macro="" textlink="">
      <xdr:nvSpPr>
        <xdr:cNvPr id="455" name="フローチャート : 判断 454"/>
        <xdr:cNvSpPr/>
      </xdr:nvSpPr>
      <xdr:spPr>
        <a:xfrm>
          <a:off x="10426700" y="1618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92</xdr:row>
      <xdr:rowOff>92997</xdr:rowOff>
    </xdr:from>
    <xdr:to>
      <xdr:col>14</xdr:col>
      <xdr:colOff>28575</xdr:colOff>
      <xdr:row>96</xdr:row>
      <xdr:rowOff>18359</xdr:rowOff>
    </xdr:to>
    <xdr:cxnSp macro="">
      <xdr:nvCxnSpPr>
        <xdr:cNvPr id="456" name="直線コネクタ 455"/>
        <xdr:cNvCxnSpPr/>
      </xdr:nvCxnSpPr>
      <xdr:spPr>
        <a:xfrm flipV="1">
          <a:off x="8750300" y="15866397"/>
          <a:ext cx="889000" cy="611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95</xdr:row>
      <xdr:rowOff>90021</xdr:rowOff>
    </xdr:from>
    <xdr:to>
      <xdr:col>14</xdr:col>
      <xdr:colOff>79375</xdr:colOff>
      <xdr:row>96</xdr:row>
      <xdr:rowOff>20171</xdr:rowOff>
    </xdr:to>
    <xdr:sp macro="" textlink="">
      <xdr:nvSpPr>
        <xdr:cNvPr id="457" name="フローチャート : 判断 456"/>
        <xdr:cNvSpPr/>
      </xdr:nvSpPr>
      <xdr:spPr>
        <a:xfrm>
          <a:off x="9588500" y="1637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11298</xdr:rowOff>
    </xdr:from>
    <xdr:ext cx="534377" cy="259045"/>
    <xdr:sp macro="" textlink="">
      <xdr:nvSpPr>
        <xdr:cNvPr id="458" name="テキスト ボックス 457"/>
        <xdr:cNvSpPr txBox="1"/>
      </xdr:nvSpPr>
      <xdr:spPr>
        <a:xfrm>
          <a:off x="9372111" y="16470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22,451</a:t>
          </a:r>
          <a:endParaRPr kumimoji="1" lang="ja-JP" altLang="en-US" sz="1000" b="1">
            <a:solidFill>
              <a:srgbClr val="000080"/>
            </a:solidFill>
            <a:latin typeface="ＭＳ Ｐゴシック"/>
          </a:endParaRPr>
        </a:p>
      </xdr:txBody>
    </xdr:sp>
    <xdr:clientData/>
  </xdr:oneCellAnchor>
  <xdr:twoCellAnchor>
    <xdr:from>
      <xdr:col>12</xdr:col>
      <xdr:colOff>460375</xdr:colOff>
      <xdr:row>95</xdr:row>
      <xdr:rowOff>114777</xdr:rowOff>
    </xdr:from>
    <xdr:to>
      <xdr:col>12</xdr:col>
      <xdr:colOff>561975</xdr:colOff>
      <xdr:row>96</xdr:row>
      <xdr:rowOff>44927</xdr:rowOff>
    </xdr:to>
    <xdr:sp macro="" textlink="">
      <xdr:nvSpPr>
        <xdr:cNvPr id="459" name="フローチャート : 判断 458"/>
        <xdr:cNvSpPr/>
      </xdr:nvSpPr>
      <xdr:spPr>
        <a:xfrm>
          <a:off x="8699500" y="16402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94</xdr:row>
      <xdr:rowOff>61454</xdr:rowOff>
    </xdr:from>
    <xdr:ext cx="534377" cy="259045"/>
    <xdr:sp macro="" textlink="">
      <xdr:nvSpPr>
        <xdr:cNvPr id="460" name="テキスト ボックス 459"/>
        <xdr:cNvSpPr txBox="1"/>
      </xdr:nvSpPr>
      <xdr:spPr>
        <a:xfrm>
          <a:off x="8483111" y="16177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21,368</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1" name="テキスト ボックス 46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2" name="テキスト ボックス 46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3" name="テキスト ボックス 46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4" name="テキスト ボックス 46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5" name="テキスト ボックス 46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94</xdr:row>
      <xdr:rowOff>110091</xdr:rowOff>
    </xdr:from>
    <xdr:to>
      <xdr:col>15</xdr:col>
      <xdr:colOff>231775</xdr:colOff>
      <xdr:row>95</xdr:row>
      <xdr:rowOff>40241</xdr:rowOff>
    </xdr:to>
    <xdr:sp macro="" textlink="">
      <xdr:nvSpPr>
        <xdr:cNvPr id="466" name="円/楕円 465"/>
        <xdr:cNvSpPr/>
      </xdr:nvSpPr>
      <xdr:spPr>
        <a:xfrm>
          <a:off x="10426700" y="16226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94</xdr:row>
      <xdr:rowOff>88518</xdr:rowOff>
    </xdr:from>
    <xdr:ext cx="534377" cy="259045"/>
    <xdr:sp macro="" textlink="">
      <xdr:nvSpPr>
        <xdr:cNvPr id="467" name="普通建設事業費 （ うち更新整備　）該当値テキスト"/>
        <xdr:cNvSpPr txBox="1"/>
      </xdr:nvSpPr>
      <xdr:spPr>
        <a:xfrm>
          <a:off x="10528300" y="16204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29,073</a:t>
          </a:r>
          <a:endParaRPr kumimoji="1" lang="ja-JP" altLang="en-US" sz="1000" b="1">
            <a:solidFill>
              <a:srgbClr val="FF0000"/>
            </a:solidFill>
            <a:latin typeface="ＭＳ Ｐゴシック"/>
          </a:endParaRPr>
        </a:p>
      </xdr:txBody>
    </xdr:sp>
    <xdr:clientData/>
  </xdr:oneCellAnchor>
  <xdr:twoCellAnchor>
    <xdr:from>
      <xdr:col>13</xdr:col>
      <xdr:colOff>663575</xdr:colOff>
      <xdr:row>92</xdr:row>
      <xdr:rowOff>42197</xdr:rowOff>
    </xdr:from>
    <xdr:to>
      <xdr:col>14</xdr:col>
      <xdr:colOff>79375</xdr:colOff>
      <xdr:row>92</xdr:row>
      <xdr:rowOff>143797</xdr:rowOff>
    </xdr:to>
    <xdr:sp macro="" textlink="">
      <xdr:nvSpPr>
        <xdr:cNvPr id="468" name="円/楕円 467"/>
        <xdr:cNvSpPr/>
      </xdr:nvSpPr>
      <xdr:spPr>
        <a:xfrm>
          <a:off x="9588500" y="15815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90</xdr:row>
      <xdr:rowOff>160324</xdr:rowOff>
    </xdr:from>
    <xdr:ext cx="534377" cy="259045"/>
    <xdr:sp macro="" textlink="">
      <xdr:nvSpPr>
        <xdr:cNvPr id="469" name="テキスト ボックス 468"/>
        <xdr:cNvSpPr txBox="1"/>
      </xdr:nvSpPr>
      <xdr:spPr>
        <a:xfrm>
          <a:off x="9372111" y="1559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47,043</a:t>
          </a:r>
          <a:endParaRPr kumimoji="1" lang="ja-JP" altLang="en-US" sz="1000" b="1">
            <a:solidFill>
              <a:srgbClr val="FF0000"/>
            </a:solidFill>
            <a:latin typeface="ＭＳ Ｐゴシック"/>
          </a:endParaRPr>
        </a:p>
      </xdr:txBody>
    </xdr:sp>
    <xdr:clientData/>
  </xdr:oneCellAnchor>
  <xdr:twoCellAnchor>
    <xdr:from>
      <xdr:col>12</xdr:col>
      <xdr:colOff>460375</xdr:colOff>
      <xdr:row>95</xdr:row>
      <xdr:rowOff>139009</xdr:rowOff>
    </xdr:from>
    <xdr:to>
      <xdr:col>12</xdr:col>
      <xdr:colOff>561975</xdr:colOff>
      <xdr:row>96</xdr:row>
      <xdr:rowOff>69159</xdr:rowOff>
    </xdr:to>
    <xdr:sp macro="" textlink="">
      <xdr:nvSpPr>
        <xdr:cNvPr id="470" name="円/楕円 469"/>
        <xdr:cNvSpPr/>
      </xdr:nvSpPr>
      <xdr:spPr>
        <a:xfrm>
          <a:off x="8699500" y="1642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96</xdr:row>
      <xdr:rowOff>60286</xdr:rowOff>
    </xdr:from>
    <xdr:ext cx="534377" cy="259045"/>
    <xdr:sp macro="" textlink="">
      <xdr:nvSpPr>
        <xdr:cNvPr id="471" name="テキスト ボックス 470"/>
        <xdr:cNvSpPr txBox="1"/>
      </xdr:nvSpPr>
      <xdr:spPr>
        <a:xfrm>
          <a:off x="8483111" y="1651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20,308</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2" name="正方形/長方形 47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3" name="正方形/長方形 47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4" name="正方形/長方形 47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14/21</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5" name="正方形/長方形 47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6" name="正方形/長方形 47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7" name="正方形/長方形 47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8" name="正方形/長方形 47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9" name="正方形/長方形 47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80" name="テキスト ボックス 47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81" name="直線コネクタ 48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82" name="直線コネクタ 481"/>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83" name="テキスト ボックス 482"/>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84" name="直線コネクタ 483"/>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36</xdr:row>
      <xdr:rowOff>35577</xdr:rowOff>
    </xdr:from>
    <xdr:ext cx="467179" cy="259045"/>
    <xdr:sp macro="" textlink="">
      <xdr:nvSpPr>
        <xdr:cNvPr id="485" name="テキスト ボックス 484"/>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86" name="直線コネクタ 485"/>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33</xdr:row>
      <xdr:rowOff>168927</xdr:rowOff>
    </xdr:from>
    <xdr:ext cx="467179" cy="259045"/>
    <xdr:sp macro="" textlink="">
      <xdr:nvSpPr>
        <xdr:cNvPr id="487" name="テキスト ボックス 486"/>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88" name="直線コネクタ 487"/>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31</xdr:row>
      <xdr:rowOff>130827</xdr:rowOff>
    </xdr:from>
    <xdr:ext cx="467179" cy="259045"/>
    <xdr:sp macro="" textlink="">
      <xdr:nvSpPr>
        <xdr:cNvPr id="489" name="テキスト ボックス 488"/>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90" name="直線コネクタ 489"/>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92727</xdr:rowOff>
    </xdr:from>
    <xdr:ext cx="531299" cy="259045"/>
    <xdr:sp macro="" textlink="">
      <xdr:nvSpPr>
        <xdr:cNvPr id="491" name="テキスト ボックス 490"/>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92" name="直線コネクタ 49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493" name="テキスト ボックス 49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4"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98552</xdr:rowOff>
    </xdr:from>
    <xdr:to>
      <xdr:col>23</xdr:col>
      <xdr:colOff>516889</xdr:colOff>
      <xdr:row>39</xdr:row>
      <xdr:rowOff>44450</xdr:rowOff>
    </xdr:to>
    <xdr:cxnSp macro="">
      <xdr:nvCxnSpPr>
        <xdr:cNvPr id="495" name="直線コネクタ 494"/>
        <xdr:cNvCxnSpPr/>
      </xdr:nvCxnSpPr>
      <xdr:spPr>
        <a:xfrm flipV="1">
          <a:off x="16317595" y="5242052"/>
          <a:ext cx="1269" cy="1488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48277</xdr:rowOff>
    </xdr:from>
    <xdr:ext cx="249299" cy="259045"/>
    <xdr:sp macro="" textlink="">
      <xdr:nvSpPr>
        <xdr:cNvPr id="496"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44450</xdr:rowOff>
    </xdr:from>
    <xdr:to>
      <xdr:col>23</xdr:col>
      <xdr:colOff>606425</xdr:colOff>
      <xdr:row>39</xdr:row>
      <xdr:rowOff>44450</xdr:rowOff>
    </xdr:to>
    <xdr:cxnSp macro="">
      <xdr:nvCxnSpPr>
        <xdr:cNvPr id="497" name="直線コネクタ 496"/>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45229</xdr:rowOff>
    </xdr:from>
    <xdr:ext cx="534377" cy="259045"/>
    <xdr:sp macro="" textlink="">
      <xdr:nvSpPr>
        <xdr:cNvPr id="498" name="災害復旧事業費最大値テキスト"/>
        <xdr:cNvSpPr txBox="1"/>
      </xdr:nvSpPr>
      <xdr:spPr>
        <a:xfrm>
          <a:off x="16370300" y="501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11,724</a:t>
          </a:r>
          <a:endParaRPr kumimoji="1" lang="ja-JP" altLang="en-US" sz="1000" b="1">
            <a:latin typeface="ＭＳ Ｐゴシック"/>
          </a:endParaRPr>
        </a:p>
      </xdr:txBody>
    </xdr:sp>
    <xdr:clientData/>
  </xdr:oneCellAnchor>
  <xdr:twoCellAnchor>
    <xdr:from>
      <xdr:col>23</xdr:col>
      <xdr:colOff>428625</xdr:colOff>
      <xdr:row>30</xdr:row>
      <xdr:rowOff>98552</xdr:rowOff>
    </xdr:from>
    <xdr:to>
      <xdr:col>23</xdr:col>
      <xdr:colOff>606425</xdr:colOff>
      <xdr:row>30</xdr:row>
      <xdr:rowOff>98552</xdr:rowOff>
    </xdr:to>
    <xdr:cxnSp macro="">
      <xdr:nvCxnSpPr>
        <xdr:cNvPr id="499" name="直線コネクタ 498"/>
        <xdr:cNvCxnSpPr/>
      </xdr:nvCxnSpPr>
      <xdr:spPr>
        <a:xfrm>
          <a:off x="16230600" y="5242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39</xdr:row>
      <xdr:rowOff>5461</xdr:rowOff>
    </xdr:from>
    <xdr:to>
      <xdr:col>23</xdr:col>
      <xdr:colOff>517525</xdr:colOff>
      <xdr:row>39</xdr:row>
      <xdr:rowOff>18288</xdr:rowOff>
    </xdr:to>
    <xdr:cxnSp macro="">
      <xdr:nvCxnSpPr>
        <xdr:cNvPr id="500" name="直線コネクタ 499"/>
        <xdr:cNvCxnSpPr/>
      </xdr:nvCxnSpPr>
      <xdr:spPr>
        <a:xfrm>
          <a:off x="15481300" y="6692011"/>
          <a:ext cx="838200" cy="1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22623</xdr:rowOff>
    </xdr:from>
    <xdr:ext cx="469744" cy="259045"/>
    <xdr:sp macro="" textlink="">
      <xdr:nvSpPr>
        <xdr:cNvPr id="501" name="災害復旧事業費平均値テキスト"/>
        <xdr:cNvSpPr txBox="1"/>
      </xdr:nvSpPr>
      <xdr:spPr>
        <a:xfrm>
          <a:off x="16370300" y="6194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2,652</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171196</xdr:rowOff>
    </xdr:from>
    <xdr:to>
      <xdr:col>23</xdr:col>
      <xdr:colOff>568325</xdr:colOff>
      <xdr:row>37</xdr:row>
      <xdr:rowOff>101346</xdr:rowOff>
    </xdr:to>
    <xdr:sp macro="" textlink="">
      <xdr:nvSpPr>
        <xdr:cNvPr id="502" name="フローチャート : 判断 501"/>
        <xdr:cNvSpPr/>
      </xdr:nvSpPr>
      <xdr:spPr>
        <a:xfrm>
          <a:off x="16268700" y="6343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148590</xdr:rowOff>
    </xdr:from>
    <xdr:to>
      <xdr:col>22</xdr:col>
      <xdr:colOff>365125</xdr:colOff>
      <xdr:row>39</xdr:row>
      <xdr:rowOff>5461</xdr:rowOff>
    </xdr:to>
    <xdr:cxnSp macro="">
      <xdr:nvCxnSpPr>
        <xdr:cNvPr id="503" name="直線コネクタ 502"/>
        <xdr:cNvCxnSpPr/>
      </xdr:nvCxnSpPr>
      <xdr:spPr>
        <a:xfrm>
          <a:off x="14592300" y="6663690"/>
          <a:ext cx="889000" cy="2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66294</xdr:rowOff>
    </xdr:from>
    <xdr:to>
      <xdr:col>22</xdr:col>
      <xdr:colOff>415925</xdr:colOff>
      <xdr:row>38</xdr:row>
      <xdr:rowOff>167894</xdr:rowOff>
    </xdr:to>
    <xdr:sp macro="" textlink="">
      <xdr:nvSpPr>
        <xdr:cNvPr id="504" name="フローチャート : 判断 503"/>
        <xdr:cNvSpPr/>
      </xdr:nvSpPr>
      <xdr:spPr>
        <a:xfrm>
          <a:off x="15430500" y="658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37</xdr:row>
      <xdr:rowOff>12971</xdr:rowOff>
    </xdr:from>
    <xdr:ext cx="378565" cy="259045"/>
    <xdr:sp macro="" textlink="">
      <xdr:nvSpPr>
        <xdr:cNvPr id="505" name="テキスト ボックス 504"/>
        <xdr:cNvSpPr txBox="1"/>
      </xdr:nvSpPr>
      <xdr:spPr>
        <a:xfrm>
          <a:off x="15292017" y="6356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778</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93091</xdr:rowOff>
    </xdr:from>
    <xdr:to>
      <xdr:col>21</xdr:col>
      <xdr:colOff>161925</xdr:colOff>
      <xdr:row>38</xdr:row>
      <xdr:rowOff>148590</xdr:rowOff>
    </xdr:to>
    <xdr:cxnSp macro="">
      <xdr:nvCxnSpPr>
        <xdr:cNvPr id="506" name="直線コネクタ 505"/>
        <xdr:cNvCxnSpPr/>
      </xdr:nvCxnSpPr>
      <xdr:spPr>
        <a:xfrm>
          <a:off x="13703300" y="6608191"/>
          <a:ext cx="889000" cy="5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77851</xdr:rowOff>
    </xdr:from>
    <xdr:to>
      <xdr:col>21</xdr:col>
      <xdr:colOff>212725</xdr:colOff>
      <xdr:row>39</xdr:row>
      <xdr:rowOff>8001</xdr:rowOff>
    </xdr:to>
    <xdr:sp macro="" textlink="">
      <xdr:nvSpPr>
        <xdr:cNvPr id="507" name="フローチャート : 判断 506"/>
        <xdr:cNvSpPr/>
      </xdr:nvSpPr>
      <xdr:spPr>
        <a:xfrm>
          <a:off x="14541500" y="659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37</xdr:row>
      <xdr:rowOff>24528</xdr:rowOff>
    </xdr:from>
    <xdr:ext cx="378565" cy="259045"/>
    <xdr:sp macro="" textlink="">
      <xdr:nvSpPr>
        <xdr:cNvPr id="508" name="テキスト ボックス 507"/>
        <xdr:cNvSpPr txBox="1"/>
      </xdr:nvSpPr>
      <xdr:spPr>
        <a:xfrm>
          <a:off x="14403017" y="63681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687</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117094</xdr:rowOff>
    </xdr:from>
    <xdr:to>
      <xdr:col>19</xdr:col>
      <xdr:colOff>644525</xdr:colOff>
      <xdr:row>38</xdr:row>
      <xdr:rowOff>93091</xdr:rowOff>
    </xdr:to>
    <xdr:cxnSp macro="">
      <xdr:nvCxnSpPr>
        <xdr:cNvPr id="509" name="直線コネクタ 508"/>
        <xdr:cNvCxnSpPr/>
      </xdr:nvCxnSpPr>
      <xdr:spPr>
        <a:xfrm>
          <a:off x="12814300" y="6460744"/>
          <a:ext cx="889000" cy="147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75438</xdr:rowOff>
    </xdr:from>
    <xdr:to>
      <xdr:col>20</xdr:col>
      <xdr:colOff>9525</xdr:colOff>
      <xdr:row>39</xdr:row>
      <xdr:rowOff>5588</xdr:rowOff>
    </xdr:to>
    <xdr:sp macro="" textlink="">
      <xdr:nvSpPr>
        <xdr:cNvPr id="510" name="フローチャート : 判断 509"/>
        <xdr:cNvSpPr/>
      </xdr:nvSpPr>
      <xdr:spPr>
        <a:xfrm>
          <a:off x="13652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38</xdr:row>
      <xdr:rowOff>168165</xdr:rowOff>
    </xdr:from>
    <xdr:ext cx="378565" cy="259045"/>
    <xdr:sp macro="" textlink="">
      <xdr:nvSpPr>
        <xdr:cNvPr id="511" name="テキスト ボックス 510"/>
        <xdr:cNvSpPr txBox="1"/>
      </xdr:nvSpPr>
      <xdr:spPr>
        <a:xfrm>
          <a:off x="13514017" y="6683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11938</xdr:rowOff>
    </xdr:from>
    <xdr:to>
      <xdr:col>18</xdr:col>
      <xdr:colOff>492125</xdr:colOff>
      <xdr:row>38</xdr:row>
      <xdr:rowOff>113538</xdr:rowOff>
    </xdr:to>
    <xdr:sp macro="" textlink="">
      <xdr:nvSpPr>
        <xdr:cNvPr id="512" name="フローチャート : 判断 511"/>
        <xdr:cNvSpPr/>
      </xdr:nvSpPr>
      <xdr:spPr>
        <a:xfrm>
          <a:off x="12763500" y="652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38</xdr:row>
      <xdr:rowOff>104665</xdr:rowOff>
    </xdr:from>
    <xdr:ext cx="469744" cy="259045"/>
    <xdr:sp macro="" textlink="">
      <xdr:nvSpPr>
        <xdr:cNvPr id="513" name="テキスト ボックス 512"/>
        <xdr:cNvSpPr txBox="1"/>
      </xdr:nvSpPr>
      <xdr:spPr>
        <a:xfrm>
          <a:off x="12579427" y="661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1,206</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4" name="テキスト ボックス 51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5" name="テキスト ボックス 51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6" name="テキスト ボックス 51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7" name="テキスト ボックス 51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8" name="テキスト ボックス 51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138938</xdr:rowOff>
    </xdr:from>
    <xdr:to>
      <xdr:col>23</xdr:col>
      <xdr:colOff>568325</xdr:colOff>
      <xdr:row>39</xdr:row>
      <xdr:rowOff>69088</xdr:rowOff>
    </xdr:to>
    <xdr:sp macro="" textlink="">
      <xdr:nvSpPr>
        <xdr:cNvPr id="519" name="円/楕円 518"/>
        <xdr:cNvSpPr/>
      </xdr:nvSpPr>
      <xdr:spPr>
        <a:xfrm>
          <a:off x="16268700" y="665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53865</xdr:rowOff>
    </xdr:from>
    <xdr:ext cx="378565" cy="259045"/>
    <xdr:sp macro="" textlink="">
      <xdr:nvSpPr>
        <xdr:cNvPr id="520" name="災害復旧事業費該当値テキスト"/>
        <xdr:cNvSpPr txBox="1"/>
      </xdr:nvSpPr>
      <xdr:spPr>
        <a:xfrm>
          <a:off x="16370300" y="65689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206</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126111</xdr:rowOff>
    </xdr:from>
    <xdr:to>
      <xdr:col>22</xdr:col>
      <xdr:colOff>415925</xdr:colOff>
      <xdr:row>39</xdr:row>
      <xdr:rowOff>56261</xdr:rowOff>
    </xdr:to>
    <xdr:sp macro="" textlink="">
      <xdr:nvSpPr>
        <xdr:cNvPr id="521" name="円/楕円 520"/>
        <xdr:cNvSpPr/>
      </xdr:nvSpPr>
      <xdr:spPr>
        <a:xfrm>
          <a:off x="15430500" y="664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39</xdr:row>
      <xdr:rowOff>47388</xdr:rowOff>
    </xdr:from>
    <xdr:ext cx="378565" cy="259045"/>
    <xdr:sp macro="" textlink="">
      <xdr:nvSpPr>
        <xdr:cNvPr id="522" name="テキスト ボックス 521"/>
        <xdr:cNvSpPr txBox="1"/>
      </xdr:nvSpPr>
      <xdr:spPr>
        <a:xfrm>
          <a:off x="15292017" y="6733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307</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97790</xdr:rowOff>
    </xdr:from>
    <xdr:to>
      <xdr:col>21</xdr:col>
      <xdr:colOff>212725</xdr:colOff>
      <xdr:row>39</xdr:row>
      <xdr:rowOff>27940</xdr:rowOff>
    </xdr:to>
    <xdr:sp macro="" textlink="">
      <xdr:nvSpPr>
        <xdr:cNvPr id="523" name="円/楕円 522"/>
        <xdr:cNvSpPr/>
      </xdr:nvSpPr>
      <xdr:spPr>
        <a:xfrm>
          <a:off x="145415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39</xdr:row>
      <xdr:rowOff>19067</xdr:rowOff>
    </xdr:from>
    <xdr:ext cx="378565" cy="259045"/>
    <xdr:sp macro="" textlink="">
      <xdr:nvSpPr>
        <xdr:cNvPr id="524" name="テキスト ボックス 523"/>
        <xdr:cNvSpPr txBox="1"/>
      </xdr:nvSpPr>
      <xdr:spPr>
        <a:xfrm>
          <a:off x="14403017" y="67056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530</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42291</xdr:rowOff>
    </xdr:from>
    <xdr:to>
      <xdr:col>20</xdr:col>
      <xdr:colOff>9525</xdr:colOff>
      <xdr:row>38</xdr:row>
      <xdr:rowOff>143891</xdr:rowOff>
    </xdr:to>
    <xdr:sp macro="" textlink="">
      <xdr:nvSpPr>
        <xdr:cNvPr id="525" name="円/楕円 524"/>
        <xdr:cNvSpPr/>
      </xdr:nvSpPr>
      <xdr:spPr>
        <a:xfrm>
          <a:off x="13652500" y="655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36</xdr:row>
      <xdr:rowOff>160418</xdr:rowOff>
    </xdr:from>
    <xdr:ext cx="378565" cy="259045"/>
    <xdr:sp macro="" textlink="">
      <xdr:nvSpPr>
        <xdr:cNvPr id="526" name="テキスト ボックス 525"/>
        <xdr:cNvSpPr txBox="1"/>
      </xdr:nvSpPr>
      <xdr:spPr>
        <a:xfrm>
          <a:off x="13514017" y="63326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967</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66294</xdr:rowOff>
    </xdr:from>
    <xdr:to>
      <xdr:col>18</xdr:col>
      <xdr:colOff>492125</xdr:colOff>
      <xdr:row>37</xdr:row>
      <xdr:rowOff>167894</xdr:rowOff>
    </xdr:to>
    <xdr:sp macro="" textlink="">
      <xdr:nvSpPr>
        <xdr:cNvPr id="527" name="円/楕円 526"/>
        <xdr:cNvSpPr/>
      </xdr:nvSpPr>
      <xdr:spPr>
        <a:xfrm>
          <a:off x="12763500" y="6409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36</xdr:row>
      <xdr:rowOff>12971</xdr:rowOff>
    </xdr:from>
    <xdr:ext cx="469744" cy="259045"/>
    <xdr:sp macro="" textlink="">
      <xdr:nvSpPr>
        <xdr:cNvPr id="528" name="テキスト ボックス 527"/>
        <xdr:cNvSpPr txBox="1"/>
      </xdr:nvSpPr>
      <xdr:spPr>
        <a:xfrm>
          <a:off x="12579427" y="6185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2,128</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9" name="正方形/長方形 52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30" name="正方形/長方形 52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31" name="正方形/長方形 53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32" name="正方形/長方形 53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3" name="正方形/長方形 53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4" name="正方形/長方形 53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5" name="正方形/長方形 53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6" name="正方形/長方形 53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7" name="テキスト ボックス 53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8" name="直線コネクタ 53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9" name="直線コネクタ 53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40" name="テキスト ボックス 539"/>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41" name="直線コネクタ 54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42" name="テキスト ボックス 541"/>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3"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44" name="直線コネクタ 543"/>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45"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6" name="直線コネクタ 54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7"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8" name="直線コネクタ 54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9" name="直線コネクタ 548"/>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50"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51" name="フローチャート : 判断 550"/>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52" name="直線コネクタ 551"/>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53" name="フローチャート : 判断 552"/>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54" name="テキスト ボックス 553"/>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5" name="直線コネクタ 554"/>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6" name="フローチャート : 判断 555"/>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7" name="テキスト ボックス 556"/>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8" name="直線コネクタ 557"/>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9" name="フローチャート : 判断 558"/>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60" name="テキスト ボックス 559"/>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1" name="フローチャート : 判断 560"/>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62" name="テキスト ボックス 561"/>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3" name="テキスト ボックス 56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4" name="テキスト ボックス 56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5" name="テキスト ボックス 56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6" name="テキスト ボックス 56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7" name="テキスト ボックス 56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8" name="円/楕円 567"/>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9"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70" name="円/楕円 569"/>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71" name="テキスト ボックス 570"/>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72" name="円/楕円 571"/>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73" name="テキスト ボックス 572"/>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74" name="円/楕円 573"/>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75" name="テキスト ボックス 574"/>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6" name="円/楕円 575"/>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7" name="テキスト ボックス 576"/>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8" name="正方形/長方形 57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9" name="正方形/長方形 57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80" name="正方形/長方形 57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2/21</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81" name="正方形/長方形 58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2" name="正方形/長方形 58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3" name="正方形/長方形 58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4" name="正方形/長方形 58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5" name="正方形/長方形 58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6" name="テキスト ボックス 58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7" name="直線コネクタ 58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80</xdr:row>
      <xdr:rowOff>111777</xdr:rowOff>
    </xdr:from>
    <xdr:ext cx="248786" cy="259045"/>
    <xdr:sp macro="" textlink="">
      <xdr:nvSpPr>
        <xdr:cNvPr id="588" name="テキスト ボックス 587"/>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78</xdr:row>
      <xdr:rowOff>139700</xdr:rowOff>
    </xdr:from>
    <xdr:to>
      <xdr:col>24</xdr:col>
      <xdr:colOff>644525</xdr:colOff>
      <xdr:row>78</xdr:row>
      <xdr:rowOff>139700</xdr:rowOff>
    </xdr:to>
    <xdr:cxnSp macro="">
      <xdr:nvCxnSpPr>
        <xdr:cNvPr id="589" name="直線コネクタ 58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77</xdr:row>
      <xdr:rowOff>168927</xdr:rowOff>
    </xdr:from>
    <xdr:ext cx="531299" cy="259045"/>
    <xdr:sp macro="" textlink="">
      <xdr:nvSpPr>
        <xdr:cNvPr id="590" name="テキスト ボックス 589"/>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591" name="直線コネクタ 59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75</xdr:row>
      <xdr:rowOff>54627</xdr:rowOff>
    </xdr:from>
    <xdr:ext cx="531299" cy="259045"/>
    <xdr:sp macro="" textlink="">
      <xdr:nvSpPr>
        <xdr:cNvPr id="592" name="テキスト ボックス 591"/>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593" name="直線コネクタ 59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72</xdr:row>
      <xdr:rowOff>111777</xdr:rowOff>
    </xdr:from>
    <xdr:ext cx="531299" cy="259045"/>
    <xdr:sp macro="" textlink="">
      <xdr:nvSpPr>
        <xdr:cNvPr id="594" name="テキスト ボックス 593"/>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595" name="直線コネクタ 59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69</xdr:row>
      <xdr:rowOff>168927</xdr:rowOff>
    </xdr:from>
    <xdr:ext cx="531299" cy="259045"/>
    <xdr:sp macro="" textlink="">
      <xdr:nvSpPr>
        <xdr:cNvPr id="596" name="テキスト ボックス 595"/>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7" name="直線コネクタ 59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8" name="テキスト ボックス 59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122349</xdr:rowOff>
    </xdr:from>
    <xdr:to>
      <xdr:col>23</xdr:col>
      <xdr:colOff>516889</xdr:colOff>
      <xdr:row>78</xdr:row>
      <xdr:rowOff>108587</xdr:rowOff>
    </xdr:to>
    <xdr:cxnSp macro="">
      <xdr:nvCxnSpPr>
        <xdr:cNvPr id="600" name="直線コネクタ 599"/>
        <xdr:cNvCxnSpPr/>
      </xdr:nvCxnSpPr>
      <xdr:spPr>
        <a:xfrm flipV="1">
          <a:off x="16317595" y="12295299"/>
          <a:ext cx="1269" cy="1186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112414</xdr:rowOff>
    </xdr:from>
    <xdr:ext cx="534377" cy="259045"/>
    <xdr:sp macro="" textlink="">
      <xdr:nvSpPr>
        <xdr:cNvPr id="601" name="公債費最小値テキスト"/>
        <xdr:cNvSpPr txBox="1"/>
      </xdr:nvSpPr>
      <xdr:spPr>
        <a:xfrm>
          <a:off x="16370300" y="13485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21,361</a:t>
          </a:r>
          <a:endParaRPr kumimoji="1" lang="ja-JP" altLang="en-US" sz="1000" b="1">
            <a:latin typeface="ＭＳ Ｐゴシック"/>
          </a:endParaRPr>
        </a:p>
      </xdr:txBody>
    </xdr:sp>
    <xdr:clientData/>
  </xdr:oneCellAnchor>
  <xdr:twoCellAnchor>
    <xdr:from>
      <xdr:col>23</xdr:col>
      <xdr:colOff>428625</xdr:colOff>
      <xdr:row>78</xdr:row>
      <xdr:rowOff>108587</xdr:rowOff>
    </xdr:from>
    <xdr:to>
      <xdr:col>23</xdr:col>
      <xdr:colOff>606425</xdr:colOff>
      <xdr:row>78</xdr:row>
      <xdr:rowOff>108587</xdr:rowOff>
    </xdr:to>
    <xdr:cxnSp macro="">
      <xdr:nvCxnSpPr>
        <xdr:cNvPr id="602" name="直線コネクタ 601"/>
        <xdr:cNvCxnSpPr/>
      </xdr:nvCxnSpPr>
      <xdr:spPr>
        <a:xfrm>
          <a:off x="16230600" y="13481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69026</xdr:rowOff>
    </xdr:from>
    <xdr:ext cx="534377" cy="259045"/>
    <xdr:sp macro="" textlink="">
      <xdr:nvSpPr>
        <xdr:cNvPr id="603" name="公債費最大値テキスト"/>
        <xdr:cNvSpPr txBox="1"/>
      </xdr:nvSpPr>
      <xdr:spPr>
        <a:xfrm>
          <a:off x="16370300" y="12070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73,259</a:t>
          </a:r>
          <a:endParaRPr kumimoji="1" lang="ja-JP" altLang="en-US" sz="1000" b="1">
            <a:latin typeface="ＭＳ Ｐゴシック"/>
          </a:endParaRPr>
        </a:p>
      </xdr:txBody>
    </xdr:sp>
    <xdr:clientData/>
  </xdr:oneCellAnchor>
  <xdr:twoCellAnchor>
    <xdr:from>
      <xdr:col>23</xdr:col>
      <xdr:colOff>428625</xdr:colOff>
      <xdr:row>71</xdr:row>
      <xdr:rowOff>122349</xdr:rowOff>
    </xdr:from>
    <xdr:to>
      <xdr:col>23</xdr:col>
      <xdr:colOff>606425</xdr:colOff>
      <xdr:row>71</xdr:row>
      <xdr:rowOff>122349</xdr:rowOff>
    </xdr:to>
    <xdr:cxnSp macro="">
      <xdr:nvCxnSpPr>
        <xdr:cNvPr id="604" name="直線コネクタ 603"/>
        <xdr:cNvCxnSpPr/>
      </xdr:nvCxnSpPr>
      <xdr:spPr>
        <a:xfrm>
          <a:off x="16230600" y="12295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71</xdr:row>
      <xdr:rowOff>156365</xdr:rowOff>
    </xdr:from>
    <xdr:to>
      <xdr:col>23</xdr:col>
      <xdr:colOff>517525</xdr:colOff>
      <xdr:row>71</xdr:row>
      <xdr:rowOff>161280</xdr:rowOff>
    </xdr:to>
    <xdr:cxnSp macro="">
      <xdr:nvCxnSpPr>
        <xdr:cNvPr id="605" name="直線コネクタ 604"/>
        <xdr:cNvCxnSpPr/>
      </xdr:nvCxnSpPr>
      <xdr:spPr>
        <a:xfrm>
          <a:off x="15481300" y="12329315"/>
          <a:ext cx="838200" cy="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668</xdr:rowOff>
    </xdr:from>
    <xdr:ext cx="534377" cy="259045"/>
    <xdr:sp macro="" textlink="">
      <xdr:nvSpPr>
        <xdr:cNvPr id="606" name="公債費平均値テキスト"/>
        <xdr:cNvSpPr txBox="1"/>
      </xdr:nvSpPr>
      <xdr:spPr>
        <a:xfrm>
          <a:off x="16370300" y="12859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45,416</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22241</xdr:rowOff>
    </xdr:from>
    <xdr:to>
      <xdr:col>23</xdr:col>
      <xdr:colOff>568325</xdr:colOff>
      <xdr:row>75</xdr:row>
      <xdr:rowOff>123841</xdr:rowOff>
    </xdr:to>
    <xdr:sp macro="" textlink="">
      <xdr:nvSpPr>
        <xdr:cNvPr id="607" name="フローチャート : 判断 606"/>
        <xdr:cNvSpPr/>
      </xdr:nvSpPr>
      <xdr:spPr>
        <a:xfrm>
          <a:off x="16268700" y="12880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71</xdr:row>
      <xdr:rowOff>156365</xdr:rowOff>
    </xdr:from>
    <xdr:to>
      <xdr:col>22</xdr:col>
      <xdr:colOff>365125</xdr:colOff>
      <xdr:row>72</xdr:row>
      <xdr:rowOff>32029</xdr:rowOff>
    </xdr:to>
    <xdr:cxnSp macro="">
      <xdr:nvCxnSpPr>
        <xdr:cNvPr id="608" name="直線コネクタ 607"/>
        <xdr:cNvCxnSpPr/>
      </xdr:nvCxnSpPr>
      <xdr:spPr>
        <a:xfrm flipV="1">
          <a:off x="14592300" y="12329315"/>
          <a:ext cx="889000" cy="47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158531</xdr:rowOff>
    </xdr:from>
    <xdr:to>
      <xdr:col>22</xdr:col>
      <xdr:colOff>415925</xdr:colOff>
      <xdr:row>76</xdr:row>
      <xdr:rowOff>88681</xdr:rowOff>
    </xdr:to>
    <xdr:sp macro="" textlink="">
      <xdr:nvSpPr>
        <xdr:cNvPr id="609" name="フローチャート : 判断 608"/>
        <xdr:cNvSpPr/>
      </xdr:nvSpPr>
      <xdr:spPr>
        <a:xfrm>
          <a:off x="15430500" y="13017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79808</xdr:rowOff>
    </xdr:from>
    <xdr:ext cx="534377" cy="259045"/>
    <xdr:sp macro="" textlink="">
      <xdr:nvSpPr>
        <xdr:cNvPr id="610" name="テキスト ボックス 609"/>
        <xdr:cNvSpPr txBox="1"/>
      </xdr:nvSpPr>
      <xdr:spPr>
        <a:xfrm>
          <a:off x="15214111" y="1311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39,454</a:t>
          </a:r>
          <a:endParaRPr kumimoji="1" lang="ja-JP" altLang="en-US" sz="1000" b="1">
            <a:solidFill>
              <a:srgbClr val="000080"/>
            </a:solidFill>
            <a:latin typeface="ＭＳ Ｐゴシック"/>
          </a:endParaRPr>
        </a:p>
      </xdr:txBody>
    </xdr:sp>
    <xdr:clientData/>
  </xdr:oneCellAnchor>
  <xdr:twoCellAnchor>
    <xdr:from>
      <xdr:col>19</xdr:col>
      <xdr:colOff>644525</xdr:colOff>
      <xdr:row>72</xdr:row>
      <xdr:rowOff>32029</xdr:rowOff>
    </xdr:from>
    <xdr:to>
      <xdr:col>21</xdr:col>
      <xdr:colOff>161925</xdr:colOff>
      <xdr:row>72</xdr:row>
      <xdr:rowOff>123972</xdr:rowOff>
    </xdr:to>
    <xdr:cxnSp macro="">
      <xdr:nvCxnSpPr>
        <xdr:cNvPr id="611" name="直線コネクタ 610"/>
        <xdr:cNvCxnSpPr/>
      </xdr:nvCxnSpPr>
      <xdr:spPr>
        <a:xfrm flipV="1">
          <a:off x="13703300" y="12376429"/>
          <a:ext cx="889000" cy="9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76</xdr:row>
      <xdr:rowOff>8044</xdr:rowOff>
    </xdr:from>
    <xdr:to>
      <xdr:col>21</xdr:col>
      <xdr:colOff>212725</xdr:colOff>
      <xdr:row>76</xdr:row>
      <xdr:rowOff>109644</xdr:rowOff>
    </xdr:to>
    <xdr:sp macro="" textlink="">
      <xdr:nvSpPr>
        <xdr:cNvPr id="612" name="フローチャート : 判断 611"/>
        <xdr:cNvSpPr/>
      </xdr:nvSpPr>
      <xdr:spPr>
        <a:xfrm>
          <a:off x="14541500" y="1303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100771</xdr:rowOff>
    </xdr:from>
    <xdr:ext cx="534377" cy="259045"/>
    <xdr:sp macro="" textlink="">
      <xdr:nvSpPr>
        <xdr:cNvPr id="613" name="テキスト ボックス 612"/>
        <xdr:cNvSpPr txBox="1"/>
      </xdr:nvSpPr>
      <xdr:spPr>
        <a:xfrm>
          <a:off x="14325111" y="131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38,537</a:t>
          </a:r>
          <a:endParaRPr kumimoji="1" lang="ja-JP" altLang="en-US" sz="1000" b="1">
            <a:solidFill>
              <a:srgbClr val="000080"/>
            </a:solidFill>
            <a:latin typeface="ＭＳ Ｐゴシック"/>
          </a:endParaRPr>
        </a:p>
      </xdr:txBody>
    </xdr:sp>
    <xdr:clientData/>
  </xdr:oneCellAnchor>
  <xdr:twoCellAnchor>
    <xdr:from>
      <xdr:col>18</xdr:col>
      <xdr:colOff>441325</xdr:colOff>
      <xdr:row>72</xdr:row>
      <xdr:rowOff>123972</xdr:rowOff>
    </xdr:from>
    <xdr:to>
      <xdr:col>19</xdr:col>
      <xdr:colOff>644525</xdr:colOff>
      <xdr:row>73</xdr:row>
      <xdr:rowOff>67645</xdr:rowOff>
    </xdr:to>
    <xdr:cxnSp macro="">
      <xdr:nvCxnSpPr>
        <xdr:cNvPr id="614" name="直線コネクタ 613"/>
        <xdr:cNvCxnSpPr/>
      </xdr:nvCxnSpPr>
      <xdr:spPr>
        <a:xfrm flipV="1">
          <a:off x="12814300" y="12468372"/>
          <a:ext cx="889000" cy="115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166875</xdr:rowOff>
    </xdr:from>
    <xdr:to>
      <xdr:col>20</xdr:col>
      <xdr:colOff>9525</xdr:colOff>
      <xdr:row>76</xdr:row>
      <xdr:rowOff>97025</xdr:rowOff>
    </xdr:to>
    <xdr:sp macro="" textlink="">
      <xdr:nvSpPr>
        <xdr:cNvPr id="615" name="フローチャート : 判断 614"/>
        <xdr:cNvSpPr/>
      </xdr:nvSpPr>
      <xdr:spPr>
        <a:xfrm>
          <a:off x="13652500" y="1302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88152</xdr:rowOff>
    </xdr:from>
    <xdr:ext cx="534377" cy="259045"/>
    <xdr:sp macro="" textlink="">
      <xdr:nvSpPr>
        <xdr:cNvPr id="616" name="テキスト ボックス 615"/>
        <xdr:cNvSpPr txBox="1"/>
      </xdr:nvSpPr>
      <xdr:spPr>
        <a:xfrm>
          <a:off x="13436111" y="1311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39,089</a:t>
          </a:r>
          <a:endParaRPr kumimoji="1" lang="ja-JP" altLang="en-US" sz="1000" b="1">
            <a:solidFill>
              <a:srgbClr val="000080"/>
            </a:solidFill>
            <a:latin typeface="ＭＳ Ｐゴシック"/>
          </a:endParaRPr>
        </a:p>
      </xdr:txBody>
    </xdr:sp>
    <xdr:clientData/>
  </xdr:oneCellAnchor>
  <xdr:twoCellAnchor>
    <xdr:from>
      <xdr:col>18</xdr:col>
      <xdr:colOff>390525</xdr:colOff>
      <xdr:row>76</xdr:row>
      <xdr:rowOff>341</xdr:rowOff>
    </xdr:from>
    <xdr:to>
      <xdr:col>18</xdr:col>
      <xdr:colOff>492125</xdr:colOff>
      <xdr:row>76</xdr:row>
      <xdr:rowOff>101941</xdr:rowOff>
    </xdr:to>
    <xdr:sp macro="" textlink="">
      <xdr:nvSpPr>
        <xdr:cNvPr id="617" name="フローチャート : 判断 616"/>
        <xdr:cNvSpPr/>
      </xdr:nvSpPr>
      <xdr:spPr>
        <a:xfrm>
          <a:off x="12763500" y="1303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93068</xdr:rowOff>
    </xdr:from>
    <xdr:ext cx="534377" cy="259045"/>
    <xdr:sp macro="" textlink="">
      <xdr:nvSpPr>
        <xdr:cNvPr id="618" name="テキスト ボックス 617"/>
        <xdr:cNvSpPr txBox="1"/>
      </xdr:nvSpPr>
      <xdr:spPr>
        <a:xfrm>
          <a:off x="12547111" y="1312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38,874</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9" name="テキスト ボックス 61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20" name="テキスト ボックス 61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21" name="テキスト ボックス 62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22" name="テキスト ボックス 62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3" name="テキスト ボックス 62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71</xdr:row>
      <xdr:rowOff>110480</xdr:rowOff>
    </xdr:from>
    <xdr:to>
      <xdr:col>23</xdr:col>
      <xdr:colOff>568325</xdr:colOff>
      <xdr:row>72</xdr:row>
      <xdr:rowOff>40630</xdr:rowOff>
    </xdr:to>
    <xdr:sp macro="" textlink="">
      <xdr:nvSpPr>
        <xdr:cNvPr id="624" name="円/楕円 623"/>
        <xdr:cNvSpPr/>
      </xdr:nvSpPr>
      <xdr:spPr>
        <a:xfrm>
          <a:off x="16268700" y="1228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71</xdr:row>
      <xdr:rowOff>25407</xdr:rowOff>
    </xdr:from>
    <xdr:ext cx="534377" cy="259045"/>
    <xdr:sp macro="" textlink="">
      <xdr:nvSpPr>
        <xdr:cNvPr id="625" name="公債費該当値テキスト"/>
        <xdr:cNvSpPr txBox="1"/>
      </xdr:nvSpPr>
      <xdr:spPr>
        <a:xfrm>
          <a:off x="16370300" y="12198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71,556</a:t>
          </a:r>
          <a:endParaRPr kumimoji="1" lang="ja-JP" altLang="en-US" sz="1000" b="1">
            <a:solidFill>
              <a:srgbClr val="FF0000"/>
            </a:solidFill>
            <a:latin typeface="ＭＳ Ｐゴシック"/>
          </a:endParaRPr>
        </a:p>
      </xdr:txBody>
    </xdr:sp>
    <xdr:clientData/>
  </xdr:oneCellAnchor>
  <xdr:twoCellAnchor>
    <xdr:from>
      <xdr:col>22</xdr:col>
      <xdr:colOff>314325</xdr:colOff>
      <xdr:row>71</xdr:row>
      <xdr:rowOff>105565</xdr:rowOff>
    </xdr:from>
    <xdr:to>
      <xdr:col>22</xdr:col>
      <xdr:colOff>415925</xdr:colOff>
      <xdr:row>72</xdr:row>
      <xdr:rowOff>35715</xdr:rowOff>
    </xdr:to>
    <xdr:sp macro="" textlink="">
      <xdr:nvSpPr>
        <xdr:cNvPr id="626" name="円/楕円 625"/>
        <xdr:cNvSpPr/>
      </xdr:nvSpPr>
      <xdr:spPr>
        <a:xfrm>
          <a:off x="15430500" y="1227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70</xdr:row>
      <xdr:rowOff>52242</xdr:rowOff>
    </xdr:from>
    <xdr:ext cx="534377" cy="259045"/>
    <xdr:sp macro="" textlink="">
      <xdr:nvSpPr>
        <xdr:cNvPr id="627" name="テキスト ボックス 626"/>
        <xdr:cNvSpPr txBox="1"/>
      </xdr:nvSpPr>
      <xdr:spPr>
        <a:xfrm>
          <a:off x="15214111" y="12053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71,771</a:t>
          </a:r>
          <a:endParaRPr kumimoji="1" lang="ja-JP" altLang="en-US" sz="1000" b="1">
            <a:solidFill>
              <a:srgbClr val="FF0000"/>
            </a:solidFill>
            <a:latin typeface="ＭＳ Ｐゴシック"/>
          </a:endParaRPr>
        </a:p>
      </xdr:txBody>
    </xdr:sp>
    <xdr:clientData/>
  </xdr:oneCellAnchor>
  <xdr:twoCellAnchor>
    <xdr:from>
      <xdr:col>21</xdr:col>
      <xdr:colOff>111125</xdr:colOff>
      <xdr:row>71</xdr:row>
      <xdr:rowOff>152679</xdr:rowOff>
    </xdr:from>
    <xdr:to>
      <xdr:col>21</xdr:col>
      <xdr:colOff>212725</xdr:colOff>
      <xdr:row>72</xdr:row>
      <xdr:rowOff>82829</xdr:rowOff>
    </xdr:to>
    <xdr:sp macro="" textlink="">
      <xdr:nvSpPr>
        <xdr:cNvPr id="628" name="円/楕円 627"/>
        <xdr:cNvSpPr/>
      </xdr:nvSpPr>
      <xdr:spPr>
        <a:xfrm>
          <a:off x="14541500" y="12325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70</xdr:row>
      <xdr:rowOff>99356</xdr:rowOff>
    </xdr:from>
    <xdr:ext cx="534377" cy="259045"/>
    <xdr:sp macro="" textlink="">
      <xdr:nvSpPr>
        <xdr:cNvPr id="629" name="テキスト ボックス 628"/>
        <xdr:cNvSpPr txBox="1"/>
      </xdr:nvSpPr>
      <xdr:spPr>
        <a:xfrm>
          <a:off x="14325111" y="12100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69,710</a:t>
          </a:r>
          <a:endParaRPr kumimoji="1" lang="ja-JP" altLang="en-US" sz="1000" b="1">
            <a:solidFill>
              <a:srgbClr val="FF0000"/>
            </a:solidFill>
            <a:latin typeface="ＭＳ Ｐゴシック"/>
          </a:endParaRPr>
        </a:p>
      </xdr:txBody>
    </xdr:sp>
    <xdr:clientData/>
  </xdr:oneCellAnchor>
  <xdr:twoCellAnchor>
    <xdr:from>
      <xdr:col>19</xdr:col>
      <xdr:colOff>593725</xdr:colOff>
      <xdr:row>72</xdr:row>
      <xdr:rowOff>73172</xdr:rowOff>
    </xdr:from>
    <xdr:to>
      <xdr:col>20</xdr:col>
      <xdr:colOff>9525</xdr:colOff>
      <xdr:row>73</xdr:row>
      <xdr:rowOff>3322</xdr:rowOff>
    </xdr:to>
    <xdr:sp macro="" textlink="">
      <xdr:nvSpPr>
        <xdr:cNvPr id="630" name="円/楕円 629"/>
        <xdr:cNvSpPr/>
      </xdr:nvSpPr>
      <xdr:spPr>
        <a:xfrm>
          <a:off x="13652500" y="1241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71</xdr:row>
      <xdr:rowOff>19849</xdr:rowOff>
    </xdr:from>
    <xdr:ext cx="534377" cy="259045"/>
    <xdr:sp macro="" textlink="">
      <xdr:nvSpPr>
        <xdr:cNvPr id="631" name="テキスト ボックス 630"/>
        <xdr:cNvSpPr txBox="1"/>
      </xdr:nvSpPr>
      <xdr:spPr>
        <a:xfrm>
          <a:off x="13436111" y="1219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65,688</a:t>
          </a:r>
          <a:endParaRPr kumimoji="1" lang="ja-JP" altLang="en-US" sz="1000" b="1">
            <a:solidFill>
              <a:srgbClr val="FF0000"/>
            </a:solidFill>
            <a:latin typeface="ＭＳ Ｐゴシック"/>
          </a:endParaRPr>
        </a:p>
      </xdr:txBody>
    </xdr:sp>
    <xdr:clientData/>
  </xdr:oneCellAnchor>
  <xdr:twoCellAnchor>
    <xdr:from>
      <xdr:col>18</xdr:col>
      <xdr:colOff>390525</xdr:colOff>
      <xdr:row>73</xdr:row>
      <xdr:rowOff>16845</xdr:rowOff>
    </xdr:from>
    <xdr:to>
      <xdr:col>18</xdr:col>
      <xdr:colOff>492125</xdr:colOff>
      <xdr:row>73</xdr:row>
      <xdr:rowOff>118445</xdr:rowOff>
    </xdr:to>
    <xdr:sp macro="" textlink="">
      <xdr:nvSpPr>
        <xdr:cNvPr id="632" name="円/楕円 631"/>
        <xdr:cNvSpPr/>
      </xdr:nvSpPr>
      <xdr:spPr>
        <a:xfrm>
          <a:off x="12763500" y="12532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71</xdr:row>
      <xdr:rowOff>134972</xdr:rowOff>
    </xdr:from>
    <xdr:ext cx="534377" cy="259045"/>
    <xdr:sp macro="" textlink="">
      <xdr:nvSpPr>
        <xdr:cNvPr id="633" name="テキスト ボックス 632"/>
        <xdr:cNvSpPr txBox="1"/>
      </xdr:nvSpPr>
      <xdr:spPr>
        <a:xfrm>
          <a:off x="12547111" y="12307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60,652</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4" name="正方形/長方形 63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5" name="正方形/長方形 63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6" name="正方形/長方形 63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7" name="正方形/長方形 63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8" name="正方形/長方形 63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9" name="正方形/長方形 63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40" name="正方形/長方形 63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41" name="正方形/長方形 64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42" name="テキスト ボックス 64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3" name="直線コネクタ 64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44" name="直線コネクタ 643"/>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45" name="テキスト ボックス 644"/>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46" name="直線コネクタ 645"/>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47" name="テキスト ボックス 646"/>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48" name="直線コネクタ 647"/>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168927</xdr:rowOff>
    </xdr:from>
    <xdr:ext cx="531299" cy="259045"/>
    <xdr:sp macro="" textlink="">
      <xdr:nvSpPr>
        <xdr:cNvPr id="649" name="テキスト ボックス 648"/>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50" name="直線コネクタ 649"/>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130827</xdr:rowOff>
    </xdr:from>
    <xdr:ext cx="531299" cy="259045"/>
    <xdr:sp macro="" textlink="">
      <xdr:nvSpPr>
        <xdr:cNvPr id="651" name="テキスト ボックス 650"/>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52" name="直線コネクタ 651"/>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89</xdr:row>
      <xdr:rowOff>92727</xdr:rowOff>
    </xdr:from>
    <xdr:ext cx="531299" cy="259045"/>
    <xdr:sp macro="" textlink="">
      <xdr:nvSpPr>
        <xdr:cNvPr id="653" name="テキスト ボックス 652"/>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4" name="直線コネクタ 65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87</xdr:row>
      <xdr:rowOff>54627</xdr:rowOff>
    </xdr:from>
    <xdr:ext cx="531299" cy="259045"/>
    <xdr:sp macro="" textlink="">
      <xdr:nvSpPr>
        <xdr:cNvPr id="655" name="テキスト ボックス 654"/>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6"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89</xdr:row>
      <xdr:rowOff>131394</xdr:rowOff>
    </xdr:from>
    <xdr:to>
      <xdr:col>23</xdr:col>
      <xdr:colOff>516889</xdr:colOff>
      <xdr:row>99</xdr:row>
      <xdr:rowOff>33134</xdr:rowOff>
    </xdr:to>
    <xdr:cxnSp macro="">
      <xdr:nvCxnSpPr>
        <xdr:cNvPr id="657" name="直線コネクタ 656"/>
        <xdr:cNvCxnSpPr/>
      </xdr:nvCxnSpPr>
      <xdr:spPr>
        <a:xfrm flipV="1">
          <a:off x="16317595" y="15390444"/>
          <a:ext cx="1269" cy="1616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36961</xdr:rowOff>
    </xdr:from>
    <xdr:ext cx="378565" cy="259045"/>
    <xdr:sp macro="" textlink="">
      <xdr:nvSpPr>
        <xdr:cNvPr id="658" name="積立金最小値テキスト"/>
        <xdr:cNvSpPr txBox="1"/>
      </xdr:nvSpPr>
      <xdr:spPr>
        <a:xfrm>
          <a:off x="16370300" y="170105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297</a:t>
          </a:r>
          <a:endParaRPr kumimoji="1" lang="ja-JP" altLang="en-US" sz="1000" b="1">
            <a:latin typeface="ＭＳ Ｐゴシック"/>
          </a:endParaRPr>
        </a:p>
      </xdr:txBody>
    </xdr:sp>
    <xdr:clientData/>
  </xdr:oneCellAnchor>
  <xdr:twoCellAnchor>
    <xdr:from>
      <xdr:col>23</xdr:col>
      <xdr:colOff>428625</xdr:colOff>
      <xdr:row>99</xdr:row>
      <xdr:rowOff>33134</xdr:rowOff>
    </xdr:from>
    <xdr:to>
      <xdr:col>23</xdr:col>
      <xdr:colOff>606425</xdr:colOff>
      <xdr:row>99</xdr:row>
      <xdr:rowOff>33134</xdr:rowOff>
    </xdr:to>
    <xdr:cxnSp macro="">
      <xdr:nvCxnSpPr>
        <xdr:cNvPr id="659" name="直線コネクタ 658"/>
        <xdr:cNvCxnSpPr/>
      </xdr:nvCxnSpPr>
      <xdr:spPr>
        <a:xfrm>
          <a:off x="16230600" y="17006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78071</xdr:rowOff>
    </xdr:from>
    <xdr:ext cx="534377" cy="259045"/>
    <xdr:sp macro="" textlink="">
      <xdr:nvSpPr>
        <xdr:cNvPr id="660" name="積立金最大値テキスト"/>
        <xdr:cNvSpPr txBox="1"/>
      </xdr:nvSpPr>
      <xdr:spPr>
        <a:xfrm>
          <a:off x="16370300" y="151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42,718</a:t>
          </a:r>
          <a:endParaRPr kumimoji="1" lang="ja-JP" altLang="en-US" sz="1000" b="1">
            <a:latin typeface="ＭＳ Ｐゴシック"/>
          </a:endParaRPr>
        </a:p>
      </xdr:txBody>
    </xdr:sp>
    <xdr:clientData/>
  </xdr:oneCellAnchor>
  <xdr:twoCellAnchor>
    <xdr:from>
      <xdr:col>23</xdr:col>
      <xdr:colOff>428625</xdr:colOff>
      <xdr:row>89</xdr:row>
      <xdr:rowOff>131394</xdr:rowOff>
    </xdr:from>
    <xdr:to>
      <xdr:col>23</xdr:col>
      <xdr:colOff>606425</xdr:colOff>
      <xdr:row>89</xdr:row>
      <xdr:rowOff>131394</xdr:rowOff>
    </xdr:to>
    <xdr:cxnSp macro="">
      <xdr:nvCxnSpPr>
        <xdr:cNvPr id="661" name="直線コネクタ 660"/>
        <xdr:cNvCxnSpPr/>
      </xdr:nvCxnSpPr>
      <xdr:spPr>
        <a:xfrm>
          <a:off x="16230600" y="15390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93</xdr:row>
      <xdr:rowOff>123774</xdr:rowOff>
    </xdr:from>
    <xdr:to>
      <xdr:col>23</xdr:col>
      <xdr:colOff>517525</xdr:colOff>
      <xdr:row>95</xdr:row>
      <xdr:rowOff>36410</xdr:rowOff>
    </xdr:to>
    <xdr:cxnSp macro="">
      <xdr:nvCxnSpPr>
        <xdr:cNvPr id="662" name="直線コネクタ 661"/>
        <xdr:cNvCxnSpPr/>
      </xdr:nvCxnSpPr>
      <xdr:spPr>
        <a:xfrm>
          <a:off x="15481300" y="16068624"/>
          <a:ext cx="838200" cy="255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79633</xdr:rowOff>
    </xdr:from>
    <xdr:ext cx="534377" cy="259045"/>
    <xdr:sp macro="" textlink="">
      <xdr:nvSpPr>
        <xdr:cNvPr id="663" name="積立金平均値テキスト"/>
        <xdr:cNvSpPr txBox="1"/>
      </xdr:nvSpPr>
      <xdr:spPr>
        <a:xfrm>
          <a:off x="16370300" y="163673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15,177</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101206</xdr:rowOff>
    </xdr:from>
    <xdr:to>
      <xdr:col>23</xdr:col>
      <xdr:colOff>568325</xdr:colOff>
      <xdr:row>96</xdr:row>
      <xdr:rowOff>31356</xdr:rowOff>
    </xdr:to>
    <xdr:sp macro="" textlink="">
      <xdr:nvSpPr>
        <xdr:cNvPr id="664" name="フローチャート : 判断 663"/>
        <xdr:cNvSpPr/>
      </xdr:nvSpPr>
      <xdr:spPr>
        <a:xfrm>
          <a:off x="16268700" y="16388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93</xdr:row>
      <xdr:rowOff>123774</xdr:rowOff>
    </xdr:from>
    <xdr:to>
      <xdr:col>22</xdr:col>
      <xdr:colOff>365125</xdr:colOff>
      <xdr:row>96</xdr:row>
      <xdr:rowOff>41783</xdr:rowOff>
    </xdr:to>
    <xdr:cxnSp macro="">
      <xdr:nvCxnSpPr>
        <xdr:cNvPr id="665" name="直線コネクタ 664"/>
        <xdr:cNvCxnSpPr/>
      </xdr:nvCxnSpPr>
      <xdr:spPr>
        <a:xfrm flipV="1">
          <a:off x="14592300" y="16068624"/>
          <a:ext cx="889000" cy="432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96</xdr:row>
      <xdr:rowOff>3327</xdr:rowOff>
    </xdr:from>
    <xdr:to>
      <xdr:col>22</xdr:col>
      <xdr:colOff>415925</xdr:colOff>
      <xdr:row>96</xdr:row>
      <xdr:rowOff>104927</xdr:rowOff>
    </xdr:to>
    <xdr:sp macro="" textlink="">
      <xdr:nvSpPr>
        <xdr:cNvPr id="666" name="フローチャート : 判断 665"/>
        <xdr:cNvSpPr/>
      </xdr:nvSpPr>
      <xdr:spPr>
        <a:xfrm>
          <a:off x="15430500" y="16462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96054</xdr:rowOff>
    </xdr:from>
    <xdr:ext cx="534377" cy="259045"/>
    <xdr:sp macro="" textlink="">
      <xdr:nvSpPr>
        <xdr:cNvPr id="667" name="テキスト ボックス 666"/>
        <xdr:cNvSpPr txBox="1"/>
      </xdr:nvSpPr>
      <xdr:spPr>
        <a:xfrm>
          <a:off x="15214111" y="1655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13,246</a:t>
          </a:r>
          <a:endParaRPr kumimoji="1" lang="ja-JP" altLang="en-US" sz="1000" b="1">
            <a:solidFill>
              <a:srgbClr val="000080"/>
            </a:solidFill>
            <a:latin typeface="ＭＳ Ｐゴシック"/>
          </a:endParaRPr>
        </a:p>
      </xdr:txBody>
    </xdr:sp>
    <xdr:clientData/>
  </xdr:oneCellAnchor>
  <xdr:twoCellAnchor>
    <xdr:from>
      <xdr:col>19</xdr:col>
      <xdr:colOff>644525</xdr:colOff>
      <xdr:row>94</xdr:row>
      <xdr:rowOff>25667</xdr:rowOff>
    </xdr:from>
    <xdr:to>
      <xdr:col>21</xdr:col>
      <xdr:colOff>161925</xdr:colOff>
      <xdr:row>96</xdr:row>
      <xdr:rowOff>41783</xdr:rowOff>
    </xdr:to>
    <xdr:cxnSp macro="">
      <xdr:nvCxnSpPr>
        <xdr:cNvPr id="668" name="直線コネクタ 667"/>
        <xdr:cNvCxnSpPr/>
      </xdr:nvCxnSpPr>
      <xdr:spPr>
        <a:xfrm>
          <a:off x="13703300" y="16141967"/>
          <a:ext cx="889000" cy="359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96</xdr:row>
      <xdr:rowOff>121132</xdr:rowOff>
    </xdr:from>
    <xdr:to>
      <xdr:col>21</xdr:col>
      <xdr:colOff>212725</xdr:colOff>
      <xdr:row>97</xdr:row>
      <xdr:rowOff>51282</xdr:rowOff>
    </xdr:to>
    <xdr:sp macro="" textlink="">
      <xdr:nvSpPr>
        <xdr:cNvPr id="669" name="フローチャート : 判断 668"/>
        <xdr:cNvSpPr/>
      </xdr:nvSpPr>
      <xdr:spPr>
        <a:xfrm>
          <a:off x="14541500" y="16580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42409</xdr:rowOff>
    </xdr:from>
    <xdr:ext cx="534377" cy="259045"/>
    <xdr:sp macro="" textlink="">
      <xdr:nvSpPr>
        <xdr:cNvPr id="670" name="テキスト ボックス 669"/>
        <xdr:cNvSpPr txBox="1"/>
      </xdr:nvSpPr>
      <xdr:spPr>
        <a:xfrm>
          <a:off x="14325111" y="16673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10,154</a:t>
          </a:r>
          <a:endParaRPr kumimoji="1" lang="ja-JP" altLang="en-US" sz="1000" b="1">
            <a:solidFill>
              <a:srgbClr val="000080"/>
            </a:solidFill>
            <a:latin typeface="ＭＳ Ｐゴシック"/>
          </a:endParaRPr>
        </a:p>
      </xdr:txBody>
    </xdr:sp>
    <xdr:clientData/>
  </xdr:oneCellAnchor>
  <xdr:twoCellAnchor>
    <xdr:from>
      <xdr:col>18</xdr:col>
      <xdr:colOff>441325</xdr:colOff>
      <xdr:row>94</xdr:row>
      <xdr:rowOff>25667</xdr:rowOff>
    </xdr:from>
    <xdr:to>
      <xdr:col>19</xdr:col>
      <xdr:colOff>644525</xdr:colOff>
      <xdr:row>96</xdr:row>
      <xdr:rowOff>144005</xdr:rowOff>
    </xdr:to>
    <xdr:cxnSp macro="">
      <xdr:nvCxnSpPr>
        <xdr:cNvPr id="671" name="直線コネクタ 670"/>
        <xdr:cNvCxnSpPr/>
      </xdr:nvCxnSpPr>
      <xdr:spPr>
        <a:xfrm flipV="1">
          <a:off x="12814300" y="16141967"/>
          <a:ext cx="889000" cy="46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96</xdr:row>
      <xdr:rowOff>34455</xdr:rowOff>
    </xdr:from>
    <xdr:to>
      <xdr:col>20</xdr:col>
      <xdr:colOff>9525</xdr:colOff>
      <xdr:row>96</xdr:row>
      <xdr:rowOff>136055</xdr:rowOff>
    </xdr:to>
    <xdr:sp macro="" textlink="">
      <xdr:nvSpPr>
        <xdr:cNvPr id="672" name="フローチャート : 判断 671"/>
        <xdr:cNvSpPr/>
      </xdr:nvSpPr>
      <xdr:spPr>
        <a:xfrm>
          <a:off x="13652500" y="1649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127182</xdr:rowOff>
    </xdr:from>
    <xdr:ext cx="534377" cy="259045"/>
    <xdr:sp macro="" textlink="">
      <xdr:nvSpPr>
        <xdr:cNvPr id="673" name="テキスト ボックス 672"/>
        <xdr:cNvSpPr txBox="1"/>
      </xdr:nvSpPr>
      <xdr:spPr>
        <a:xfrm>
          <a:off x="13436111" y="16586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12,429</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153212</xdr:rowOff>
    </xdr:from>
    <xdr:to>
      <xdr:col>18</xdr:col>
      <xdr:colOff>492125</xdr:colOff>
      <xdr:row>97</xdr:row>
      <xdr:rowOff>83362</xdr:rowOff>
    </xdr:to>
    <xdr:sp macro="" textlink="">
      <xdr:nvSpPr>
        <xdr:cNvPr id="674" name="フローチャート : 判断 673"/>
        <xdr:cNvSpPr/>
      </xdr:nvSpPr>
      <xdr:spPr>
        <a:xfrm>
          <a:off x="12763500" y="16612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97</xdr:row>
      <xdr:rowOff>74489</xdr:rowOff>
    </xdr:from>
    <xdr:ext cx="469744" cy="259045"/>
    <xdr:sp macro="" textlink="">
      <xdr:nvSpPr>
        <xdr:cNvPr id="675" name="テキスト ボックス 674"/>
        <xdr:cNvSpPr txBox="1"/>
      </xdr:nvSpPr>
      <xdr:spPr>
        <a:xfrm>
          <a:off x="12579427" y="1670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9,312</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6" name="テキスト ボックス 67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7" name="テキスト ボックス 67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8" name="テキスト ボックス 67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9" name="テキスト ボックス 67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80" name="テキスト ボックス 67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94</xdr:row>
      <xdr:rowOff>157060</xdr:rowOff>
    </xdr:from>
    <xdr:to>
      <xdr:col>23</xdr:col>
      <xdr:colOff>568325</xdr:colOff>
      <xdr:row>95</xdr:row>
      <xdr:rowOff>87210</xdr:rowOff>
    </xdr:to>
    <xdr:sp macro="" textlink="">
      <xdr:nvSpPr>
        <xdr:cNvPr id="681" name="円/楕円 680"/>
        <xdr:cNvSpPr/>
      </xdr:nvSpPr>
      <xdr:spPr>
        <a:xfrm>
          <a:off x="16268700" y="162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94</xdr:row>
      <xdr:rowOff>8487</xdr:rowOff>
    </xdr:from>
    <xdr:ext cx="534377" cy="259045"/>
    <xdr:sp macro="" textlink="">
      <xdr:nvSpPr>
        <xdr:cNvPr id="682" name="積立金該当値テキスト"/>
        <xdr:cNvSpPr txBox="1"/>
      </xdr:nvSpPr>
      <xdr:spPr>
        <a:xfrm>
          <a:off x="16370300" y="1612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18,211</a:t>
          </a:r>
          <a:endParaRPr kumimoji="1" lang="ja-JP" altLang="en-US" sz="1000" b="1">
            <a:solidFill>
              <a:srgbClr val="FF0000"/>
            </a:solidFill>
            <a:latin typeface="ＭＳ Ｐゴシック"/>
          </a:endParaRPr>
        </a:p>
      </xdr:txBody>
    </xdr:sp>
    <xdr:clientData/>
  </xdr:oneCellAnchor>
  <xdr:twoCellAnchor>
    <xdr:from>
      <xdr:col>22</xdr:col>
      <xdr:colOff>314325</xdr:colOff>
      <xdr:row>93</xdr:row>
      <xdr:rowOff>72974</xdr:rowOff>
    </xdr:from>
    <xdr:to>
      <xdr:col>22</xdr:col>
      <xdr:colOff>415925</xdr:colOff>
      <xdr:row>94</xdr:row>
      <xdr:rowOff>3124</xdr:rowOff>
    </xdr:to>
    <xdr:sp macro="" textlink="">
      <xdr:nvSpPr>
        <xdr:cNvPr id="683" name="円/楕円 682"/>
        <xdr:cNvSpPr/>
      </xdr:nvSpPr>
      <xdr:spPr>
        <a:xfrm>
          <a:off x="15430500" y="16017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92</xdr:row>
      <xdr:rowOff>19651</xdr:rowOff>
    </xdr:from>
    <xdr:ext cx="534377" cy="259045"/>
    <xdr:sp macro="" textlink="">
      <xdr:nvSpPr>
        <xdr:cNvPr id="684" name="テキスト ボックス 683"/>
        <xdr:cNvSpPr txBox="1"/>
      </xdr:nvSpPr>
      <xdr:spPr>
        <a:xfrm>
          <a:off x="15214111" y="15793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24,918</a:t>
          </a:r>
          <a:endParaRPr kumimoji="1" lang="ja-JP" altLang="en-US" sz="1000" b="1">
            <a:solidFill>
              <a:srgbClr val="FF0000"/>
            </a:solidFill>
            <a:latin typeface="ＭＳ Ｐゴシック"/>
          </a:endParaRPr>
        </a:p>
      </xdr:txBody>
    </xdr:sp>
    <xdr:clientData/>
  </xdr:oneCellAnchor>
  <xdr:twoCellAnchor>
    <xdr:from>
      <xdr:col>21</xdr:col>
      <xdr:colOff>111125</xdr:colOff>
      <xdr:row>95</xdr:row>
      <xdr:rowOff>162433</xdr:rowOff>
    </xdr:from>
    <xdr:to>
      <xdr:col>21</xdr:col>
      <xdr:colOff>212725</xdr:colOff>
      <xdr:row>96</xdr:row>
      <xdr:rowOff>92583</xdr:rowOff>
    </xdr:to>
    <xdr:sp macro="" textlink="">
      <xdr:nvSpPr>
        <xdr:cNvPr id="685" name="円/楕円 684"/>
        <xdr:cNvSpPr/>
      </xdr:nvSpPr>
      <xdr:spPr>
        <a:xfrm>
          <a:off x="14541500" y="16450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94</xdr:row>
      <xdr:rowOff>109110</xdr:rowOff>
    </xdr:from>
    <xdr:ext cx="534377" cy="259045"/>
    <xdr:sp macro="" textlink="">
      <xdr:nvSpPr>
        <xdr:cNvPr id="686" name="テキスト ボックス 685"/>
        <xdr:cNvSpPr txBox="1"/>
      </xdr:nvSpPr>
      <xdr:spPr>
        <a:xfrm>
          <a:off x="14325111" y="16225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13,570</a:t>
          </a:r>
          <a:endParaRPr kumimoji="1" lang="ja-JP" altLang="en-US" sz="1000" b="1">
            <a:solidFill>
              <a:srgbClr val="FF0000"/>
            </a:solidFill>
            <a:latin typeface="ＭＳ Ｐゴシック"/>
          </a:endParaRPr>
        </a:p>
      </xdr:txBody>
    </xdr:sp>
    <xdr:clientData/>
  </xdr:oneCellAnchor>
  <xdr:twoCellAnchor>
    <xdr:from>
      <xdr:col>19</xdr:col>
      <xdr:colOff>593725</xdr:colOff>
      <xdr:row>93</xdr:row>
      <xdr:rowOff>146317</xdr:rowOff>
    </xdr:from>
    <xdr:to>
      <xdr:col>20</xdr:col>
      <xdr:colOff>9525</xdr:colOff>
      <xdr:row>94</xdr:row>
      <xdr:rowOff>76467</xdr:rowOff>
    </xdr:to>
    <xdr:sp macro="" textlink="">
      <xdr:nvSpPr>
        <xdr:cNvPr id="687" name="円/楕円 686"/>
        <xdr:cNvSpPr/>
      </xdr:nvSpPr>
      <xdr:spPr>
        <a:xfrm>
          <a:off x="13652500" y="1609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92</xdr:row>
      <xdr:rowOff>92994</xdr:rowOff>
    </xdr:from>
    <xdr:ext cx="534377" cy="259045"/>
    <xdr:sp macro="" textlink="">
      <xdr:nvSpPr>
        <xdr:cNvPr id="688" name="テキスト ボックス 687"/>
        <xdr:cNvSpPr txBox="1"/>
      </xdr:nvSpPr>
      <xdr:spPr>
        <a:xfrm>
          <a:off x="13436111" y="15866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22,993</a:t>
          </a:r>
          <a:endParaRPr kumimoji="1" lang="ja-JP" altLang="en-US" sz="1000" b="1">
            <a:solidFill>
              <a:srgbClr val="FF0000"/>
            </a:solidFill>
            <a:latin typeface="ＭＳ Ｐゴシック"/>
          </a:endParaRPr>
        </a:p>
      </xdr:txBody>
    </xdr:sp>
    <xdr:clientData/>
  </xdr:oneCellAnchor>
  <xdr:twoCellAnchor>
    <xdr:from>
      <xdr:col>18</xdr:col>
      <xdr:colOff>390525</xdr:colOff>
      <xdr:row>96</xdr:row>
      <xdr:rowOff>93205</xdr:rowOff>
    </xdr:from>
    <xdr:to>
      <xdr:col>18</xdr:col>
      <xdr:colOff>492125</xdr:colOff>
      <xdr:row>97</xdr:row>
      <xdr:rowOff>23355</xdr:rowOff>
    </xdr:to>
    <xdr:sp macro="" textlink="">
      <xdr:nvSpPr>
        <xdr:cNvPr id="689" name="円/楕円 688"/>
        <xdr:cNvSpPr/>
      </xdr:nvSpPr>
      <xdr:spPr>
        <a:xfrm>
          <a:off x="12763500" y="1655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39882</xdr:rowOff>
    </xdr:from>
    <xdr:ext cx="534377" cy="259045"/>
    <xdr:sp macro="" textlink="">
      <xdr:nvSpPr>
        <xdr:cNvPr id="690" name="テキスト ボックス 689"/>
        <xdr:cNvSpPr txBox="1"/>
      </xdr:nvSpPr>
      <xdr:spPr>
        <a:xfrm>
          <a:off x="12547111" y="16327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10,887</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91" name="正方形/長方形 69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2" name="正方形/長方形 69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3" name="正方形/長方形 69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8/21</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4" name="正方形/長方形 69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5" name="正方形/長方形 69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6" name="正方形/長方形 69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7" name="正方形/長方形 69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8" name="正方形/長方形 69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9" name="テキスト ボックス 69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00" name="直線コネクタ 69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98878</xdr:rowOff>
    </xdr:from>
    <xdr:to>
      <xdr:col>33</xdr:col>
      <xdr:colOff>314325</xdr:colOff>
      <xdr:row>39</xdr:row>
      <xdr:rowOff>98878</xdr:rowOff>
    </xdr:to>
    <xdr:cxnSp macro="">
      <xdr:nvCxnSpPr>
        <xdr:cNvPr id="701" name="直線コネクタ 700"/>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128105</xdr:rowOff>
    </xdr:from>
    <xdr:ext cx="248786" cy="259045"/>
    <xdr:sp macro="" textlink="">
      <xdr:nvSpPr>
        <xdr:cNvPr id="702" name="テキスト ボックス 701"/>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115207</xdr:rowOff>
    </xdr:from>
    <xdr:to>
      <xdr:col>33</xdr:col>
      <xdr:colOff>314325</xdr:colOff>
      <xdr:row>37</xdr:row>
      <xdr:rowOff>115207</xdr:rowOff>
    </xdr:to>
    <xdr:cxnSp macro="">
      <xdr:nvCxnSpPr>
        <xdr:cNvPr id="703" name="直線コネクタ 702"/>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144434</xdr:rowOff>
    </xdr:from>
    <xdr:ext cx="467179" cy="259045"/>
    <xdr:sp macro="" textlink="">
      <xdr:nvSpPr>
        <xdr:cNvPr id="704" name="テキスト ボックス 703"/>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35</xdr:row>
      <xdr:rowOff>131536</xdr:rowOff>
    </xdr:from>
    <xdr:to>
      <xdr:col>33</xdr:col>
      <xdr:colOff>314325</xdr:colOff>
      <xdr:row>35</xdr:row>
      <xdr:rowOff>131536</xdr:rowOff>
    </xdr:to>
    <xdr:cxnSp macro="">
      <xdr:nvCxnSpPr>
        <xdr:cNvPr id="705" name="直線コネクタ 704"/>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160763</xdr:rowOff>
    </xdr:from>
    <xdr:ext cx="467179" cy="259045"/>
    <xdr:sp macro="" textlink="">
      <xdr:nvSpPr>
        <xdr:cNvPr id="706" name="テキスト ボックス 705"/>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33</xdr:row>
      <xdr:rowOff>147864</xdr:rowOff>
    </xdr:from>
    <xdr:to>
      <xdr:col>33</xdr:col>
      <xdr:colOff>314325</xdr:colOff>
      <xdr:row>33</xdr:row>
      <xdr:rowOff>147864</xdr:rowOff>
    </xdr:to>
    <xdr:cxnSp macro="">
      <xdr:nvCxnSpPr>
        <xdr:cNvPr id="707" name="直線コネクタ 706"/>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5641</xdr:rowOff>
    </xdr:from>
    <xdr:ext cx="467179" cy="259045"/>
    <xdr:sp macro="" textlink="">
      <xdr:nvSpPr>
        <xdr:cNvPr id="708" name="テキスト ボックス 707"/>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31</xdr:row>
      <xdr:rowOff>164193</xdr:rowOff>
    </xdr:from>
    <xdr:to>
      <xdr:col>33</xdr:col>
      <xdr:colOff>314325</xdr:colOff>
      <xdr:row>31</xdr:row>
      <xdr:rowOff>164193</xdr:rowOff>
    </xdr:to>
    <xdr:cxnSp macro="">
      <xdr:nvCxnSpPr>
        <xdr:cNvPr id="709" name="直線コネクタ 708"/>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21970</xdr:rowOff>
    </xdr:from>
    <xdr:ext cx="467179" cy="259045"/>
    <xdr:sp macro="" textlink="">
      <xdr:nvSpPr>
        <xdr:cNvPr id="710" name="テキスト ボックス 709"/>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30</xdr:row>
      <xdr:rowOff>9072</xdr:rowOff>
    </xdr:from>
    <xdr:to>
      <xdr:col>33</xdr:col>
      <xdr:colOff>314325</xdr:colOff>
      <xdr:row>30</xdr:row>
      <xdr:rowOff>9072</xdr:rowOff>
    </xdr:to>
    <xdr:cxnSp macro="">
      <xdr:nvCxnSpPr>
        <xdr:cNvPr id="711" name="直線コネクタ 710"/>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38299</xdr:rowOff>
    </xdr:from>
    <xdr:ext cx="531299" cy="259045"/>
    <xdr:sp macro="" textlink="">
      <xdr:nvSpPr>
        <xdr:cNvPr id="712" name="テキスト ボックス 711"/>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13" name="直線コネクタ 71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14" name="テキスト ボックス 71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1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95939</xdr:rowOff>
    </xdr:from>
    <xdr:to>
      <xdr:col>32</xdr:col>
      <xdr:colOff>186689</xdr:colOff>
      <xdr:row>39</xdr:row>
      <xdr:rowOff>98878</xdr:rowOff>
    </xdr:to>
    <xdr:cxnSp macro="">
      <xdr:nvCxnSpPr>
        <xdr:cNvPr id="716" name="直線コネクタ 715"/>
        <xdr:cNvCxnSpPr/>
      </xdr:nvCxnSpPr>
      <xdr:spPr>
        <a:xfrm flipV="1">
          <a:off x="22159595" y="5239439"/>
          <a:ext cx="1269" cy="1545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102705</xdr:rowOff>
    </xdr:from>
    <xdr:ext cx="249299" cy="259045"/>
    <xdr:sp macro="" textlink="">
      <xdr:nvSpPr>
        <xdr:cNvPr id="717"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98878</xdr:rowOff>
    </xdr:from>
    <xdr:to>
      <xdr:col>32</xdr:col>
      <xdr:colOff>276225</xdr:colOff>
      <xdr:row>39</xdr:row>
      <xdr:rowOff>98878</xdr:rowOff>
    </xdr:to>
    <xdr:cxnSp macro="">
      <xdr:nvCxnSpPr>
        <xdr:cNvPr id="718" name="直線コネクタ 717"/>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42616</xdr:rowOff>
    </xdr:from>
    <xdr:ext cx="469744" cy="259045"/>
    <xdr:sp macro="" textlink="">
      <xdr:nvSpPr>
        <xdr:cNvPr id="719" name="投資及び出資金最大値テキスト"/>
        <xdr:cNvSpPr txBox="1"/>
      </xdr:nvSpPr>
      <xdr:spPr>
        <a:xfrm>
          <a:off x="22212300" y="501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9,468</a:t>
          </a:r>
          <a:endParaRPr kumimoji="1" lang="ja-JP" altLang="en-US" sz="1000" b="1">
            <a:latin typeface="ＭＳ Ｐゴシック"/>
          </a:endParaRPr>
        </a:p>
      </xdr:txBody>
    </xdr:sp>
    <xdr:clientData/>
  </xdr:oneCellAnchor>
  <xdr:twoCellAnchor>
    <xdr:from>
      <xdr:col>32</xdr:col>
      <xdr:colOff>98425</xdr:colOff>
      <xdr:row>30</xdr:row>
      <xdr:rowOff>95939</xdr:rowOff>
    </xdr:from>
    <xdr:to>
      <xdr:col>32</xdr:col>
      <xdr:colOff>276225</xdr:colOff>
      <xdr:row>30</xdr:row>
      <xdr:rowOff>95939</xdr:rowOff>
    </xdr:to>
    <xdr:cxnSp macro="">
      <xdr:nvCxnSpPr>
        <xdr:cNvPr id="720" name="直線コネクタ 719"/>
        <xdr:cNvCxnSpPr/>
      </xdr:nvCxnSpPr>
      <xdr:spPr>
        <a:xfrm>
          <a:off x="22072600" y="5239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112431</xdr:rowOff>
    </xdr:from>
    <xdr:to>
      <xdr:col>32</xdr:col>
      <xdr:colOff>187325</xdr:colOff>
      <xdr:row>38</xdr:row>
      <xdr:rowOff>119942</xdr:rowOff>
    </xdr:to>
    <xdr:cxnSp macro="">
      <xdr:nvCxnSpPr>
        <xdr:cNvPr id="721" name="直線コネクタ 720"/>
        <xdr:cNvCxnSpPr/>
      </xdr:nvCxnSpPr>
      <xdr:spPr>
        <a:xfrm flipV="1">
          <a:off x="21323300" y="6627531"/>
          <a:ext cx="838200" cy="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8254</xdr:rowOff>
    </xdr:from>
    <xdr:ext cx="469744" cy="259045"/>
    <xdr:sp macro="" textlink="">
      <xdr:nvSpPr>
        <xdr:cNvPr id="722" name="投資及び出資金平均値テキスト"/>
        <xdr:cNvSpPr txBox="1"/>
      </xdr:nvSpPr>
      <xdr:spPr>
        <a:xfrm>
          <a:off x="22212300" y="63519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1,434</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156827</xdr:rowOff>
    </xdr:from>
    <xdr:to>
      <xdr:col>32</xdr:col>
      <xdr:colOff>238125</xdr:colOff>
      <xdr:row>38</xdr:row>
      <xdr:rowOff>86977</xdr:rowOff>
    </xdr:to>
    <xdr:sp macro="" textlink="">
      <xdr:nvSpPr>
        <xdr:cNvPr id="723" name="フローチャート : 判断 722"/>
        <xdr:cNvSpPr/>
      </xdr:nvSpPr>
      <xdr:spPr>
        <a:xfrm>
          <a:off x="22110700" y="650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119942</xdr:rowOff>
    </xdr:from>
    <xdr:to>
      <xdr:col>31</xdr:col>
      <xdr:colOff>34925</xdr:colOff>
      <xdr:row>38</xdr:row>
      <xdr:rowOff>128270</xdr:rowOff>
    </xdr:to>
    <xdr:cxnSp macro="">
      <xdr:nvCxnSpPr>
        <xdr:cNvPr id="724" name="直線コネクタ 723"/>
        <xdr:cNvCxnSpPr/>
      </xdr:nvCxnSpPr>
      <xdr:spPr>
        <a:xfrm flipV="1">
          <a:off x="20434300" y="6635042"/>
          <a:ext cx="889000" cy="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57549</xdr:rowOff>
    </xdr:from>
    <xdr:to>
      <xdr:col>31</xdr:col>
      <xdr:colOff>85725</xdr:colOff>
      <xdr:row>38</xdr:row>
      <xdr:rowOff>159149</xdr:rowOff>
    </xdr:to>
    <xdr:sp macro="" textlink="">
      <xdr:nvSpPr>
        <xdr:cNvPr id="725" name="フローチャート : 判断 724"/>
        <xdr:cNvSpPr/>
      </xdr:nvSpPr>
      <xdr:spPr>
        <a:xfrm>
          <a:off x="21272500" y="6572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4226</xdr:rowOff>
    </xdr:from>
    <xdr:ext cx="378565" cy="259045"/>
    <xdr:sp macro="" textlink="">
      <xdr:nvSpPr>
        <xdr:cNvPr id="726" name="テキスト ボックス 725"/>
        <xdr:cNvSpPr txBox="1"/>
      </xdr:nvSpPr>
      <xdr:spPr>
        <a:xfrm>
          <a:off x="21134017" y="63478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992</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62466</xdr:rowOff>
    </xdr:from>
    <xdr:to>
      <xdr:col>29</xdr:col>
      <xdr:colOff>517525</xdr:colOff>
      <xdr:row>38</xdr:row>
      <xdr:rowOff>128270</xdr:rowOff>
    </xdr:to>
    <xdr:cxnSp macro="">
      <xdr:nvCxnSpPr>
        <xdr:cNvPr id="727" name="直線コネクタ 726"/>
        <xdr:cNvCxnSpPr/>
      </xdr:nvCxnSpPr>
      <xdr:spPr>
        <a:xfrm>
          <a:off x="19545300" y="6577566"/>
          <a:ext cx="889000" cy="65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50038</xdr:rowOff>
    </xdr:from>
    <xdr:to>
      <xdr:col>29</xdr:col>
      <xdr:colOff>568325</xdr:colOff>
      <xdr:row>38</xdr:row>
      <xdr:rowOff>151638</xdr:rowOff>
    </xdr:to>
    <xdr:sp macro="" textlink="">
      <xdr:nvSpPr>
        <xdr:cNvPr id="728" name="フローチャート : 判断 727"/>
        <xdr:cNvSpPr/>
      </xdr:nvSpPr>
      <xdr:spPr>
        <a:xfrm>
          <a:off x="20383500" y="656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168165</xdr:rowOff>
    </xdr:from>
    <xdr:ext cx="469744" cy="259045"/>
    <xdr:sp macro="" textlink="">
      <xdr:nvSpPr>
        <xdr:cNvPr id="729" name="テキスト ボックス 728"/>
        <xdr:cNvSpPr txBox="1"/>
      </xdr:nvSpPr>
      <xdr:spPr>
        <a:xfrm>
          <a:off x="20199427" y="634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1,038</a:t>
          </a:r>
          <a:endParaRPr kumimoji="1" lang="ja-JP" altLang="en-US" sz="1000" b="1">
            <a:solidFill>
              <a:srgbClr val="000080"/>
            </a:solidFill>
            <a:latin typeface="ＭＳ Ｐゴシック"/>
          </a:endParaRPr>
        </a:p>
      </xdr:txBody>
    </xdr:sp>
    <xdr:clientData/>
  </xdr:oneCellAnchor>
  <xdr:twoCellAnchor>
    <xdr:from>
      <xdr:col>27</xdr:col>
      <xdr:colOff>111125</xdr:colOff>
      <xdr:row>36</xdr:row>
      <xdr:rowOff>85489</xdr:rowOff>
    </xdr:from>
    <xdr:to>
      <xdr:col>28</xdr:col>
      <xdr:colOff>314325</xdr:colOff>
      <xdr:row>38</xdr:row>
      <xdr:rowOff>62466</xdr:rowOff>
    </xdr:to>
    <xdr:cxnSp macro="">
      <xdr:nvCxnSpPr>
        <xdr:cNvPr id="730" name="直線コネクタ 729"/>
        <xdr:cNvCxnSpPr/>
      </xdr:nvCxnSpPr>
      <xdr:spPr>
        <a:xfrm>
          <a:off x="18656300" y="6257689"/>
          <a:ext cx="889000" cy="319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146703</xdr:rowOff>
    </xdr:from>
    <xdr:to>
      <xdr:col>28</xdr:col>
      <xdr:colOff>365125</xdr:colOff>
      <xdr:row>38</xdr:row>
      <xdr:rowOff>76853</xdr:rowOff>
    </xdr:to>
    <xdr:sp macro="" textlink="">
      <xdr:nvSpPr>
        <xdr:cNvPr id="731" name="フローチャート : 判断 730"/>
        <xdr:cNvSpPr/>
      </xdr:nvSpPr>
      <xdr:spPr>
        <a:xfrm>
          <a:off x="19494500" y="6490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93380</xdr:rowOff>
    </xdr:from>
    <xdr:ext cx="469744" cy="259045"/>
    <xdr:sp macro="" textlink="">
      <xdr:nvSpPr>
        <xdr:cNvPr id="732" name="テキスト ボックス 731"/>
        <xdr:cNvSpPr txBox="1"/>
      </xdr:nvSpPr>
      <xdr:spPr>
        <a:xfrm>
          <a:off x="19310427" y="6265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1,496</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16728</xdr:rowOff>
    </xdr:from>
    <xdr:to>
      <xdr:col>27</xdr:col>
      <xdr:colOff>161925</xdr:colOff>
      <xdr:row>38</xdr:row>
      <xdr:rowOff>118328</xdr:rowOff>
    </xdr:to>
    <xdr:sp macro="" textlink="">
      <xdr:nvSpPr>
        <xdr:cNvPr id="733" name="フローチャート : 判断 732"/>
        <xdr:cNvSpPr/>
      </xdr:nvSpPr>
      <xdr:spPr>
        <a:xfrm>
          <a:off x="18605500" y="653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38</xdr:row>
      <xdr:rowOff>109455</xdr:rowOff>
    </xdr:from>
    <xdr:ext cx="469744" cy="259045"/>
    <xdr:sp macro="" textlink="">
      <xdr:nvSpPr>
        <xdr:cNvPr id="734" name="テキスト ボックス 733"/>
        <xdr:cNvSpPr txBox="1"/>
      </xdr:nvSpPr>
      <xdr:spPr>
        <a:xfrm>
          <a:off x="18421427" y="6624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1,242</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35" name="テキスト ボックス 73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36" name="テキスト ボックス 73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7" name="テキスト ボックス 73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8" name="テキスト ボックス 73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9" name="テキスト ボックス 73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61631</xdr:rowOff>
    </xdr:from>
    <xdr:to>
      <xdr:col>32</xdr:col>
      <xdr:colOff>238125</xdr:colOff>
      <xdr:row>38</xdr:row>
      <xdr:rowOff>163231</xdr:rowOff>
    </xdr:to>
    <xdr:sp macro="" textlink="">
      <xdr:nvSpPr>
        <xdr:cNvPr id="740" name="円/楕円 739"/>
        <xdr:cNvSpPr/>
      </xdr:nvSpPr>
      <xdr:spPr>
        <a:xfrm>
          <a:off x="22110700" y="657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40058</xdr:rowOff>
    </xdr:from>
    <xdr:ext cx="378565" cy="259045"/>
    <xdr:sp macro="" textlink="">
      <xdr:nvSpPr>
        <xdr:cNvPr id="741" name="投資及び出資金該当値テキスト"/>
        <xdr:cNvSpPr txBox="1"/>
      </xdr:nvSpPr>
      <xdr:spPr>
        <a:xfrm>
          <a:off x="22212300" y="65551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967</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69142</xdr:rowOff>
    </xdr:from>
    <xdr:to>
      <xdr:col>31</xdr:col>
      <xdr:colOff>85725</xdr:colOff>
      <xdr:row>38</xdr:row>
      <xdr:rowOff>170742</xdr:rowOff>
    </xdr:to>
    <xdr:sp macro="" textlink="">
      <xdr:nvSpPr>
        <xdr:cNvPr id="742" name="円/楕円 741"/>
        <xdr:cNvSpPr/>
      </xdr:nvSpPr>
      <xdr:spPr>
        <a:xfrm>
          <a:off x="21272500" y="658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38</xdr:row>
      <xdr:rowOff>161869</xdr:rowOff>
    </xdr:from>
    <xdr:ext cx="378565" cy="259045"/>
    <xdr:sp macro="" textlink="">
      <xdr:nvSpPr>
        <xdr:cNvPr id="743" name="テキスト ボックス 742"/>
        <xdr:cNvSpPr txBox="1"/>
      </xdr:nvSpPr>
      <xdr:spPr>
        <a:xfrm>
          <a:off x="21134017" y="66769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921</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77470</xdr:rowOff>
    </xdr:from>
    <xdr:to>
      <xdr:col>29</xdr:col>
      <xdr:colOff>568325</xdr:colOff>
      <xdr:row>39</xdr:row>
      <xdr:rowOff>7620</xdr:rowOff>
    </xdr:to>
    <xdr:sp macro="" textlink="">
      <xdr:nvSpPr>
        <xdr:cNvPr id="744" name="円/楕円 743"/>
        <xdr:cNvSpPr/>
      </xdr:nvSpPr>
      <xdr:spPr>
        <a:xfrm>
          <a:off x="20383500" y="659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38</xdr:row>
      <xdr:rowOff>170197</xdr:rowOff>
    </xdr:from>
    <xdr:ext cx="378565" cy="259045"/>
    <xdr:sp macro="" textlink="">
      <xdr:nvSpPr>
        <xdr:cNvPr id="745" name="テキスト ボックス 744"/>
        <xdr:cNvSpPr txBox="1"/>
      </xdr:nvSpPr>
      <xdr:spPr>
        <a:xfrm>
          <a:off x="20245017" y="66852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11666</xdr:rowOff>
    </xdr:from>
    <xdr:to>
      <xdr:col>28</xdr:col>
      <xdr:colOff>365125</xdr:colOff>
      <xdr:row>38</xdr:row>
      <xdr:rowOff>113266</xdr:rowOff>
    </xdr:to>
    <xdr:sp macro="" textlink="">
      <xdr:nvSpPr>
        <xdr:cNvPr id="746" name="円/楕円 745"/>
        <xdr:cNvSpPr/>
      </xdr:nvSpPr>
      <xdr:spPr>
        <a:xfrm>
          <a:off x="19494500" y="652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38</xdr:row>
      <xdr:rowOff>104393</xdr:rowOff>
    </xdr:from>
    <xdr:ext cx="469744" cy="259045"/>
    <xdr:sp macro="" textlink="">
      <xdr:nvSpPr>
        <xdr:cNvPr id="747" name="テキスト ボックス 746"/>
        <xdr:cNvSpPr txBox="1"/>
      </xdr:nvSpPr>
      <xdr:spPr>
        <a:xfrm>
          <a:off x="19310427" y="6619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1,273</a:t>
          </a:r>
          <a:endParaRPr kumimoji="1" lang="ja-JP" altLang="en-US" sz="1000" b="1">
            <a:solidFill>
              <a:srgbClr val="FF0000"/>
            </a:solidFill>
            <a:latin typeface="ＭＳ Ｐゴシック"/>
          </a:endParaRPr>
        </a:p>
      </xdr:txBody>
    </xdr:sp>
    <xdr:clientData/>
  </xdr:oneCellAnchor>
  <xdr:twoCellAnchor>
    <xdr:from>
      <xdr:col>27</xdr:col>
      <xdr:colOff>60325</xdr:colOff>
      <xdr:row>36</xdr:row>
      <xdr:rowOff>34689</xdr:rowOff>
    </xdr:from>
    <xdr:to>
      <xdr:col>27</xdr:col>
      <xdr:colOff>161925</xdr:colOff>
      <xdr:row>36</xdr:row>
      <xdr:rowOff>136289</xdr:rowOff>
    </xdr:to>
    <xdr:sp macro="" textlink="">
      <xdr:nvSpPr>
        <xdr:cNvPr id="748" name="円/楕円 747"/>
        <xdr:cNvSpPr/>
      </xdr:nvSpPr>
      <xdr:spPr>
        <a:xfrm>
          <a:off x="18605500" y="620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34</xdr:row>
      <xdr:rowOff>152816</xdr:rowOff>
    </xdr:from>
    <xdr:ext cx="469744" cy="259045"/>
    <xdr:sp macro="" textlink="">
      <xdr:nvSpPr>
        <xdr:cNvPr id="749" name="テキスト ボックス 748"/>
        <xdr:cNvSpPr txBox="1"/>
      </xdr:nvSpPr>
      <xdr:spPr>
        <a:xfrm>
          <a:off x="18421427" y="5982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3,232</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0" name="正方形/長方形 74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1" name="正方形/長方形 75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52" name="正方形/長方形 75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3/21</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53" name="正方形/長方形 75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54" name="正方形/長方形 75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55" name="正方形/長方形 75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6" name="正方形/長方形 75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7" name="正方形/長方形 75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8" name="テキスト ボックス 75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9" name="直線コネクタ 75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60" name="直線コネクタ 759"/>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61" name="テキスト ボックス 760"/>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62" name="直線コネクタ 761"/>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63" name="テキスト ボックス 762"/>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64" name="直線コネクタ 76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65" name="テキスト ボックス 764"/>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66" name="直線コネクタ 765"/>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67" name="テキスト ボックス 766"/>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68" name="直線コネクタ 767"/>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92727</xdr:rowOff>
    </xdr:from>
    <xdr:ext cx="531299" cy="259045"/>
    <xdr:sp macro="" textlink="">
      <xdr:nvSpPr>
        <xdr:cNvPr id="769" name="テキスト ボックス 768"/>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0" name="直線コネクタ 76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71" name="テキスト ボックス 770"/>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2"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84874</xdr:rowOff>
    </xdr:from>
    <xdr:to>
      <xdr:col>32</xdr:col>
      <xdr:colOff>186689</xdr:colOff>
      <xdr:row>59</xdr:row>
      <xdr:rowOff>44450</xdr:rowOff>
    </xdr:to>
    <xdr:cxnSp macro="">
      <xdr:nvCxnSpPr>
        <xdr:cNvPr id="773" name="直線コネクタ 772"/>
        <xdr:cNvCxnSpPr/>
      </xdr:nvCxnSpPr>
      <xdr:spPr>
        <a:xfrm flipV="1">
          <a:off x="22159595" y="8657374"/>
          <a:ext cx="1269" cy="1502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74"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75" name="直線コネクタ 774"/>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31551</xdr:rowOff>
    </xdr:from>
    <xdr:ext cx="534377" cy="259045"/>
    <xdr:sp macro="" textlink="">
      <xdr:nvSpPr>
        <xdr:cNvPr id="776" name="貸付金最大値テキスト"/>
        <xdr:cNvSpPr txBox="1"/>
      </xdr:nvSpPr>
      <xdr:spPr>
        <a:xfrm>
          <a:off x="22212300" y="843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39,439</a:t>
          </a:r>
          <a:endParaRPr kumimoji="1" lang="ja-JP" altLang="en-US" sz="1000" b="1">
            <a:latin typeface="ＭＳ Ｐゴシック"/>
          </a:endParaRPr>
        </a:p>
      </xdr:txBody>
    </xdr:sp>
    <xdr:clientData/>
  </xdr:oneCellAnchor>
  <xdr:twoCellAnchor>
    <xdr:from>
      <xdr:col>32</xdr:col>
      <xdr:colOff>98425</xdr:colOff>
      <xdr:row>50</xdr:row>
      <xdr:rowOff>84874</xdr:rowOff>
    </xdr:from>
    <xdr:to>
      <xdr:col>32</xdr:col>
      <xdr:colOff>276225</xdr:colOff>
      <xdr:row>50</xdr:row>
      <xdr:rowOff>84874</xdr:rowOff>
    </xdr:to>
    <xdr:cxnSp macro="">
      <xdr:nvCxnSpPr>
        <xdr:cNvPr id="777" name="直線コネクタ 776"/>
        <xdr:cNvCxnSpPr/>
      </xdr:nvCxnSpPr>
      <xdr:spPr>
        <a:xfrm>
          <a:off x="22072600" y="8657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56</xdr:row>
      <xdr:rowOff>35039</xdr:rowOff>
    </xdr:from>
    <xdr:to>
      <xdr:col>32</xdr:col>
      <xdr:colOff>187325</xdr:colOff>
      <xdr:row>56</xdr:row>
      <xdr:rowOff>52032</xdr:rowOff>
    </xdr:to>
    <xdr:cxnSp macro="">
      <xdr:nvCxnSpPr>
        <xdr:cNvPr id="778" name="直線コネクタ 777"/>
        <xdr:cNvCxnSpPr/>
      </xdr:nvCxnSpPr>
      <xdr:spPr>
        <a:xfrm>
          <a:off x="21323300" y="9636239"/>
          <a:ext cx="838200" cy="16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73194</xdr:rowOff>
    </xdr:from>
    <xdr:ext cx="469744" cy="259045"/>
    <xdr:sp macro="" textlink="">
      <xdr:nvSpPr>
        <xdr:cNvPr id="779" name="貸付金平均値テキスト"/>
        <xdr:cNvSpPr txBox="1"/>
      </xdr:nvSpPr>
      <xdr:spPr>
        <a:xfrm>
          <a:off x="22212300" y="98458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6,346</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94767</xdr:rowOff>
    </xdr:from>
    <xdr:to>
      <xdr:col>32</xdr:col>
      <xdr:colOff>238125</xdr:colOff>
      <xdr:row>58</xdr:row>
      <xdr:rowOff>24917</xdr:rowOff>
    </xdr:to>
    <xdr:sp macro="" textlink="">
      <xdr:nvSpPr>
        <xdr:cNvPr id="780" name="フローチャート : 判断 779"/>
        <xdr:cNvSpPr/>
      </xdr:nvSpPr>
      <xdr:spPr>
        <a:xfrm>
          <a:off x="22110700" y="98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56</xdr:row>
      <xdr:rowOff>35039</xdr:rowOff>
    </xdr:from>
    <xdr:to>
      <xdr:col>31</xdr:col>
      <xdr:colOff>34925</xdr:colOff>
      <xdr:row>57</xdr:row>
      <xdr:rowOff>20904</xdr:rowOff>
    </xdr:to>
    <xdr:cxnSp macro="">
      <xdr:nvCxnSpPr>
        <xdr:cNvPr id="781" name="直線コネクタ 780"/>
        <xdr:cNvCxnSpPr/>
      </xdr:nvCxnSpPr>
      <xdr:spPr>
        <a:xfrm flipV="1">
          <a:off x="20434300" y="9636239"/>
          <a:ext cx="889000" cy="15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70079</xdr:rowOff>
    </xdr:from>
    <xdr:to>
      <xdr:col>31</xdr:col>
      <xdr:colOff>85725</xdr:colOff>
      <xdr:row>58</xdr:row>
      <xdr:rowOff>229</xdr:rowOff>
    </xdr:to>
    <xdr:sp macro="" textlink="">
      <xdr:nvSpPr>
        <xdr:cNvPr id="782" name="フローチャート : 判断 781"/>
        <xdr:cNvSpPr/>
      </xdr:nvSpPr>
      <xdr:spPr>
        <a:xfrm>
          <a:off x="21272500" y="9842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162806</xdr:rowOff>
    </xdr:from>
    <xdr:ext cx="469744" cy="259045"/>
    <xdr:sp macro="" textlink="">
      <xdr:nvSpPr>
        <xdr:cNvPr id="783" name="テキスト ボックス 782"/>
        <xdr:cNvSpPr txBox="1"/>
      </xdr:nvSpPr>
      <xdr:spPr>
        <a:xfrm>
          <a:off x="21088427" y="993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6,994</a:t>
          </a:r>
          <a:endParaRPr kumimoji="1" lang="ja-JP" altLang="en-US" sz="1000" b="1">
            <a:solidFill>
              <a:srgbClr val="000080"/>
            </a:solidFill>
            <a:latin typeface="ＭＳ Ｐゴシック"/>
          </a:endParaRPr>
        </a:p>
      </xdr:txBody>
    </xdr:sp>
    <xdr:clientData/>
  </xdr:oneCellAnchor>
  <xdr:twoCellAnchor>
    <xdr:from>
      <xdr:col>28</xdr:col>
      <xdr:colOff>314325</xdr:colOff>
      <xdr:row>55</xdr:row>
      <xdr:rowOff>152235</xdr:rowOff>
    </xdr:from>
    <xdr:to>
      <xdr:col>29</xdr:col>
      <xdr:colOff>517525</xdr:colOff>
      <xdr:row>57</xdr:row>
      <xdr:rowOff>20904</xdr:rowOff>
    </xdr:to>
    <xdr:cxnSp macro="">
      <xdr:nvCxnSpPr>
        <xdr:cNvPr id="784" name="直線コネクタ 783"/>
        <xdr:cNvCxnSpPr/>
      </xdr:nvCxnSpPr>
      <xdr:spPr>
        <a:xfrm>
          <a:off x="19545300" y="9581985"/>
          <a:ext cx="889000" cy="21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110045</xdr:rowOff>
    </xdr:from>
    <xdr:to>
      <xdr:col>29</xdr:col>
      <xdr:colOff>568325</xdr:colOff>
      <xdr:row>58</xdr:row>
      <xdr:rowOff>40195</xdr:rowOff>
    </xdr:to>
    <xdr:sp macro="" textlink="">
      <xdr:nvSpPr>
        <xdr:cNvPr id="785" name="フローチャート : 判断 784"/>
        <xdr:cNvSpPr/>
      </xdr:nvSpPr>
      <xdr:spPr>
        <a:xfrm>
          <a:off x="20383500" y="9882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31322</xdr:rowOff>
    </xdr:from>
    <xdr:ext cx="469744" cy="259045"/>
    <xdr:sp macro="" textlink="">
      <xdr:nvSpPr>
        <xdr:cNvPr id="786" name="テキスト ボックス 785"/>
        <xdr:cNvSpPr txBox="1"/>
      </xdr:nvSpPr>
      <xdr:spPr>
        <a:xfrm>
          <a:off x="20199427" y="9975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5,945</a:t>
          </a:r>
          <a:endParaRPr kumimoji="1" lang="ja-JP" altLang="en-US" sz="1000" b="1">
            <a:solidFill>
              <a:srgbClr val="000080"/>
            </a:solidFill>
            <a:latin typeface="ＭＳ Ｐゴシック"/>
          </a:endParaRPr>
        </a:p>
      </xdr:txBody>
    </xdr:sp>
    <xdr:clientData/>
  </xdr:oneCellAnchor>
  <xdr:twoCellAnchor>
    <xdr:from>
      <xdr:col>27</xdr:col>
      <xdr:colOff>111125</xdr:colOff>
      <xdr:row>55</xdr:row>
      <xdr:rowOff>136919</xdr:rowOff>
    </xdr:from>
    <xdr:to>
      <xdr:col>28</xdr:col>
      <xdr:colOff>314325</xdr:colOff>
      <xdr:row>55</xdr:row>
      <xdr:rowOff>152235</xdr:rowOff>
    </xdr:to>
    <xdr:cxnSp macro="">
      <xdr:nvCxnSpPr>
        <xdr:cNvPr id="787" name="直線コネクタ 786"/>
        <xdr:cNvCxnSpPr/>
      </xdr:nvCxnSpPr>
      <xdr:spPr>
        <a:xfrm>
          <a:off x="18656300" y="9566669"/>
          <a:ext cx="889000" cy="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94691</xdr:rowOff>
    </xdr:from>
    <xdr:to>
      <xdr:col>28</xdr:col>
      <xdr:colOff>365125</xdr:colOff>
      <xdr:row>58</xdr:row>
      <xdr:rowOff>24841</xdr:rowOff>
    </xdr:to>
    <xdr:sp macro="" textlink="">
      <xdr:nvSpPr>
        <xdr:cNvPr id="788" name="フローチャート : 判断 787"/>
        <xdr:cNvSpPr/>
      </xdr:nvSpPr>
      <xdr:spPr>
        <a:xfrm>
          <a:off x="19494500" y="9867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58</xdr:row>
      <xdr:rowOff>15968</xdr:rowOff>
    </xdr:from>
    <xdr:ext cx="469744" cy="259045"/>
    <xdr:sp macro="" textlink="">
      <xdr:nvSpPr>
        <xdr:cNvPr id="789" name="テキスト ボックス 788"/>
        <xdr:cNvSpPr txBox="1"/>
      </xdr:nvSpPr>
      <xdr:spPr>
        <a:xfrm>
          <a:off x="19310427" y="9960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6,348</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70726</xdr:rowOff>
    </xdr:from>
    <xdr:to>
      <xdr:col>27</xdr:col>
      <xdr:colOff>161925</xdr:colOff>
      <xdr:row>58</xdr:row>
      <xdr:rowOff>876</xdr:rowOff>
    </xdr:to>
    <xdr:sp macro="" textlink="">
      <xdr:nvSpPr>
        <xdr:cNvPr id="790" name="フローチャート : 判断 789"/>
        <xdr:cNvSpPr/>
      </xdr:nvSpPr>
      <xdr:spPr>
        <a:xfrm>
          <a:off x="18605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163453</xdr:rowOff>
    </xdr:from>
    <xdr:ext cx="469744" cy="259045"/>
    <xdr:sp macro="" textlink="">
      <xdr:nvSpPr>
        <xdr:cNvPr id="791" name="テキスト ボックス 790"/>
        <xdr:cNvSpPr txBox="1"/>
      </xdr:nvSpPr>
      <xdr:spPr>
        <a:xfrm>
          <a:off x="18421427" y="993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6,977</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2" name="テキスト ボックス 79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3" name="テキスト ボックス 79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94" name="テキスト ボックス 79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95" name="テキスト ボックス 79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6" name="テキスト ボックス 79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56</xdr:row>
      <xdr:rowOff>1232</xdr:rowOff>
    </xdr:from>
    <xdr:to>
      <xdr:col>32</xdr:col>
      <xdr:colOff>238125</xdr:colOff>
      <xdr:row>56</xdr:row>
      <xdr:rowOff>102832</xdr:rowOff>
    </xdr:to>
    <xdr:sp macro="" textlink="">
      <xdr:nvSpPr>
        <xdr:cNvPr id="797" name="円/楕円 796"/>
        <xdr:cNvSpPr/>
      </xdr:nvSpPr>
      <xdr:spPr>
        <a:xfrm>
          <a:off x="22110700" y="960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55</xdr:row>
      <xdr:rowOff>24109</xdr:rowOff>
    </xdr:from>
    <xdr:ext cx="534377" cy="259045"/>
    <xdr:sp macro="" textlink="">
      <xdr:nvSpPr>
        <xdr:cNvPr id="798" name="貸付金該当値テキスト"/>
        <xdr:cNvSpPr txBox="1"/>
      </xdr:nvSpPr>
      <xdr:spPr>
        <a:xfrm>
          <a:off x="22212300" y="9453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13,301</a:t>
          </a:r>
          <a:endParaRPr kumimoji="1" lang="ja-JP" altLang="en-US" sz="1000" b="1">
            <a:solidFill>
              <a:srgbClr val="FF0000"/>
            </a:solidFill>
            <a:latin typeface="ＭＳ Ｐゴシック"/>
          </a:endParaRPr>
        </a:p>
      </xdr:txBody>
    </xdr:sp>
    <xdr:clientData/>
  </xdr:oneCellAnchor>
  <xdr:twoCellAnchor>
    <xdr:from>
      <xdr:col>30</xdr:col>
      <xdr:colOff>669925</xdr:colOff>
      <xdr:row>55</xdr:row>
      <xdr:rowOff>155689</xdr:rowOff>
    </xdr:from>
    <xdr:to>
      <xdr:col>31</xdr:col>
      <xdr:colOff>85725</xdr:colOff>
      <xdr:row>56</xdr:row>
      <xdr:rowOff>85839</xdr:rowOff>
    </xdr:to>
    <xdr:sp macro="" textlink="">
      <xdr:nvSpPr>
        <xdr:cNvPr id="799" name="円/楕円 798"/>
        <xdr:cNvSpPr/>
      </xdr:nvSpPr>
      <xdr:spPr>
        <a:xfrm>
          <a:off x="21272500" y="958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54</xdr:row>
      <xdr:rowOff>102366</xdr:rowOff>
    </xdr:from>
    <xdr:ext cx="534377" cy="259045"/>
    <xdr:sp macro="" textlink="">
      <xdr:nvSpPr>
        <xdr:cNvPr id="800" name="テキスト ボックス 799"/>
        <xdr:cNvSpPr txBox="1"/>
      </xdr:nvSpPr>
      <xdr:spPr>
        <a:xfrm>
          <a:off x="21056111" y="936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13,747</a:t>
          </a:r>
          <a:endParaRPr kumimoji="1" lang="ja-JP" altLang="en-US" sz="1000" b="1">
            <a:solidFill>
              <a:srgbClr val="FF0000"/>
            </a:solidFill>
            <a:latin typeface="ＭＳ Ｐゴシック"/>
          </a:endParaRPr>
        </a:p>
      </xdr:txBody>
    </xdr:sp>
    <xdr:clientData/>
  </xdr:oneCellAnchor>
  <xdr:twoCellAnchor>
    <xdr:from>
      <xdr:col>29</xdr:col>
      <xdr:colOff>466725</xdr:colOff>
      <xdr:row>56</xdr:row>
      <xdr:rowOff>141554</xdr:rowOff>
    </xdr:from>
    <xdr:to>
      <xdr:col>29</xdr:col>
      <xdr:colOff>568325</xdr:colOff>
      <xdr:row>57</xdr:row>
      <xdr:rowOff>71704</xdr:rowOff>
    </xdr:to>
    <xdr:sp macro="" textlink="">
      <xdr:nvSpPr>
        <xdr:cNvPr id="801" name="円/楕円 800"/>
        <xdr:cNvSpPr/>
      </xdr:nvSpPr>
      <xdr:spPr>
        <a:xfrm>
          <a:off x="20383500" y="974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55</xdr:row>
      <xdr:rowOff>88231</xdr:rowOff>
    </xdr:from>
    <xdr:ext cx="469744" cy="259045"/>
    <xdr:sp macro="" textlink="">
      <xdr:nvSpPr>
        <xdr:cNvPr id="802" name="テキスト ボックス 801"/>
        <xdr:cNvSpPr txBox="1"/>
      </xdr:nvSpPr>
      <xdr:spPr>
        <a:xfrm>
          <a:off x="20199427" y="9517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9,618</a:t>
          </a:r>
          <a:endParaRPr kumimoji="1" lang="ja-JP" altLang="en-US" sz="1000" b="1">
            <a:solidFill>
              <a:srgbClr val="FF0000"/>
            </a:solidFill>
            <a:latin typeface="ＭＳ Ｐゴシック"/>
          </a:endParaRPr>
        </a:p>
      </xdr:txBody>
    </xdr:sp>
    <xdr:clientData/>
  </xdr:oneCellAnchor>
  <xdr:twoCellAnchor>
    <xdr:from>
      <xdr:col>28</xdr:col>
      <xdr:colOff>263525</xdr:colOff>
      <xdr:row>55</xdr:row>
      <xdr:rowOff>101435</xdr:rowOff>
    </xdr:from>
    <xdr:to>
      <xdr:col>28</xdr:col>
      <xdr:colOff>365125</xdr:colOff>
      <xdr:row>56</xdr:row>
      <xdr:rowOff>31585</xdr:rowOff>
    </xdr:to>
    <xdr:sp macro="" textlink="">
      <xdr:nvSpPr>
        <xdr:cNvPr id="803" name="円/楕円 802"/>
        <xdr:cNvSpPr/>
      </xdr:nvSpPr>
      <xdr:spPr>
        <a:xfrm>
          <a:off x="19494500" y="953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54</xdr:row>
      <xdr:rowOff>48112</xdr:rowOff>
    </xdr:from>
    <xdr:ext cx="534377" cy="259045"/>
    <xdr:sp macro="" textlink="">
      <xdr:nvSpPr>
        <xdr:cNvPr id="804" name="テキスト ボックス 803"/>
        <xdr:cNvSpPr txBox="1"/>
      </xdr:nvSpPr>
      <xdr:spPr>
        <a:xfrm>
          <a:off x="19278111" y="9306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15,171</a:t>
          </a:r>
          <a:endParaRPr kumimoji="1" lang="ja-JP" altLang="en-US" sz="1000" b="1">
            <a:solidFill>
              <a:srgbClr val="FF0000"/>
            </a:solidFill>
            <a:latin typeface="ＭＳ Ｐゴシック"/>
          </a:endParaRPr>
        </a:p>
      </xdr:txBody>
    </xdr:sp>
    <xdr:clientData/>
  </xdr:oneCellAnchor>
  <xdr:twoCellAnchor>
    <xdr:from>
      <xdr:col>27</xdr:col>
      <xdr:colOff>60325</xdr:colOff>
      <xdr:row>55</xdr:row>
      <xdr:rowOff>86119</xdr:rowOff>
    </xdr:from>
    <xdr:to>
      <xdr:col>27</xdr:col>
      <xdr:colOff>161925</xdr:colOff>
      <xdr:row>56</xdr:row>
      <xdr:rowOff>16269</xdr:rowOff>
    </xdr:to>
    <xdr:sp macro="" textlink="">
      <xdr:nvSpPr>
        <xdr:cNvPr id="805" name="円/楕円 804"/>
        <xdr:cNvSpPr/>
      </xdr:nvSpPr>
      <xdr:spPr>
        <a:xfrm>
          <a:off x="18605500" y="9515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54</xdr:row>
      <xdr:rowOff>32796</xdr:rowOff>
    </xdr:from>
    <xdr:ext cx="534377" cy="259045"/>
    <xdr:sp macro="" textlink="">
      <xdr:nvSpPr>
        <xdr:cNvPr id="806" name="テキスト ボックス 805"/>
        <xdr:cNvSpPr txBox="1"/>
      </xdr:nvSpPr>
      <xdr:spPr>
        <a:xfrm>
          <a:off x="18389111" y="929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15,573</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07" name="正方形/長方形 806"/>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8" name="正方形/長方形 807"/>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9" name="正方形/長方形 808"/>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2/21</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10" name="正方形/長方形 809"/>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11" name="正方形/長方形 810"/>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12" name="正方形/長方形 811"/>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13" name="正方形/長方形 812"/>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14" name="正方形/長方形 813"/>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15" name="テキスト ボックス 814"/>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16" name="直線コネクタ 815"/>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80</xdr:row>
      <xdr:rowOff>111777</xdr:rowOff>
    </xdr:from>
    <xdr:ext cx="531299" cy="259045"/>
    <xdr:sp macro="" textlink="">
      <xdr:nvSpPr>
        <xdr:cNvPr id="817" name="テキスト ボックス 816"/>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79</xdr:row>
      <xdr:rowOff>98879</xdr:rowOff>
    </xdr:from>
    <xdr:to>
      <xdr:col>33</xdr:col>
      <xdr:colOff>314325</xdr:colOff>
      <xdr:row>79</xdr:row>
      <xdr:rowOff>98879</xdr:rowOff>
    </xdr:to>
    <xdr:cxnSp macro="">
      <xdr:nvCxnSpPr>
        <xdr:cNvPr id="818" name="直線コネクタ 817"/>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128106</xdr:rowOff>
    </xdr:from>
    <xdr:ext cx="531299" cy="259045"/>
    <xdr:sp macro="" textlink="">
      <xdr:nvSpPr>
        <xdr:cNvPr id="819" name="テキスト ボックス 818"/>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115207</xdr:rowOff>
    </xdr:from>
    <xdr:to>
      <xdr:col>33</xdr:col>
      <xdr:colOff>314325</xdr:colOff>
      <xdr:row>77</xdr:row>
      <xdr:rowOff>115207</xdr:rowOff>
    </xdr:to>
    <xdr:cxnSp macro="">
      <xdr:nvCxnSpPr>
        <xdr:cNvPr id="820" name="直線コネクタ 819"/>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144434</xdr:rowOff>
    </xdr:from>
    <xdr:ext cx="531299" cy="259045"/>
    <xdr:sp macro="" textlink="">
      <xdr:nvSpPr>
        <xdr:cNvPr id="821" name="テキスト ボックス 820"/>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75</xdr:row>
      <xdr:rowOff>131535</xdr:rowOff>
    </xdr:from>
    <xdr:to>
      <xdr:col>33</xdr:col>
      <xdr:colOff>314325</xdr:colOff>
      <xdr:row>75</xdr:row>
      <xdr:rowOff>131535</xdr:rowOff>
    </xdr:to>
    <xdr:cxnSp macro="">
      <xdr:nvCxnSpPr>
        <xdr:cNvPr id="822" name="直線コネクタ 821"/>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74</xdr:row>
      <xdr:rowOff>160762</xdr:rowOff>
    </xdr:from>
    <xdr:ext cx="531299" cy="259045"/>
    <xdr:sp macro="" textlink="">
      <xdr:nvSpPr>
        <xdr:cNvPr id="823" name="テキスト ボックス 822"/>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73</xdr:row>
      <xdr:rowOff>147865</xdr:rowOff>
    </xdr:from>
    <xdr:to>
      <xdr:col>33</xdr:col>
      <xdr:colOff>314325</xdr:colOff>
      <xdr:row>73</xdr:row>
      <xdr:rowOff>147865</xdr:rowOff>
    </xdr:to>
    <xdr:cxnSp macro="">
      <xdr:nvCxnSpPr>
        <xdr:cNvPr id="824" name="直線コネクタ 823"/>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5642</xdr:rowOff>
    </xdr:from>
    <xdr:ext cx="531299" cy="259045"/>
    <xdr:sp macro="" textlink="">
      <xdr:nvSpPr>
        <xdr:cNvPr id="825" name="テキスト ボックス 824"/>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71</xdr:row>
      <xdr:rowOff>164193</xdr:rowOff>
    </xdr:from>
    <xdr:to>
      <xdr:col>33</xdr:col>
      <xdr:colOff>314325</xdr:colOff>
      <xdr:row>71</xdr:row>
      <xdr:rowOff>164193</xdr:rowOff>
    </xdr:to>
    <xdr:cxnSp macro="">
      <xdr:nvCxnSpPr>
        <xdr:cNvPr id="826" name="直線コネクタ 825"/>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71</xdr:row>
      <xdr:rowOff>21970</xdr:rowOff>
    </xdr:from>
    <xdr:ext cx="531299" cy="259045"/>
    <xdr:sp macro="" textlink="">
      <xdr:nvSpPr>
        <xdr:cNvPr id="827" name="テキスト ボックス 826"/>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70</xdr:row>
      <xdr:rowOff>9072</xdr:rowOff>
    </xdr:from>
    <xdr:to>
      <xdr:col>33</xdr:col>
      <xdr:colOff>314325</xdr:colOff>
      <xdr:row>70</xdr:row>
      <xdr:rowOff>9072</xdr:rowOff>
    </xdr:to>
    <xdr:cxnSp macro="">
      <xdr:nvCxnSpPr>
        <xdr:cNvPr id="828" name="直線コネクタ 827"/>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69</xdr:row>
      <xdr:rowOff>38299</xdr:rowOff>
    </xdr:from>
    <xdr:ext cx="531299" cy="259045"/>
    <xdr:sp macro="" textlink="">
      <xdr:nvSpPr>
        <xdr:cNvPr id="829" name="テキスト ボックス 828"/>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30" name="直線コネクタ 829"/>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67</xdr:row>
      <xdr:rowOff>54627</xdr:rowOff>
    </xdr:from>
    <xdr:ext cx="531299" cy="259045"/>
    <xdr:sp macro="" textlink="">
      <xdr:nvSpPr>
        <xdr:cNvPr id="831" name="テキスト ボックス 830"/>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32"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158869</xdr:rowOff>
    </xdr:from>
    <xdr:to>
      <xdr:col>32</xdr:col>
      <xdr:colOff>186689</xdr:colOff>
      <xdr:row>78</xdr:row>
      <xdr:rowOff>90421</xdr:rowOff>
    </xdr:to>
    <xdr:cxnSp macro="">
      <xdr:nvCxnSpPr>
        <xdr:cNvPr id="833" name="直線コネクタ 832"/>
        <xdr:cNvCxnSpPr/>
      </xdr:nvCxnSpPr>
      <xdr:spPr>
        <a:xfrm flipV="1">
          <a:off x="22159595" y="12160369"/>
          <a:ext cx="1269" cy="1303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94248</xdr:rowOff>
    </xdr:from>
    <xdr:ext cx="534377" cy="259045"/>
    <xdr:sp macro="" textlink="">
      <xdr:nvSpPr>
        <xdr:cNvPr id="834" name="繰出金最小値テキスト"/>
        <xdr:cNvSpPr txBox="1"/>
      </xdr:nvSpPr>
      <xdr:spPr>
        <a:xfrm>
          <a:off x="22212300" y="1346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25,509</a:t>
          </a:r>
          <a:endParaRPr kumimoji="1" lang="ja-JP" altLang="en-US" sz="1000" b="1">
            <a:latin typeface="ＭＳ Ｐゴシック"/>
          </a:endParaRPr>
        </a:p>
      </xdr:txBody>
    </xdr:sp>
    <xdr:clientData/>
  </xdr:oneCellAnchor>
  <xdr:twoCellAnchor>
    <xdr:from>
      <xdr:col>32</xdr:col>
      <xdr:colOff>98425</xdr:colOff>
      <xdr:row>78</xdr:row>
      <xdr:rowOff>90421</xdr:rowOff>
    </xdr:from>
    <xdr:to>
      <xdr:col>32</xdr:col>
      <xdr:colOff>276225</xdr:colOff>
      <xdr:row>78</xdr:row>
      <xdr:rowOff>90421</xdr:rowOff>
    </xdr:to>
    <xdr:cxnSp macro="">
      <xdr:nvCxnSpPr>
        <xdr:cNvPr id="835" name="直線コネクタ 834"/>
        <xdr:cNvCxnSpPr/>
      </xdr:nvCxnSpPr>
      <xdr:spPr>
        <a:xfrm>
          <a:off x="22072600" y="13463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105546</xdr:rowOff>
    </xdr:from>
    <xdr:ext cx="534377" cy="259045"/>
    <xdr:sp macro="" textlink="">
      <xdr:nvSpPr>
        <xdr:cNvPr id="836" name="繰出金最大値テキスト"/>
        <xdr:cNvSpPr txBox="1"/>
      </xdr:nvSpPr>
      <xdr:spPr>
        <a:xfrm>
          <a:off x="22212300" y="11935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65,413</a:t>
          </a:r>
          <a:endParaRPr kumimoji="1" lang="ja-JP" altLang="en-US" sz="1000" b="1">
            <a:latin typeface="ＭＳ Ｐゴシック"/>
          </a:endParaRPr>
        </a:p>
      </xdr:txBody>
    </xdr:sp>
    <xdr:clientData/>
  </xdr:oneCellAnchor>
  <xdr:twoCellAnchor>
    <xdr:from>
      <xdr:col>32</xdr:col>
      <xdr:colOff>98425</xdr:colOff>
      <xdr:row>70</xdr:row>
      <xdr:rowOff>158869</xdr:rowOff>
    </xdr:from>
    <xdr:to>
      <xdr:col>32</xdr:col>
      <xdr:colOff>276225</xdr:colOff>
      <xdr:row>70</xdr:row>
      <xdr:rowOff>158869</xdr:rowOff>
    </xdr:to>
    <xdr:cxnSp macro="">
      <xdr:nvCxnSpPr>
        <xdr:cNvPr id="837" name="直線コネクタ 836"/>
        <xdr:cNvCxnSpPr/>
      </xdr:nvCxnSpPr>
      <xdr:spPr>
        <a:xfrm>
          <a:off x="22072600" y="1216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71</xdr:row>
      <xdr:rowOff>32650</xdr:rowOff>
    </xdr:from>
    <xdr:to>
      <xdr:col>32</xdr:col>
      <xdr:colOff>187325</xdr:colOff>
      <xdr:row>71</xdr:row>
      <xdr:rowOff>71283</xdr:rowOff>
    </xdr:to>
    <xdr:cxnSp macro="">
      <xdr:nvCxnSpPr>
        <xdr:cNvPr id="838" name="直線コネクタ 837"/>
        <xdr:cNvCxnSpPr/>
      </xdr:nvCxnSpPr>
      <xdr:spPr>
        <a:xfrm flipV="1">
          <a:off x="21323300" y="12205600"/>
          <a:ext cx="838200" cy="3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74</xdr:row>
      <xdr:rowOff>76928</xdr:rowOff>
    </xdr:from>
    <xdr:ext cx="534377" cy="259045"/>
    <xdr:sp macro="" textlink="">
      <xdr:nvSpPr>
        <xdr:cNvPr id="839" name="繰出金平均値テキスト"/>
        <xdr:cNvSpPr txBox="1"/>
      </xdr:nvSpPr>
      <xdr:spPr>
        <a:xfrm>
          <a:off x="22212300" y="127642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44,706</a:t>
          </a:r>
          <a:endParaRPr kumimoji="1" lang="ja-JP" altLang="en-US" sz="1000" b="1">
            <a:solidFill>
              <a:srgbClr val="000080"/>
            </a:solidFill>
            <a:latin typeface="ＭＳ Ｐゴシック"/>
          </a:endParaRPr>
        </a:p>
      </xdr:txBody>
    </xdr:sp>
    <xdr:clientData/>
  </xdr:oneCellAnchor>
  <xdr:twoCellAnchor>
    <xdr:from>
      <xdr:col>32</xdr:col>
      <xdr:colOff>136525</xdr:colOff>
      <xdr:row>74</xdr:row>
      <xdr:rowOff>98501</xdr:rowOff>
    </xdr:from>
    <xdr:to>
      <xdr:col>32</xdr:col>
      <xdr:colOff>238125</xdr:colOff>
      <xdr:row>75</xdr:row>
      <xdr:rowOff>28651</xdr:rowOff>
    </xdr:to>
    <xdr:sp macro="" textlink="">
      <xdr:nvSpPr>
        <xdr:cNvPr id="840" name="フローチャート : 判断 839"/>
        <xdr:cNvSpPr/>
      </xdr:nvSpPr>
      <xdr:spPr>
        <a:xfrm>
          <a:off x="22110700" y="1278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71</xdr:row>
      <xdr:rowOff>71283</xdr:rowOff>
    </xdr:from>
    <xdr:to>
      <xdr:col>31</xdr:col>
      <xdr:colOff>34925</xdr:colOff>
      <xdr:row>72</xdr:row>
      <xdr:rowOff>34021</xdr:rowOff>
    </xdr:to>
    <xdr:cxnSp macro="">
      <xdr:nvCxnSpPr>
        <xdr:cNvPr id="841" name="直線コネクタ 840"/>
        <xdr:cNvCxnSpPr/>
      </xdr:nvCxnSpPr>
      <xdr:spPr>
        <a:xfrm flipV="1">
          <a:off x="20434300" y="12244233"/>
          <a:ext cx="889000" cy="13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74</xdr:row>
      <xdr:rowOff>138049</xdr:rowOff>
    </xdr:from>
    <xdr:to>
      <xdr:col>31</xdr:col>
      <xdr:colOff>85725</xdr:colOff>
      <xdr:row>75</xdr:row>
      <xdr:rowOff>68199</xdr:rowOff>
    </xdr:to>
    <xdr:sp macro="" textlink="">
      <xdr:nvSpPr>
        <xdr:cNvPr id="842" name="フローチャート : 判断 841"/>
        <xdr:cNvSpPr/>
      </xdr:nvSpPr>
      <xdr:spPr>
        <a:xfrm>
          <a:off x="21272500" y="1282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59326</xdr:rowOff>
    </xdr:from>
    <xdr:ext cx="534377" cy="259045"/>
    <xdr:sp macro="" textlink="">
      <xdr:nvSpPr>
        <xdr:cNvPr id="843" name="テキスト ボックス 842"/>
        <xdr:cNvSpPr txBox="1"/>
      </xdr:nvSpPr>
      <xdr:spPr>
        <a:xfrm>
          <a:off x="21056111" y="12918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43,495</a:t>
          </a:r>
          <a:endParaRPr kumimoji="1" lang="ja-JP" altLang="en-US" sz="1000" b="1">
            <a:solidFill>
              <a:srgbClr val="000080"/>
            </a:solidFill>
            <a:latin typeface="ＭＳ Ｐゴシック"/>
          </a:endParaRPr>
        </a:p>
      </xdr:txBody>
    </xdr:sp>
    <xdr:clientData/>
  </xdr:oneCellAnchor>
  <xdr:twoCellAnchor>
    <xdr:from>
      <xdr:col>28</xdr:col>
      <xdr:colOff>314325</xdr:colOff>
      <xdr:row>72</xdr:row>
      <xdr:rowOff>34021</xdr:rowOff>
    </xdr:from>
    <xdr:to>
      <xdr:col>29</xdr:col>
      <xdr:colOff>517525</xdr:colOff>
      <xdr:row>72</xdr:row>
      <xdr:rowOff>124710</xdr:rowOff>
    </xdr:to>
    <xdr:cxnSp macro="">
      <xdr:nvCxnSpPr>
        <xdr:cNvPr id="844" name="直線コネクタ 843"/>
        <xdr:cNvCxnSpPr/>
      </xdr:nvCxnSpPr>
      <xdr:spPr>
        <a:xfrm flipV="1">
          <a:off x="19545300" y="12378421"/>
          <a:ext cx="889000" cy="90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75</xdr:row>
      <xdr:rowOff>90827</xdr:rowOff>
    </xdr:from>
    <xdr:to>
      <xdr:col>29</xdr:col>
      <xdr:colOff>568325</xdr:colOff>
      <xdr:row>76</xdr:row>
      <xdr:rowOff>20977</xdr:rowOff>
    </xdr:to>
    <xdr:sp macro="" textlink="">
      <xdr:nvSpPr>
        <xdr:cNvPr id="845" name="フローチャート : 判断 844"/>
        <xdr:cNvSpPr/>
      </xdr:nvSpPr>
      <xdr:spPr>
        <a:xfrm>
          <a:off x="20383500" y="12949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76</xdr:row>
      <xdr:rowOff>12104</xdr:rowOff>
    </xdr:from>
    <xdr:ext cx="534377" cy="259045"/>
    <xdr:sp macro="" textlink="">
      <xdr:nvSpPr>
        <xdr:cNvPr id="846" name="テキスト ボックス 845"/>
        <xdr:cNvSpPr txBox="1"/>
      </xdr:nvSpPr>
      <xdr:spPr>
        <a:xfrm>
          <a:off x="20167111" y="1304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39,691</a:t>
          </a:r>
          <a:endParaRPr kumimoji="1" lang="ja-JP" altLang="en-US" sz="1000" b="1">
            <a:solidFill>
              <a:srgbClr val="000080"/>
            </a:solidFill>
            <a:latin typeface="ＭＳ Ｐゴシック"/>
          </a:endParaRPr>
        </a:p>
      </xdr:txBody>
    </xdr:sp>
    <xdr:clientData/>
  </xdr:oneCellAnchor>
  <xdr:twoCellAnchor>
    <xdr:from>
      <xdr:col>27</xdr:col>
      <xdr:colOff>111125</xdr:colOff>
      <xdr:row>72</xdr:row>
      <xdr:rowOff>124710</xdr:rowOff>
    </xdr:from>
    <xdr:to>
      <xdr:col>28</xdr:col>
      <xdr:colOff>314325</xdr:colOff>
      <xdr:row>73</xdr:row>
      <xdr:rowOff>31180</xdr:rowOff>
    </xdr:to>
    <xdr:cxnSp macro="">
      <xdr:nvCxnSpPr>
        <xdr:cNvPr id="847" name="直線コネクタ 846"/>
        <xdr:cNvCxnSpPr/>
      </xdr:nvCxnSpPr>
      <xdr:spPr>
        <a:xfrm flipV="1">
          <a:off x="18656300" y="12469110"/>
          <a:ext cx="889000" cy="77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75</xdr:row>
      <xdr:rowOff>120055</xdr:rowOff>
    </xdr:from>
    <xdr:to>
      <xdr:col>28</xdr:col>
      <xdr:colOff>365125</xdr:colOff>
      <xdr:row>76</xdr:row>
      <xdr:rowOff>50205</xdr:rowOff>
    </xdr:to>
    <xdr:sp macro="" textlink="">
      <xdr:nvSpPr>
        <xdr:cNvPr id="848" name="フローチャート : 判断 847"/>
        <xdr:cNvSpPr/>
      </xdr:nvSpPr>
      <xdr:spPr>
        <a:xfrm>
          <a:off x="19494500" y="12978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76</xdr:row>
      <xdr:rowOff>41332</xdr:rowOff>
    </xdr:from>
    <xdr:ext cx="534377" cy="259045"/>
    <xdr:sp macro="" textlink="">
      <xdr:nvSpPr>
        <xdr:cNvPr id="849" name="テキスト ボックス 848"/>
        <xdr:cNvSpPr txBox="1"/>
      </xdr:nvSpPr>
      <xdr:spPr>
        <a:xfrm>
          <a:off x="19278111" y="1307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38,796</a:t>
          </a:r>
          <a:endParaRPr kumimoji="1" lang="ja-JP" altLang="en-US" sz="1000" b="1">
            <a:solidFill>
              <a:srgbClr val="000080"/>
            </a:solidFill>
            <a:latin typeface="ＭＳ Ｐゴシック"/>
          </a:endParaRPr>
        </a:p>
      </xdr:txBody>
    </xdr:sp>
    <xdr:clientData/>
  </xdr:oneCellAnchor>
  <xdr:twoCellAnchor>
    <xdr:from>
      <xdr:col>27</xdr:col>
      <xdr:colOff>60325</xdr:colOff>
      <xdr:row>75</xdr:row>
      <xdr:rowOff>148499</xdr:rowOff>
    </xdr:from>
    <xdr:to>
      <xdr:col>27</xdr:col>
      <xdr:colOff>161925</xdr:colOff>
      <xdr:row>76</xdr:row>
      <xdr:rowOff>78649</xdr:rowOff>
    </xdr:to>
    <xdr:sp macro="" textlink="">
      <xdr:nvSpPr>
        <xdr:cNvPr id="850" name="フローチャート : 判断 849"/>
        <xdr:cNvSpPr/>
      </xdr:nvSpPr>
      <xdr:spPr>
        <a:xfrm>
          <a:off x="18605500" y="13007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76</xdr:row>
      <xdr:rowOff>69776</xdr:rowOff>
    </xdr:from>
    <xdr:ext cx="534377" cy="259045"/>
    <xdr:sp macro="" textlink="">
      <xdr:nvSpPr>
        <xdr:cNvPr id="851" name="テキスト ボックス 850"/>
        <xdr:cNvSpPr txBox="1"/>
      </xdr:nvSpPr>
      <xdr:spPr>
        <a:xfrm>
          <a:off x="18389111" y="13099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37,925</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52" name="テキスト ボックス 851"/>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53" name="テキスト ボックス 852"/>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54" name="テキスト ボックス 853"/>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55" name="テキスト ボックス 854"/>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56" name="テキスト ボックス 855"/>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70</xdr:row>
      <xdr:rowOff>153300</xdr:rowOff>
    </xdr:from>
    <xdr:to>
      <xdr:col>32</xdr:col>
      <xdr:colOff>238125</xdr:colOff>
      <xdr:row>71</xdr:row>
      <xdr:rowOff>83450</xdr:rowOff>
    </xdr:to>
    <xdr:sp macro="" textlink="">
      <xdr:nvSpPr>
        <xdr:cNvPr id="857" name="円/楕円 856"/>
        <xdr:cNvSpPr/>
      </xdr:nvSpPr>
      <xdr:spPr>
        <a:xfrm>
          <a:off x="22110700" y="121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70</xdr:row>
      <xdr:rowOff>68227</xdr:rowOff>
    </xdr:from>
    <xdr:ext cx="534377" cy="259045"/>
    <xdr:sp macro="" textlink="">
      <xdr:nvSpPr>
        <xdr:cNvPr id="858" name="繰出金該当値テキスト"/>
        <xdr:cNvSpPr txBox="1"/>
      </xdr:nvSpPr>
      <xdr:spPr>
        <a:xfrm>
          <a:off x="22212300" y="12069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64,028</a:t>
          </a:r>
          <a:endParaRPr kumimoji="1" lang="ja-JP" altLang="en-US" sz="1000" b="1">
            <a:solidFill>
              <a:srgbClr val="FF0000"/>
            </a:solidFill>
            <a:latin typeface="ＭＳ Ｐゴシック"/>
          </a:endParaRPr>
        </a:p>
      </xdr:txBody>
    </xdr:sp>
    <xdr:clientData/>
  </xdr:oneCellAnchor>
  <xdr:twoCellAnchor>
    <xdr:from>
      <xdr:col>30</xdr:col>
      <xdr:colOff>669925</xdr:colOff>
      <xdr:row>71</xdr:row>
      <xdr:rowOff>20483</xdr:rowOff>
    </xdr:from>
    <xdr:to>
      <xdr:col>31</xdr:col>
      <xdr:colOff>85725</xdr:colOff>
      <xdr:row>71</xdr:row>
      <xdr:rowOff>122083</xdr:rowOff>
    </xdr:to>
    <xdr:sp macro="" textlink="">
      <xdr:nvSpPr>
        <xdr:cNvPr id="859" name="円/楕円 858"/>
        <xdr:cNvSpPr/>
      </xdr:nvSpPr>
      <xdr:spPr>
        <a:xfrm>
          <a:off x="21272500" y="12193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69</xdr:row>
      <xdr:rowOff>138610</xdr:rowOff>
    </xdr:from>
    <xdr:ext cx="534377" cy="259045"/>
    <xdr:sp macro="" textlink="">
      <xdr:nvSpPr>
        <xdr:cNvPr id="860" name="テキスト ボックス 859"/>
        <xdr:cNvSpPr txBox="1"/>
      </xdr:nvSpPr>
      <xdr:spPr>
        <a:xfrm>
          <a:off x="21056111" y="11968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62,845</a:t>
          </a:r>
          <a:endParaRPr kumimoji="1" lang="ja-JP" altLang="en-US" sz="1000" b="1">
            <a:solidFill>
              <a:srgbClr val="FF0000"/>
            </a:solidFill>
            <a:latin typeface="ＭＳ Ｐゴシック"/>
          </a:endParaRPr>
        </a:p>
      </xdr:txBody>
    </xdr:sp>
    <xdr:clientData/>
  </xdr:oneCellAnchor>
  <xdr:twoCellAnchor>
    <xdr:from>
      <xdr:col>29</xdr:col>
      <xdr:colOff>466725</xdr:colOff>
      <xdr:row>71</xdr:row>
      <xdr:rowOff>154671</xdr:rowOff>
    </xdr:from>
    <xdr:to>
      <xdr:col>29</xdr:col>
      <xdr:colOff>568325</xdr:colOff>
      <xdr:row>72</xdr:row>
      <xdr:rowOff>84821</xdr:rowOff>
    </xdr:to>
    <xdr:sp macro="" textlink="">
      <xdr:nvSpPr>
        <xdr:cNvPr id="861" name="円/楕円 860"/>
        <xdr:cNvSpPr/>
      </xdr:nvSpPr>
      <xdr:spPr>
        <a:xfrm>
          <a:off x="20383500" y="1232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70</xdr:row>
      <xdr:rowOff>101348</xdr:rowOff>
    </xdr:from>
    <xdr:ext cx="534377" cy="259045"/>
    <xdr:sp macro="" textlink="">
      <xdr:nvSpPr>
        <xdr:cNvPr id="862" name="テキスト ボックス 861"/>
        <xdr:cNvSpPr txBox="1"/>
      </xdr:nvSpPr>
      <xdr:spPr>
        <a:xfrm>
          <a:off x="20167111" y="12102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58,736</a:t>
          </a:r>
          <a:endParaRPr kumimoji="1" lang="ja-JP" altLang="en-US" sz="1000" b="1">
            <a:solidFill>
              <a:srgbClr val="FF0000"/>
            </a:solidFill>
            <a:latin typeface="ＭＳ Ｐゴシック"/>
          </a:endParaRPr>
        </a:p>
      </xdr:txBody>
    </xdr:sp>
    <xdr:clientData/>
  </xdr:oneCellAnchor>
  <xdr:twoCellAnchor>
    <xdr:from>
      <xdr:col>28</xdr:col>
      <xdr:colOff>263525</xdr:colOff>
      <xdr:row>72</xdr:row>
      <xdr:rowOff>73910</xdr:rowOff>
    </xdr:from>
    <xdr:to>
      <xdr:col>28</xdr:col>
      <xdr:colOff>365125</xdr:colOff>
      <xdr:row>73</xdr:row>
      <xdr:rowOff>4060</xdr:rowOff>
    </xdr:to>
    <xdr:sp macro="" textlink="">
      <xdr:nvSpPr>
        <xdr:cNvPr id="863" name="円/楕円 862"/>
        <xdr:cNvSpPr/>
      </xdr:nvSpPr>
      <xdr:spPr>
        <a:xfrm>
          <a:off x="19494500" y="1241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71</xdr:row>
      <xdr:rowOff>20587</xdr:rowOff>
    </xdr:from>
    <xdr:ext cx="534377" cy="259045"/>
    <xdr:sp macro="" textlink="">
      <xdr:nvSpPr>
        <xdr:cNvPr id="864" name="テキスト ボックス 863"/>
        <xdr:cNvSpPr txBox="1"/>
      </xdr:nvSpPr>
      <xdr:spPr>
        <a:xfrm>
          <a:off x="19278111" y="1219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55,959</a:t>
          </a:r>
          <a:endParaRPr kumimoji="1" lang="ja-JP" altLang="en-US" sz="1000" b="1">
            <a:solidFill>
              <a:srgbClr val="FF0000"/>
            </a:solidFill>
            <a:latin typeface="ＭＳ Ｐゴシック"/>
          </a:endParaRPr>
        </a:p>
      </xdr:txBody>
    </xdr:sp>
    <xdr:clientData/>
  </xdr:oneCellAnchor>
  <xdr:twoCellAnchor>
    <xdr:from>
      <xdr:col>27</xdr:col>
      <xdr:colOff>60325</xdr:colOff>
      <xdr:row>72</xdr:row>
      <xdr:rowOff>151830</xdr:rowOff>
    </xdr:from>
    <xdr:to>
      <xdr:col>27</xdr:col>
      <xdr:colOff>161925</xdr:colOff>
      <xdr:row>73</xdr:row>
      <xdr:rowOff>81980</xdr:rowOff>
    </xdr:to>
    <xdr:sp macro="" textlink="">
      <xdr:nvSpPr>
        <xdr:cNvPr id="865" name="円/楕円 864"/>
        <xdr:cNvSpPr/>
      </xdr:nvSpPr>
      <xdr:spPr>
        <a:xfrm>
          <a:off x="18605500" y="124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71</xdr:row>
      <xdr:rowOff>98507</xdr:rowOff>
    </xdr:from>
    <xdr:ext cx="534377" cy="259045"/>
    <xdr:sp macro="" textlink="">
      <xdr:nvSpPr>
        <xdr:cNvPr id="866" name="テキスト ボックス 865"/>
        <xdr:cNvSpPr txBox="1"/>
      </xdr:nvSpPr>
      <xdr:spPr>
        <a:xfrm>
          <a:off x="18389111" y="12271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53,573</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67" name="正方形/長方形 866"/>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8" name="正方形/長方形 867"/>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9" name="正方形/長方形 868"/>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70" name="正方形/長方形 869"/>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71" name="正方形/長方形 870"/>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72" name="正方形/長方形 871"/>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73" name="正方形/長方形 872"/>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74" name="正方形/長方形 873"/>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75" name="テキスト ボックス 874"/>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76" name="直線コネクタ 875"/>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99</xdr:row>
      <xdr:rowOff>44450</xdr:rowOff>
    </xdr:from>
    <xdr:to>
      <xdr:col>33</xdr:col>
      <xdr:colOff>314325</xdr:colOff>
      <xdr:row>99</xdr:row>
      <xdr:rowOff>44450</xdr:rowOff>
    </xdr:to>
    <xdr:cxnSp macro="">
      <xdr:nvCxnSpPr>
        <xdr:cNvPr id="877" name="直線コネクタ 876"/>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98</xdr:row>
      <xdr:rowOff>73677</xdr:rowOff>
    </xdr:from>
    <xdr:ext cx="248786" cy="259045"/>
    <xdr:sp macro="" textlink="">
      <xdr:nvSpPr>
        <xdr:cNvPr id="878" name="テキスト ボックス 877"/>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97</xdr:row>
      <xdr:rowOff>6350</xdr:rowOff>
    </xdr:from>
    <xdr:to>
      <xdr:col>33</xdr:col>
      <xdr:colOff>314325</xdr:colOff>
      <xdr:row>97</xdr:row>
      <xdr:rowOff>6350</xdr:rowOff>
    </xdr:to>
    <xdr:cxnSp macro="">
      <xdr:nvCxnSpPr>
        <xdr:cNvPr id="879" name="直線コネクタ 878"/>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96</xdr:row>
      <xdr:rowOff>35577</xdr:rowOff>
    </xdr:from>
    <xdr:ext cx="312906" cy="259045"/>
    <xdr:sp macro="" textlink="">
      <xdr:nvSpPr>
        <xdr:cNvPr id="880" name="テキスト ボックス 879"/>
        <xdr:cNvSpPr txBox="1"/>
      </xdr:nvSpPr>
      <xdr:spPr>
        <a:xfrm>
          <a:off x="17975094" y="1649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a:t>
          </a:r>
          <a:endParaRPr kumimoji="1" lang="ja-JP" altLang="en-US" sz="1000">
            <a:latin typeface="ＭＳ Ｐゴシック"/>
          </a:endParaRPr>
        </a:p>
      </xdr:txBody>
    </xdr:sp>
    <xdr:clientData/>
  </xdr:oneCellAnchor>
  <xdr:twoCellAnchor>
    <xdr:from>
      <xdr:col>26</xdr:col>
      <xdr:colOff>428625</xdr:colOff>
      <xdr:row>94</xdr:row>
      <xdr:rowOff>139700</xdr:rowOff>
    </xdr:from>
    <xdr:to>
      <xdr:col>33</xdr:col>
      <xdr:colOff>314325</xdr:colOff>
      <xdr:row>94</xdr:row>
      <xdr:rowOff>139700</xdr:rowOff>
    </xdr:to>
    <xdr:cxnSp macro="">
      <xdr:nvCxnSpPr>
        <xdr:cNvPr id="881" name="直線コネクタ 880"/>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93</xdr:row>
      <xdr:rowOff>168927</xdr:rowOff>
    </xdr:from>
    <xdr:ext cx="312906" cy="259045"/>
    <xdr:sp macro="" textlink="">
      <xdr:nvSpPr>
        <xdr:cNvPr id="882" name="テキスト ボックス 881"/>
        <xdr:cNvSpPr txBox="1"/>
      </xdr:nvSpPr>
      <xdr:spPr>
        <a:xfrm>
          <a:off x="17975094" y="1611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26</xdr:col>
      <xdr:colOff>428625</xdr:colOff>
      <xdr:row>92</xdr:row>
      <xdr:rowOff>101600</xdr:rowOff>
    </xdr:from>
    <xdr:to>
      <xdr:col>33</xdr:col>
      <xdr:colOff>314325</xdr:colOff>
      <xdr:row>92</xdr:row>
      <xdr:rowOff>101600</xdr:rowOff>
    </xdr:to>
    <xdr:cxnSp macro="">
      <xdr:nvCxnSpPr>
        <xdr:cNvPr id="883" name="直線コネクタ 882"/>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91</xdr:row>
      <xdr:rowOff>130827</xdr:rowOff>
    </xdr:from>
    <xdr:ext cx="312906" cy="259045"/>
    <xdr:sp macro="" textlink="">
      <xdr:nvSpPr>
        <xdr:cNvPr id="884" name="テキスト ボックス 883"/>
        <xdr:cNvSpPr txBox="1"/>
      </xdr:nvSpPr>
      <xdr:spPr>
        <a:xfrm>
          <a:off x="17975094" y="1573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26</xdr:col>
      <xdr:colOff>428625</xdr:colOff>
      <xdr:row>90</xdr:row>
      <xdr:rowOff>63500</xdr:rowOff>
    </xdr:from>
    <xdr:to>
      <xdr:col>33</xdr:col>
      <xdr:colOff>314325</xdr:colOff>
      <xdr:row>90</xdr:row>
      <xdr:rowOff>63500</xdr:rowOff>
    </xdr:to>
    <xdr:cxnSp macro="">
      <xdr:nvCxnSpPr>
        <xdr:cNvPr id="885" name="直線コネクタ 884"/>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89</xdr:row>
      <xdr:rowOff>92727</xdr:rowOff>
    </xdr:from>
    <xdr:ext cx="312906" cy="259045"/>
    <xdr:sp macro="" textlink="">
      <xdr:nvSpPr>
        <xdr:cNvPr id="886" name="テキスト ボックス 885"/>
        <xdr:cNvSpPr txBox="1"/>
      </xdr:nvSpPr>
      <xdr:spPr>
        <a:xfrm>
          <a:off x="17975094" y="1535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87" name="直線コネクタ 886"/>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87</xdr:row>
      <xdr:rowOff>54627</xdr:rowOff>
    </xdr:from>
    <xdr:ext cx="312906" cy="259045"/>
    <xdr:sp macro="" textlink="">
      <xdr:nvSpPr>
        <xdr:cNvPr id="888" name="テキスト ボックス 887"/>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89"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99</xdr:row>
      <xdr:rowOff>44450</xdr:rowOff>
    </xdr:from>
    <xdr:to>
      <xdr:col>32</xdr:col>
      <xdr:colOff>186689</xdr:colOff>
      <xdr:row>99</xdr:row>
      <xdr:rowOff>44450</xdr:rowOff>
    </xdr:to>
    <xdr:cxnSp macro="">
      <xdr:nvCxnSpPr>
        <xdr:cNvPr id="890" name="直線コネクタ 889"/>
        <xdr:cNvCxnSpPr/>
      </xdr:nvCxnSpPr>
      <xdr:spPr>
        <a:xfrm>
          <a:off x="22159595" y="1701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99</xdr:row>
      <xdr:rowOff>86377</xdr:rowOff>
    </xdr:from>
    <xdr:ext cx="249299" cy="259045"/>
    <xdr:sp macro="" textlink="">
      <xdr:nvSpPr>
        <xdr:cNvPr id="891" name="前年度繰上充用金最小値テキスト"/>
        <xdr:cNvSpPr txBox="1"/>
      </xdr:nvSpPr>
      <xdr:spPr>
        <a:xfrm>
          <a:off x="2221230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99</xdr:row>
      <xdr:rowOff>44450</xdr:rowOff>
    </xdr:from>
    <xdr:to>
      <xdr:col>32</xdr:col>
      <xdr:colOff>276225</xdr:colOff>
      <xdr:row>99</xdr:row>
      <xdr:rowOff>44450</xdr:rowOff>
    </xdr:to>
    <xdr:cxnSp macro="">
      <xdr:nvCxnSpPr>
        <xdr:cNvPr id="892" name="直線コネクタ 891"/>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97</xdr:row>
      <xdr:rowOff>86377</xdr:rowOff>
    </xdr:from>
    <xdr:ext cx="249299" cy="259045"/>
    <xdr:sp macro="" textlink="">
      <xdr:nvSpPr>
        <xdr:cNvPr id="893" name="前年度繰上充用金最大値テキスト"/>
        <xdr:cNvSpPr txBox="1"/>
      </xdr:nvSpPr>
      <xdr:spPr>
        <a:xfrm>
          <a:off x="22212300" y="1671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99</xdr:row>
      <xdr:rowOff>44450</xdr:rowOff>
    </xdr:from>
    <xdr:to>
      <xdr:col>32</xdr:col>
      <xdr:colOff>276225</xdr:colOff>
      <xdr:row>99</xdr:row>
      <xdr:rowOff>44450</xdr:rowOff>
    </xdr:to>
    <xdr:cxnSp macro="">
      <xdr:nvCxnSpPr>
        <xdr:cNvPr id="894" name="直線コネクタ 893"/>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99</xdr:row>
      <xdr:rowOff>44450</xdr:rowOff>
    </xdr:from>
    <xdr:to>
      <xdr:col>32</xdr:col>
      <xdr:colOff>187325</xdr:colOff>
      <xdr:row>99</xdr:row>
      <xdr:rowOff>44450</xdr:rowOff>
    </xdr:to>
    <xdr:cxnSp macro="">
      <xdr:nvCxnSpPr>
        <xdr:cNvPr id="895" name="直線コネクタ 894"/>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98</xdr:row>
      <xdr:rowOff>143527</xdr:rowOff>
    </xdr:from>
    <xdr:ext cx="249299" cy="259045"/>
    <xdr:sp macro="" textlink="">
      <xdr:nvSpPr>
        <xdr:cNvPr id="896" name="前年度繰上充用金平均値テキスト"/>
        <xdr:cNvSpPr txBox="1"/>
      </xdr:nvSpPr>
      <xdr:spPr>
        <a:xfrm>
          <a:off x="22212300" y="1694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98</xdr:row>
      <xdr:rowOff>165100</xdr:rowOff>
    </xdr:from>
    <xdr:to>
      <xdr:col>32</xdr:col>
      <xdr:colOff>238125</xdr:colOff>
      <xdr:row>99</xdr:row>
      <xdr:rowOff>95250</xdr:rowOff>
    </xdr:to>
    <xdr:sp macro="" textlink="">
      <xdr:nvSpPr>
        <xdr:cNvPr id="897" name="フローチャート : 判断 896"/>
        <xdr:cNvSpPr/>
      </xdr:nvSpPr>
      <xdr:spPr>
        <a:xfrm>
          <a:off x="221107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99</xdr:row>
      <xdr:rowOff>44450</xdr:rowOff>
    </xdr:from>
    <xdr:to>
      <xdr:col>31</xdr:col>
      <xdr:colOff>34925</xdr:colOff>
      <xdr:row>99</xdr:row>
      <xdr:rowOff>44450</xdr:rowOff>
    </xdr:to>
    <xdr:cxnSp macro="">
      <xdr:nvCxnSpPr>
        <xdr:cNvPr id="898" name="直線コネクタ 897"/>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98</xdr:row>
      <xdr:rowOff>165100</xdr:rowOff>
    </xdr:from>
    <xdr:to>
      <xdr:col>31</xdr:col>
      <xdr:colOff>85725</xdr:colOff>
      <xdr:row>99</xdr:row>
      <xdr:rowOff>95250</xdr:rowOff>
    </xdr:to>
    <xdr:sp macro="" textlink="">
      <xdr:nvSpPr>
        <xdr:cNvPr id="899" name="フローチャート : 判断 898"/>
        <xdr:cNvSpPr/>
      </xdr:nvSpPr>
      <xdr:spPr>
        <a:xfrm>
          <a:off x="21272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99</xdr:row>
      <xdr:rowOff>86377</xdr:rowOff>
    </xdr:from>
    <xdr:ext cx="249299" cy="259045"/>
    <xdr:sp macro="" textlink="">
      <xdr:nvSpPr>
        <xdr:cNvPr id="900" name="テキスト ボックス 899"/>
        <xdr:cNvSpPr txBox="1"/>
      </xdr:nvSpPr>
      <xdr:spPr>
        <a:xfrm>
          <a:off x="21198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99</xdr:row>
      <xdr:rowOff>44450</xdr:rowOff>
    </xdr:from>
    <xdr:to>
      <xdr:col>29</xdr:col>
      <xdr:colOff>517525</xdr:colOff>
      <xdr:row>99</xdr:row>
      <xdr:rowOff>44450</xdr:rowOff>
    </xdr:to>
    <xdr:cxnSp macro="">
      <xdr:nvCxnSpPr>
        <xdr:cNvPr id="901" name="直線コネクタ 900"/>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98</xdr:row>
      <xdr:rowOff>165100</xdr:rowOff>
    </xdr:from>
    <xdr:to>
      <xdr:col>29</xdr:col>
      <xdr:colOff>568325</xdr:colOff>
      <xdr:row>99</xdr:row>
      <xdr:rowOff>95250</xdr:rowOff>
    </xdr:to>
    <xdr:sp macro="" textlink="">
      <xdr:nvSpPr>
        <xdr:cNvPr id="902" name="フローチャート : 判断 901"/>
        <xdr:cNvSpPr/>
      </xdr:nvSpPr>
      <xdr:spPr>
        <a:xfrm>
          <a:off x="20383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99</xdr:row>
      <xdr:rowOff>86377</xdr:rowOff>
    </xdr:from>
    <xdr:ext cx="249299" cy="259045"/>
    <xdr:sp macro="" textlink="">
      <xdr:nvSpPr>
        <xdr:cNvPr id="903" name="テキスト ボックス 902"/>
        <xdr:cNvSpPr txBox="1"/>
      </xdr:nvSpPr>
      <xdr:spPr>
        <a:xfrm>
          <a:off x="20309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99</xdr:row>
      <xdr:rowOff>44450</xdr:rowOff>
    </xdr:from>
    <xdr:to>
      <xdr:col>28</xdr:col>
      <xdr:colOff>314325</xdr:colOff>
      <xdr:row>99</xdr:row>
      <xdr:rowOff>44450</xdr:rowOff>
    </xdr:to>
    <xdr:cxnSp macro="">
      <xdr:nvCxnSpPr>
        <xdr:cNvPr id="904" name="直線コネクタ 903"/>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98</xdr:row>
      <xdr:rowOff>165100</xdr:rowOff>
    </xdr:from>
    <xdr:to>
      <xdr:col>28</xdr:col>
      <xdr:colOff>365125</xdr:colOff>
      <xdr:row>99</xdr:row>
      <xdr:rowOff>95250</xdr:rowOff>
    </xdr:to>
    <xdr:sp macro="" textlink="">
      <xdr:nvSpPr>
        <xdr:cNvPr id="905" name="フローチャート : 判断 904"/>
        <xdr:cNvSpPr/>
      </xdr:nvSpPr>
      <xdr:spPr>
        <a:xfrm>
          <a:off x="19494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99</xdr:row>
      <xdr:rowOff>86377</xdr:rowOff>
    </xdr:from>
    <xdr:ext cx="249299" cy="259045"/>
    <xdr:sp macro="" textlink="">
      <xdr:nvSpPr>
        <xdr:cNvPr id="906" name="テキスト ボックス 905"/>
        <xdr:cNvSpPr txBox="1"/>
      </xdr:nvSpPr>
      <xdr:spPr>
        <a:xfrm>
          <a:off x="19420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90</xdr:row>
      <xdr:rowOff>88900</xdr:rowOff>
    </xdr:from>
    <xdr:to>
      <xdr:col>27</xdr:col>
      <xdr:colOff>161925</xdr:colOff>
      <xdr:row>91</xdr:row>
      <xdr:rowOff>19050</xdr:rowOff>
    </xdr:to>
    <xdr:sp macro="" textlink="">
      <xdr:nvSpPr>
        <xdr:cNvPr id="907" name="フローチャート : 判断 906"/>
        <xdr:cNvSpPr/>
      </xdr:nvSpPr>
      <xdr:spPr>
        <a:xfrm>
          <a:off x="18605500" y="155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89</xdr:row>
      <xdr:rowOff>35577</xdr:rowOff>
    </xdr:from>
    <xdr:ext cx="313932" cy="259045"/>
    <xdr:sp macro="" textlink="">
      <xdr:nvSpPr>
        <xdr:cNvPr id="908" name="テキスト ボックス 907"/>
        <xdr:cNvSpPr txBox="1"/>
      </xdr:nvSpPr>
      <xdr:spPr>
        <a:xfrm>
          <a:off x="18499333" y="15294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09" name="テキスト ボックス 908"/>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10" name="テキスト ボックス 909"/>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11" name="テキスト ボックス 910"/>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12" name="テキスト ボックス 911"/>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13" name="テキスト ボックス 912"/>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98</xdr:row>
      <xdr:rowOff>165100</xdr:rowOff>
    </xdr:from>
    <xdr:to>
      <xdr:col>32</xdr:col>
      <xdr:colOff>238125</xdr:colOff>
      <xdr:row>99</xdr:row>
      <xdr:rowOff>95250</xdr:rowOff>
    </xdr:to>
    <xdr:sp macro="" textlink="">
      <xdr:nvSpPr>
        <xdr:cNvPr id="914" name="円/楕円 913"/>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98</xdr:row>
      <xdr:rowOff>29227</xdr:rowOff>
    </xdr:from>
    <xdr:ext cx="249299" cy="259045"/>
    <xdr:sp macro="" textlink="">
      <xdr:nvSpPr>
        <xdr:cNvPr id="915" name="前年度繰上充用金該当値テキスト"/>
        <xdr:cNvSpPr txBox="1"/>
      </xdr:nvSpPr>
      <xdr:spPr>
        <a:xfrm>
          <a:off x="22212300" y="1683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98</xdr:row>
      <xdr:rowOff>165100</xdr:rowOff>
    </xdr:from>
    <xdr:to>
      <xdr:col>31</xdr:col>
      <xdr:colOff>85725</xdr:colOff>
      <xdr:row>99</xdr:row>
      <xdr:rowOff>95250</xdr:rowOff>
    </xdr:to>
    <xdr:sp macro="" textlink="">
      <xdr:nvSpPr>
        <xdr:cNvPr id="916" name="円/楕円 915"/>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97</xdr:row>
      <xdr:rowOff>111777</xdr:rowOff>
    </xdr:from>
    <xdr:ext cx="249299" cy="259045"/>
    <xdr:sp macro="" textlink="">
      <xdr:nvSpPr>
        <xdr:cNvPr id="917" name="テキスト ボックス 916"/>
        <xdr:cNvSpPr txBox="1"/>
      </xdr:nvSpPr>
      <xdr:spPr>
        <a:xfrm>
          <a:off x="21198649"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98</xdr:row>
      <xdr:rowOff>165100</xdr:rowOff>
    </xdr:from>
    <xdr:to>
      <xdr:col>29</xdr:col>
      <xdr:colOff>568325</xdr:colOff>
      <xdr:row>99</xdr:row>
      <xdr:rowOff>95250</xdr:rowOff>
    </xdr:to>
    <xdr:sp macro="" textlink="">
      <xdr:nvSpPr>
        <xdr:cNvPr id="918" name="円/楕円 917"/>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97</xdr:row>
      <xdr:rowOff>111777</xdr:rowOff>
    </xdr:from>
    <xdr:ext cx="249299" cy="259045"/>
    <xdr:sp macro="" textlink="">
      <xdr:nvSpPr>
        <xdr:cNvPr id="919" name="テキスト ボックス 918"/>
        <xdr:cNvSpPr txBox="1"/>
      </xdr:nvSpPr>
      <xdr:spPr>
        <a:xfrm>
          <a:off x="20309649"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98</xdr:row>
      <xdr:rowOff>165100</xdr:rowOff>
    </xdr:from>
    <xdr:to>
      <xdr:col>28</xdr:col>
      <xdr:colOff>365125</xdr:colOff>
      <xdr:row>99</xdr:row>
      <xdr:rowOff>95250</xdr:rowOff>
    </xdr:to>
    <xdr:sp macro="" textlink="">
      <xdr:nvSpPr>
        <xdr:cNvPr id="920" name="円/楕円 919"/>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97</xdr:row>
      <xdr:rowOff>111777</xdr:rowOff>
    </xdr:from>
    <xdr:ext cx="249299" cy="259045"/>
    <xdr:sp macro="" textlink="">
      <xdr:nvSpPr>
        <xdr:cNvPr id="921" name="テキスト ボックス 920"/>
        <xdr:cNvSpPr txBox="1"/>
      </xdr:nvSpPr>
      <xdr:spPr>
        <a:xfrm>
          <a:off x="19420649"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98</xdr:row>
      <xdr:rowOff>165100</xdr:rowOff>
    </xdr:from>
    <xdr:to>
      <xdr:col>27</xdr:col>
      <xdr:colOff>161925</xdr:colOff>
      <xdr:row>99</xdr:row>
      <xdr:rowOff>95250</xdr:rowOff>
    </xdr:to>
    <xdr:sp macro="" textlink="">
      <xdr:nvSpPr>
        <xdr:cNvPr id="922" name="円/楕円 921"/>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99</xdr:row>
      <xdr:rowOff>86377</xdr:rowOff>
    </xdr:from>
    <xdr:ext cx="249299" cy="259045"/>
    <xdr:sp macro="" textlink="">
      <xdr:nvSpPr>
        <xdr:cNvPr id="923" name="テキスト ボックス 922"/>
        <xdr:cNvSpPr txBox="1"/>
      </xdr:nvSpPr>
      <xdr:spPr>
        <a:xfrm>
          <a:off x="18531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24" name="正方形/長方形 92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25" name="正方形/長方形 92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26" name="テキスト ボックス 92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・補助費等は、消防・清掃業務において酒田地区広域行政組合を組織し、関係経費を分賦金（補助費等）として支出しているため、類似団体と比較すると高水準で推移している。</a:t>
          </a:r>
        </a:p>
        <a:p>
          <a:r>
            <a:rPr kumimoji="1" lang="ja-JP" altLang="en-US" sz="1300">
              <a:latin typeface="ＭＳ Ｐゴシック"/>
            </a:rPr>
            <a:t>・公債費は、合併特例債を活用した新庁舎建設事業等の大型事業に係る償還の本格化等により、類似団体と比較すると高止まりしている。</a:t>
          </a:r>
        </a:p>
        <a:p>
          <a:r>
            <a:rPr kumimoji="1" lang="ja-JP" altLang="en-US" sz="1300">
              <a:latin typeface="ＭＳ Ｐゴシック"/>
            </a:rPr>
            <a:t>・繰出金は、類似団体に比較して面積が広いことによる下水道関連の繰出金の高止まりや、高齢化率が高いことによる各種医療保険事業への繰出金の高止まりの影響があるものと考えられる。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山形県酒田市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105,468
105,024
602.97
55,311,704
53,566,251
1,474,778
29,842,611
62,522,968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11.8
44.6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2/21</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38</xdr:row>
      <xdr:rowOff>25400</xdr:rowOff>
    </xdr:from>
    <xdr:to>
      <xdr:col>7</xdr:col>
      <xdr:colOff>638175</xdr:colOff>
      <xdr:row>38</xdr:row>
      <xdr:rowOff>25400</xdr:rowOff>
    </xdr:to>
    <xdr:cxnSp macro="">
      <xdr:nvCxnSpPr>
        <xdr:cNvPr id="43" name="直線コネクタ 42"/>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37</xdr:row>
      <xdr:rowOff>54627</xdr:rowOff>
    </xdr:from>
    <xdr:ext cx="467179" cy="259045"/>
    <xdr:sp macro="" textlink="">
      <xdr:nvSpPr>
        <xdr:cNvPr id="44" name="テキスト ボックス 43"/>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5" name="直線コネクタ 44"/>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6" name="テキスト ボックス 45"/>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31</xdr:row>
      <xdr:rowOff>82550</xdr:rowOff>
    </xdr:from>
    <xdr:to>
      <xdr:col>7</xdr:col>
      <xdr:colOff>638175</xdr:colOff>
      <xdr:row>31</xdr:row>
      <xdr:rowOff>82550</xdr:rowOff>
    </xdr:to>
    <xdr:cxnSp macro="">
      <xdr:nvCxnSpPr>
        <xdr:cNvPr id="47" name="直線コネクタ 46"/>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111777</xdr:rowOff>
    </xdr:from>
    <xdr:ext cx="467179" cy="259045"/>
    <xdr:sp macro="" textlink="">
      <xdr:nvSpPr>
        <xdr:cNvPr id="48" name="テキスト ボックス 47"/>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49" name="直線コネクタ 48"/>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27</xdr:row>
      <xdr:rowOff>54627</xdr:rowOff>
    </xdr:from>
    <xdr:ext cx="467179" cy="259045"/>
    <xdr:sp macro="" textlink="">
      <xdr:nvSpPr>
        <xdr:cNvPr id="50" name="テキスト ボックス 49"/>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1"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32</xdr:row>
      <xdr:rowOff>80264</xdr:rowOff>
    </xdr:from>
    <xdr:to>
      <xdr:col>6</xdr:col>
      <xdr:colOff>510540</xdr:colOff>
      <xdr:row>37</xdr:row>
      <xdr:rowOff>167704</xdr:rowOff>
    </xdr:to>
    <xdr:cxnSp macro="">
      <xdr:nvCxnSpPr>
        <xdr:cNvPr id="52" name="直線コネクタ 51"/>
        <xdr:cNvCxnSpPr/>
      </xdr:nvCxnSpPr>
      <xdr:spPr>
        <a:xfrm flipV="1">
          <a:off x="4633595" y="5566664"/>
          <a:ext cx="1270" cy="94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81</xdr:rowOff>
    </xdr:from>
    <xdr:ext cx="469744" cy="259045"/>
    <xdr:sp macro="" textlink="">
      <xdr:nvSpPr>
        <xdr:cNvPr id="53" name="議会費最小値テキスト"/>
        <xdr:cNvSpPr txBox="1"/>
      </xdr:nvSpPr>
      <xdr:spPr>
        <a:xfrm>
          <a:off x="4686300" y="6515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2,051</a:t>
          </a:r>
          <a:endParaRPr kumimoji="1" lang="ja-JP" altLang="en-US" sz="1000" b="1">
            <a:latin typeface="ＭＳ Ｐゴシック"/>
          </a:endParaRPr>
        </a:p>
      </xdr:txBody>
    </xdr:sp>
    <xdr:clientData/>
  </xdr:oneCellAnchor>
  <xdr:twoCellAnchor>
    <xdr:from>
      <xdr:col>6</xdr:col>
      <xdr:colOff>422275</xdr:colOff>
      <xdr:row>37</xdr:row>
      <xdr:rowOff>167704</xdr:rowOff>
    </xdr:from>
    <xdr:to>
      <xdr:col>6</xdr:col>
      <xdr:colOff>600075</xdr:colOff>
      <xdr:row>37</xdr:row>
      <xdr:rowOff>167704</xdr:rowOff>
    </xdr:to>
    <xdr:cxnSp macro="">
      <xdr:nvCxnSpPr>
        <xdr:cNvPr id="54" name="直線コネクタ 53"/>
        <xdr:cNvCxnSpPr/>
      </xdr:nvCxnSpPr>
      <xdr:spPr>
        <a:xfrm>
          <a:off x="4546600" y="6511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31</xdr:row>
      <xdr:rowOff>26941</xdr:rowOff>
    </xdr:from>
    <xdr:ext cx="469744" cy="259045"/>
    <xdr:sp macro="" textlink="">
      <xdr:nvSpPr>
        <xdr:cNvPr id="55" name="議会費最大値テキスト"/>
        <xdr:cNvSpPr txBox="1"/>
      </xdr:nvSpPr>
      <xdr:spPr>
        <a:xfrm>
          <a:off x="4686300" y="5341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3,704</a:t>
          </a:r>
          <a:endParaRPr kumimoji="1" lang="ja-JP" altLang="en-US" sz="1000" b="1">
            <a:latin typeface="ＭＳ Ｐゴシック"/>
          </a:endParaRPr>
        </a:p>
      </xdr:txBody>
    </xdr:sp>
    <xdr:clientData/>
  </xdr:oneCellAnchor>
  <xdr:twoCellAnchor>
    <xdr:from>
      <xdr:col>6</xdr:col>
      <xdr:colOff>422275</xdr:colOff>
      <xdr:row>32</xdr:row>
      <xdr:rowOff>80264</xdr:rowOff>
    </xdr:from>
    <xdr:to>
      <xdr:col>6</xdr:col>
      <xdr:colOff>600075</xdr:colOff>
      <xdr:row>32</xdr:row>
      <xdr:rowOff>80264</xdr:rowOff>
    </xdr:to>
    <xdr:cxnSp macro="">
      <xdr:nvCxnSpPr>
        <xdr:cNvPr id="56" name="直線コネクタ 55"/>
        <xdr:cNvCxnSpPr/>
      </xdr:nvCxnSpPr>
      <xdr:spPr>
        <a:xfrm>
          <a:off x="4546600" y="5566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30</xdr:row>
      <xdr:rowOff>139700</xdr:rowOff>
    </xdr:from>
    <xdr:to>
      <xdr:col>6</xdr:col>
      <xdr:colOff>511175</xdr:colOff>
      <xdr:row>32</xdr:row>
      <xdr:rowOff>129413</xdr:rowOff>
    </xdr:to>
    <xdr:cxnSp macro="">
      <xdr:nvCxnSpPr>
        <xdr:cNvPr id="57" name="直線コネクタ 56"/>
        <xdr:cNvCxnSpPr/>
      </xdr:nvCxnSpPr>
      <xdr:spPr>
        <a:xfrm>
          <a:off x="3797300" y="5283200"/>
          <a:ext cx="838200" cy="33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12463</xdr:rowOff>
    </xdr:from>
    <xdr:ext cx="469744" cy="259045"/>
    <xdr:sp macro="" textlink="">
      <xdr:nvSpPr>
        <xdr:cNvPr id="58" name="議会費平均値テキスト"/>
        <xdr:cNvSpPr txBox="1"/>
      </xdr:nvSpPr>
      <xdr:spPr>
        <a:xfrm>
          <a:off x="4686300" y="60132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2,796</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34036</xdr:rowOff>
    </xdr:from>
    <xdr:to>
      <xdr:col>6</xdr:col>
      <xdr:colOff>561975</xdr:colOff>
      <xdr:row>35</xdr:row>
      <xdr:rowOff>135636</xdr:rowOff>
    </xdr:to>
    <xdr:sp macro="" textlink="">
      <xdr:nvSpPr>
        <xdr:cNvPr id="59" name="フローチャート : 判断 58"/>
        <xdr:cNvSpPr/>
      </xdr:nvSpPr>
      <xdr:spPr>
        <a:xfrm>
          <a:off x="4584700" y="603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30</xdr:row>
      <xdr:rowOff>139700</xdr:rowOff>
    </xdr:from>
    <xdr:to>
      <xdr:col>5</xdr:col>
      <xdr:colOff>358775</xdr:colOff>
      <xdr:row>32</xdr:row>
      <xdr:rowOff>83693</xdr:rowOff>
    </xdr:to>
    <xdr:cxnSp macro="">
      <xdr:nvCxnSpPr>
        <xdr:cNvPr id="60" name="直線コネクタ 59"/>
        <xdr:cNvCxnSpPr/>
      </xdr:nvCxnSpPr>
      <xdr:spPr>
        <a:xfrm flipV="1">
          <a:off x="2908300" y="5283200"/>
          <a:ext cx="889000" cy="286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78613</xdr:rowOff>
    </xdr:from>
    <xdr:to>
      <xdr:col>5</xdr:col>
      <xdr:colOff>409575</xdr:colOff>
      <xdr:row>35</xdr:row>
      <xdr:rowOff>8763</xdr:rowOff>
    </xdr:to>
    <xdr:sp macro="" textlink="">
      <xdr:nvSpPr>
        <xdr:cNvPr id="61" name="フローチャート : 判断 60"/>
        <xdr:cNvSpPr/>
      </xdr:nvSpPr>
      <xdr:spPr>
        <a:xfrm>
          <a:off x="3746500" y="590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171340</xdr:rowOff>
    </xdr:from>
    <xdr:ext cx="469744" cy="259045"/>
    <xdr:sp macro="" textlink="">
      <xdr:nvSpPr>
        <xdr:cNvPr id="62" name="テキスト ボックス 61"/>
        <xdr:cNvSpPr txBox="1"/>
      </xdr:nvSpPr>
      <xdr:spPr>
        <a:xfrm>
          <a:off x="3562427" y="600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3,018</a:t>
          </a:r>
          <a:endParaRPr kumimoji="1" lang="ja-JP" altLang="en-US" sz="1000" b="1">
            <a:solidFill>
              <a:srgbClr val="000080"/>
            </a:solidFill>
            <a:latin typeface="ＭＳ Ｐゴシック"/>
          </a:endParaRPr>
        </a:p>
      </xdr:txBody>
    </xdr:sp>
    <xdr:clientData/>
  </xdr:oneCellAnchor>
  <xdr:twoCellAnchor>
    <xdr:from>
      <xdr:col>2</xdr:col>
      <xdr:colOff>638175</xdr:colOff>
      <xdr:row>32</xdr:row>
      <xdr:rowOff>83693</xdr:rowOff>
    </xdr:from>
    <xdr:to>
      <xdr:col>4</xdr:col>
      <xdr:colOff>155575</xdr:colOff>
      <xdr:row>32</xdr:row>
      <xdr:rowOff>109410</xdr:rowOff>
    </xdr:to>
    <xdr:cxnSp macro="">
      <xdr:nvCxnSpPr>
        <xdr:cNvPr id="63" name="直線コネクタ 62"/>
        <xdr:cNvCxnSpPr/>
      </xdr:nvCxnSpPr>
      <xdr:spPr>
        <a:xfrm flipV="1">
          <a:off x="2019300" y="5570093"/>
          <a:ext cx="889000" cy="2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3175</xdr:rowOff>
    </xdr:from>
    <xdr:to>
      <xdr:col>4</xdr:col>
      <xdr:colOff>206375</xdr:colOff>
      <xdr:row>35</xdr:row>
      <xdr:rowOff>104775</xdr:rowOff>
    </xdr:to>
    <xdr:sp macro="" textlink="">
      <xdr:nvSpPr>
        <xdr:cNvPr id="64" name="フローチャート : 判断 63"/>
        <xdr:cNvSpPr/>
      </xdr:nvSpPr>
      <xdr:spPr>
        <a:xfrm>
          <a:off x="2857500" y="6003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35</xdr:row>
      <xdr:rowOff>95902</xdr:rowOff>
    </xdr:from>
    <xdr:ext cx="469744" cy="259045"/>
    <xdr:sp macro="" textlink="">
      <xdr:nvSpPr>
        <xdr:cNvPr id="65" name="テキスト ボックス 64"/>
        <xdr:cNvSpPr txBox="1"/>
      </xdr:nvSpPr>
      <xdr:spPr>
        <a:xfrm>
          <a:off x="2673427" y="6096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2,850</a:t>
          </a:r>
          <a:endParaRPr kumimoji="1" lang="ja-JP" altLang="en-US" sz="1000" b="1">
            <a:solidFill>
              <a:srgbClr val="000080"/>
            </a:solidFill>
            <a:latin typeface="ＭＳ Ｐゴシック"/>
          </a:endParaRPr>
        </a:p>
      </xdr:txBody>
    </xdr:sp>
    <xdr:clientData/>
  </xdr:oneCellAnchor>
  <xdr:twoCellAnchor>
    <xdr:from>
      <xdr:col>1</xdr:col>
      <xdr:colOff>434975</xdr:colOff>
      <xdr:row>31</xdr:row>
      <xdr:rowOff>157416</xdr:rowOff>
    </xdr:from>
    <xdr:to>
      <xdr:col>2</xdr:col>
      <xdr:colOff>638175</xdr:colOff>
      <xdr:row>32</xdr:row>
      <xdr:rowOff>109410</xdr:rowOff>
    </xdr:to>
    <xdr:cxnSp macro="">
      <xdr:nvCxnSpPr>
        <xdr:cNvPr id="66" name="直線コネクタ 65"/>
        <xdr:cNvCxnSpPr/>
      </xdr:nvCxnSpPr>
      <xdr:spPr>
        <a:xfrm>
          <a:off x="1130300" y="5472366"/>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31750</xdr:rowOff>
    </xdr:from>
    <xdr:to>
      <xdr:col>3</xdr:col>
      <xdr:colOff>3175</xdr:colOff>
      <xdr:row>35</xdr:row>
      <xdr:rowOff>133350</xdr:rowOff>
    </xdr:to>
    <xdr:sp macro="" textlink="">
      <xdr:nvSpPr>
        <xdr:cNvPr id="67" name="フローチャート : 判断 66"/>
        <xdr:cNvSpPr/>
      </xdr:nvSpPr>
      <xdr:spPr>
        <a:xfrm>
          <a:off x="1968500" y="603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35</xdr:row>
      <xdr:rowOff>124477</xdr:rowOff>
    </xdr:from>
    <xdr:ext cx="469744" cy="259045"/>
    <xdr:sp macro="" textlink="">
      <xdr:nvSpPr>
        <xdr:cNvPr id="68" name="テキスト ボックス 67"/>
        <xdr:cNvSpPr txBox="1"/>
      </xdr:nvSpPr>
      <xdr:spPr>
        <a:xfrm>
          <a:off x="1784427"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2,800</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138621</xdr:rowOff>
    </xdr:from>
    <xdr:to>
      <xdr:col>1</xdr:col>
      <xdr:colOff>485775</xdr:colOff>
      <xdr:row>35</xdr:row>
      <xdr:rowOff>68771</xdr:rowOff>
    </xdr:to>
    <xdr:sp macro="" textlink="">
      <xdr:nvSpPr>
        <xdr:cNvPr id="69" name="フローチャート : 判断 68"/>
        <xdr:cNvSpPr/>
      </xdr:nvSpPr>
      <xdr:spPr>
        <a:xfrm>
          <a:off x="1079500" y="596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35</xdr:row>
      <xdr:rowOff>59898</xdr:rowOff>
    </xdr:from>
    <xdr:ext cx="469744" cy="259045"/>
    <xdr:sp macro="" textlink="">
      <xdr:nvSpPr>
        <xdr:cNvPr id="70" name="テキスト ボックス 69"/>
        <xdr:cNvSpPr txBox="1"/>
      </xdr:nvSpPr>
      <xdr:spPr>
        <a:xfrm>
          <a:off x="895427" y="6060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2,913</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1" name="テキスト ボックス 70"/>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2" name="テキスト ボックス 71"/>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3" name="テキスト ボックス 72"/>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4" name="テキスト ボックス 73"/>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5" name="テキスト ボックス 74"/>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32</xdr:row>
      <xdr:rowOff>78613</xdr:rowOff>
    </xdr:from>
    <xdr:to>
      <xdr:col>6</xdr:col>
      <xdr:colOff>561975</xdr:colOff>
      <xdr:row>33</xdr:row>
      <xdr:rowOff>8763</xdr:rowOff>
    </xdr:to>
    <xdr:sp macro="" textlink="">
      <xdr:nvSpPr>
        <xdr:cNvPr id="76" name="円/楕円 75"/>
        <xdr:cNvSpPr/>
      </xdr:nvSpPr>
      <xdr:spPr>
        <a:xfrm>
          <a:off x="4584700" y="556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31</xdr:row>
      <xdr:rowOff>164990</xdr:rowOff>
    </xdr:from>
    <xdr:ext cx="469744" cy="259045"/>
    <xdr:sp macro="" textlink="">
      <xdr:nvSpPr>
        <xdr:cNvPr id="77" name="議会費該当値テキスト"/>
        <xdr:cNvSpPr txBox="1"/>
      </xdr:nvSpPr>
      <xdr:spPr>
        <a:xfrm>
          <a:off x="4686300" y="5479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3,618</a:t>
          </a:r>
          <a:endParaRPr kumimoji="1" lang="ja-JP" altLang="en-US" sz="1000" b="1">
            <a:solidFill>
              <a:srgbClr val="FF0000"/>
            </a:solidFill>
            <a:latin typeface="ＭＳ Ｐゴシック"/>
          </a:endParaRPr>
        </a:p>
      </xdr:txBody>
    </xdr:sp>
    <xdr:clientData/>
  </xdr:oneCellAnchor>
  <xdr:twoCellAnchor>
    <xdr:from>
      <xdr:col>5</xdr:col>
      <xdr:colOff>307975</xdr:colOff>
      <xdr:row>30</xdr:row>
      <xdr:rowOff>88900</xdr:rowOff>
    </xdr:from>
    <xdr:to>
      <xdr:col>5</xdr:col>
      <xdr:colOff>409575</xdr:colOff>
      <xdr:row>31</xdr:row>
      <xdr:rowOff>19050</xdr:rowOff>
    </xdr:to>
    <xdr:sp macro="" textlink="">
      <xdr:nvSpPr>
        <xdr:cNvPr id="78" name="円/楕円 77"/>
        <xdr:cNvSpPr/>
      </xdr:nvSpPr>
      <xdr:spPr>
        <a:xfrm>
          <a:off x="3746500" y="523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29</xdr:row>
      <xdr:rowOff>35577</xdr:rowOff>
    </xdr:from>
    <xdr:ext cx="469744" cy="259045"/>
    <xdr:sp macro="" textlink="">
      <xdr:nvSpPr>
        <xdr:cNvPr id="79" name="テキスト ボックス 78"/>
        <xdr:cNvSpPr txBox="1"/>
      </xdr:nvSpPr>
      <xdr:spPr>
        <a:xfrm>
          <a:off x="3562427" y="500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4,200</a:t>
          </a:r>
          <a:endParaRPr kumimoji="1" lang="ja-JP" altLang="en-US" sz="1000" b="1">
            <a:solidFill>
              <a:srgbClr val="FF0000"/>
            </a:solidFill>
            <a:latin typeface="ＭＳ Ｐゴシック"/>
          </a:endParaRPr>
        </a:p>
      </xdr:txBody>
    </xdr:sp>
    <xdr:clientData/>
  </xdr:oneCellAnchor>
  <xdr:twoCellAnchor>
    <xdr:from>
      <xdr:col>4</xdr:col>
      <xdr:colOff>104775</xdr:colOff>
      <xdr:row>32</xdr:row>
      <xdr:rowOff>32893</xdr:rowOff>
    </xdr:from>
    <xdr:to>
      <xdr:col>4</xdr:col>
      <xdr:colOff>206375</xdr:colOff>
      <xdr:row>32</xdr:row>
      <xdr:rowOff>134493</xdr:rowOff>
    </xdr:to>
    <xdr:sp macro="" textlink="">
      <xdr:nvSpPr>
        <xdr:cNvPr id="80" name="円/楕円 79"/>
        <xdr:cNvSpPr/>
      </xdr:nvSpPr>
      <xdr:spPr>
        <a:xfrm>
          <a:off x="2857500" y="551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30</xdr:row>
      <xdr:rowOff>151020</xdr:rowOff>
    </xdr:from>
    <xdr:ext cx="469744" cy="259045"/>
    <xdr:sp macro="" textlink="">
      <xdr:nvSpPr>
        <xdr:cNvPr id="81" name="テキスト ボックス 80"/>
        <xdr:cNvSpPr txBox="1"/>
      </xdr:nvSpPr>
      <xdr:spPr>
        <a:xfrm>
          <a:off x="2673427" y="529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3,698</a:t>
          </a:r>
          <a:endParaRPr kumimoji="1" lang="ja-JP" altLang="en-US" sz="1000" b="1">
            <a:solidFill>
              <a:srgbClr val="FF0000"/>
            </a:solidFill>
            <a:latin typeface="ＭＳ Ｐゴシック"/>
          </a:endParaRPr>
        </a:p>
      </xdr:txBody>
    </xdr:sp>
    <xdr:clientData/>
  </xdr:oneCellAnchor>
  <xdr:twoCellAnchor>
    <xdr:from>
      <xdr:col>2</xdr:col>
      <xdr:colOff>587375</xdr:colOff>
      <xdr:row>32</xdr:row>
      <xdr:rowOff>58610</xdr:rowOff>
    </xdr:from>
    <xdr:to>
      <xdr:col>3</xdr:col>
      <xdr:colOff>3175</xdr:colOff>
      <xdr:row>32</xdr:row>
      <xdr:rowOff>160210</xdr:rowOff>
    </xdr:to>
    <xdr:sp macro="" textlink="">
      <xdr:nvSpPr>
        <xdr:cNvPr id="82" name="円/楕円 81"/>
        <xdr:cNvSpPr/>
      </xdr:nvSpPr>
      <xdr:spPr>
        <a:xfrm>
          <a:off x="1968500" y="554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31</xdr:row>
      <xdr:rowOff>5287</xdr:rowOff>
    </xdr:from>
    <xdr:ext cx="469744" cy="259045"/>
    <xdr:sp macro="" textlink="">
      <xdr:nvSpPr>
        <xdr:cNvPr id="83" name="テキスト ボックス 82"/>
        <xdr:cNvSpPr txBox="1"/>
      </xdr:nvSpPr>
      <xdr:spPr>
        <a:xfrm>
          <a:off x="1784427" y="532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3,653</a:t>
          </a:r>
          <a:endParaRPr kumimoji="1" lang="ja-JP" altLang="en-US" sz="1000" b="1">
            <a:solidFill>
              <a:srgbClr val="FF0000"/>
            </a:solidFill>
            <a:latin typeface="ＭＳ Ｐゴシック"/>
          </a:endParaRPr>
        </a:p>
      </xdr:txBody>
    </xdr:sp>
    <xdr:clientData/>
  </xdr:oneCellAnchor>
  <xdr:twoCellAnchor>
    <xdr:from>
      <xdr:col>1</xdr:col>
      <xdr:colOff>384175</xdr:colOff>
      <xdr:row>31</xdr:row>
      <xdr:rowOff>106616</xdr:rowOff>
    </xdr:from>
    <xdr:to>
      <xdr:col>1</xdr:col>
      <xdr:colOff>485775</xdr:colOff>
      <xdr:row>32</xdr:row>
      <xdr:rowOff>36766</xdr:rowOff>
    </xdr:to>
    <xdr:sp macro="" textlink="">
      <xdr:nvSpPr>
        <xdr:cNvPr id="84" name="円/楕円 83"/>
        <xdr:cNvSpPr/>
      </xdr:nvSpPr>
      <xdr:spPr>
        <a:xfrm>
          <a:off x="1079500" y="542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30</xdr:row>
      <xdr:rowOff>53293</xdr:rowOff>
    </xdr:from>
    <xdr:ext cx="469744" cy="259045"/>
    <xdr:sp macro="" textlink="">
      <xdr:nvSpPr>
        <xdr:cNvPr id="85" name="テキスト ボックス 84"/>
        <xdr:cNvSpPr txBox="1"/>
      </xdr:nvSpPr>
      <xdr:spPr>
        <a:xfrm>
          <a:off x="895427" y="519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3,869</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86" name="正方形/長方形 85"/>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87" name="正方形/長方形 86"/>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88" name="正方形/長方形 87"/>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6/21</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89" name="正方形/長方形 88"/>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0" name="正方形/長方形 89"/>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1" name="正方形/長方形 90"/>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2" name="正方形/長方形 91"/>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3" name="正方形/長方形 92"/>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4" name="テキスト ボックス 93"/>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5" name="直線コネクタ 94"/>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96" name="テキスト ボックス 95"/>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97" name="直線コネクタ 96"/>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98" name="テキスト ボックス 97"/>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99" name="直線コネクタ 98"/>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35577</xdr:rowOff>
    </xdr:from>
    <xdr:ext cx="531299" cy="259045"/>
    <xdr:sp macro="" textlink="">
      <xdr:nvSpPr>
        <xdr:cNvPr id="100" name="テキスト ボックス 99"/>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1" name="直線コネクタ 100"/>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168927</xdr:rowOff>
    </xdr:from>
    <xdr:ext cx="531299" cy="259045"/>
    <xdr:sp macro="" textlink="">
      <xdr:nvSpPr>
        <xdr:cNvPr id="102" name="テキスト ボックス 101"/>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3" name="直線コネクタ 102"/>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51</xdr:row>
      <xdr:rowOff>130827</xdr:rowOff>
    </xdr:from>
    <xdr:ext cx="531299" cy="259045"/>
    <xdr:sp macro="" textlink="">
      <xdr:nvSpPr>
        <xdr:cNvPr id="104" name="テキスト ボックス 103"/>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5" name="直線コネクタ 104"/>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7" name="直線コネクタ 106"/>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09"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60395</xdr:rowOff>
    </xdr:from>
    <xdr:to>
      <xdr:col>6</xdr:col>
      <xdr:colOff>510540</xdr:colOff>
      <xdr:row>58</xdr:row>
      <xdr:rowOff>119659</xdr:rowOff>
    </xdr:to>
    <xdr:cxnSp macro="">
      <xdr:nvCxnSpPr>
        <xdr:cNvPr id="110" name="直線コネクタ 109"/>
        <xdr:cNvCxnSpPr/>
      </xdr:nvCxnSpPr>
      <xdr:spPr>
        <a:xfrm flipV="1">
          <a:off x="4633595" y="8632895"/>
          <a:ext cx="1270" cy="1430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123486</xdr:rowOff>
    </xdr:from>
    <xdr:ext cx="534377" cy="259045"/>
    <xdr:sp macro="" textlink="">
      <xdr:nvSpPr>
        <xdr:cNvPr id="111" name="総務費最小値テキスト"/>
        <xdr:cNvSpPr txBox="1"/>
      </xdr:nvSpPr>
      <xdr:spPr>
        <a:xfrm>
          <a:off x="4686300" y="10067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25,052</a:t>
          </a:r>
          <a:endParaRPr kumimoji="1" lang="ja-JP" altLang="en-US" sz="1000" b="1">
            <a:latin typeface="ＭＳ Ｐゴシック"/>
          </a:endParaRPr>
        </a:p>
      </xdr:txBody>
    </xdr:sp>
    <xdr:clientData/>
  </xdr:oneCellAnchor>
  <xdr:twoCellAnchor>
    <xdr:from>
      <xdr:col>6</xdr:col>
      <xdr:colOff>422275</xdr:colOff>
      <xdr:row>58</xdr:row>
      <xdr:rowOff>119659</xdr:rowOff>
    </xdr:from>
    <xdr:to>
      <xdr:col>6</xdr:col>
      <xdr:colOff>600075</xdr:colOff>
      <xdr:row>58</xdr:row>
      <xdr:rowOff>119659</xdr:rowOff>
    </xdr:to>
    <xdr:cxnSp macro="">
      <xdr:nvCxnSpPr>
        <xdr:cNvPr id="112" name="直線コネクタ 111"/>
        <xdr:cNvCxnSpPr/>
      </xdr:nvCxnSpPr>
      <xdr:spPr>
        <a:xfrm>
          <a:off x="4546600" y="100637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7072</xdr:rowOff>
    </xdr:from>
    <xdr:ext cx="599010" cy="259045"/>
    <xdr:sp macro="" textlink="">
      <xdr:nvSpPr>
        <xdr:cNvPr id="113" name="総務費最大値テキスト"/>
        <xdr:cNvSpPr txBox="1"/>
      </xdr:nvSpPr>
      <xdr:spPr>
        <a:xfrm>
          <a:off x="4686300" y="8408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100,163</a:t>
          </a:r>
          <a:endParaRPr kumimoji="1" lang="ja-JP" altLang="en-US" sz="1000" b="1">
            <a:latin typeface="ＭＳ Ｐゴシック"/>
          </a:endParaRPr>
        </a:p>
      </xdr:txBody>
    </xdr:sp>
    <xdr:clientData/>
  </xdr:oneCellAnchor>
  <xdr:twoCellAnchor>
    <xdr:from>
      <xdr:col>6</xdr:col>
      <xdr:colOff>422275</xdr:colOff>
      <xdr:row>50</xdr:row>
      <xdr:rowOff>60395</xdr:rowOff>
    </xdr:from>
    <xdr:to>
      <xdr:col>6</xdr:col>
      <xdr:colOff>600075</xdr:colOff>
      <xdr:row>50</xdr:row>
      <xdr:rowOff>60395</xdr:rowOff>
    </xdr:to>
    <xdr:cxnSp macro="">
      <xdr:nvCxnSpPr>
        <xdr:cNvPr id="114" name="直線コネクタ 113"/>
        <xdr:cNvCxnSpPr/>
      </xdr:nvCxnSpPr>
      <xdr:spPr>
        <a:xfrm>
          <a:off x="4546600" y="863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50</xdr:row>
      <xdr:rowOff>72034</xdr:rowOff>
    </xdr:from>
    <xdr:to>
      <xdr:col>6</xdr:col>
      <xdr:colOff>511175</xdr:colOff>
      <xdr:row>53</xdr:row>
      <xdr:rowOff>33934</xdr:rowOff>
    </xdr:to>
    <xdr:cxnSp macro="">
      <xdr:nvCxnSpPr>
        <xdr:cNvPr id="115" name="直線コネクタ 114"/>
        <xdr:cNvCxnSpPr/>
      </xdr:nvCxnSpPr>
      <xdr:spPr>
        <a:xfrm>
          <a:off x="3797300" y="8644534"/>
          <a:ext cx="838200" cy="47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54</xdr:row>
      <xdr:rowOff>111371</xdr:rowOff>
    </xdr:from>
    <xdr:ext cx="534377" cy="259045"/>
    <xdr:sp macro="" textlink="">
      <xdr:nvSpPr>
        <xdr:cNvPr id="116" name="総務費平均値テキスト"/>
        <xdr:cNvSpPr txBox="1"/>
      </xdr:nvSpPr>
      <xdr:spPr>
        <a:xfrm>
          <a:off x="4686300" y="93696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57,688</a:t>
          </a:r>
          <a:endParaRPr kumimoji="1" lang="ja-JP" altLang="en-US" sz="1000" b="1">
            <a:solidFill>
              <a:srgbClr val="000080"/>
            </a:solidFill>
            <a:latin typeface="ＭＳ Ｐゴシック"/>
          </a:endParaRPr>
        </a:p>
      </xdr:txBody>
    </xdr:sp>
    <xdr:clientData/>
  </xdr:oneCellAnchor>
  <xdr:twoCellAnchor>
    <xdr:from>
      <xdr:col>6</xdr:col>
      <xdr:colOff>460375</xdr:colOff>
      <xdr:row>54</xdr:row>
      <xdr:rowOff>132944</xdr:rowOff>
    </xdr:from>
    <xdr:to>
      <xdr:col>6</xdr:col>
      <xdr:colOff>561975</xdr:colOff>
      <xdr:row>55</xdr:row>
      <xdr:rowOff>63094</xdr:rowOff>
    </xdr:to>
    <xdr:sp macro="" textlink="">
      <xdr:nvSpPr>
        <xdr:cNvPr id="117" name="フローチャート : 判断 116"/>
        <xdr:cNvSpPr/>
      </xdr:nvSpPr>
      <xdr:spPr>
        <a:xfrm>
          <a:off x="4584700" y="939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50</xdr:row>
      <xdr:rowOff>72034</xdr:rowOff>
    </xdr:from>
    <xdr:to>
      <xdr:col>5</xdr:col>
      <xdr:colOff>358775</xdr:colOff>
      <xdr:row>55</xdr:row>
      <xdr:rowOff>43117</xdr:rowOff>
    </xdr:to>
    <xdr:cxnSp macro="">
      <xdr:nvCxnSpPr>
        <xdr:cNvPr id="118" name="直線コネクタ 117"/>
        <xdr:cNvCxnSpPr/>
      </xdr:nvCxnSpPr>
      <xdr:spPr>
        <a:xfrm flipV="1">
          <a:off x="2908300" y="8644534"/>
          <a:ext cx="889000" cy="828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55</xdr:row>
      <xdr:rowOff>65774</xdr:rowOff>
    </xdr:from>
    <xdr:to>
      <xdr:col>5</xdr:col>
      <xdr:colOff>409575</xdr:colOff>
      <xdr:row>55</xdr:row>
      <xdr:rowOff>167374</xdr:rowOff>
    </xdr:to>
    <xdr:sp macro="" textlink="">
      <xdr:nvSpPr>
        <xdr:cNvPr id="119" name="フローチャート : 判断 118"/>
        <xdr:cNvSpPr/>
      </xdr:nvSpPr>
      <xdr:spPr>
        <a:xfrm>
          <a:off x="3746500" y="949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55</xdr:row>
      <xdr:rowOff>158501</xdr:rowOff>
    </xdr:from>
    <xdr:ext cx="534377" cy="259045"/>
    <xdr:sp macro="" textlink="">
      <xdr:nvSpPr>
        <xdr:cNvPr id="120" name="テキスト ボックス 119"/>
        <xdr:cNvSpPr txBox="1"/>
      </xdr:nvSpPr>
      <xdr:spPr>
        <a:xfrm>
          <a:off x="3530111" y="958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52,214</a:t>
          </a:r>
          <a:endParaRPr kumimoji="1" lang="ja-JP" altLang="en-US" sz="1000" b="1">
            <a:solidFill>
              <a:srgbClr val="000080"/>
            </a:solidFill>
            <a:latin typeface="ＭＳ Ｐゴシック"/>
          </a:endParaRPr>
        </a:p>
      </xdr:txBody>
    </xdr:sp>
    <xdr:clientData/>
  </xdr:oneCellAnchor>
  <xdr:twoCellAnchor>
    <xdr:from>
      <xdr:col>2</xdr:col>
      <xdr:colOff>638175</xdr:colOff>
      <xdr:row>50</xdr:row>
      <xdr:rowOff>89218</xdr:rowOff>
    </xdr:from>
    <xdr:to>
      <xdr:col>4</xdr:col>
      <xdr:colOff>155575</xdr:colOff>
      <xdr:row>55</xdr:row>
      <xdr:rowOff>43117</xdr:rowOff>
    </xdr:to>
    <xdr:cxnSp macro="">
      <xdr:nvCxnSpPr>
        <xdr:cNvPr id="121" name="直線コネクタ 120"/>
        <xdr:cNvCxnSpPr/>
      </xdr:nvCxnSpPr>
      <xdr:spPr>
        <a:xfrm>
          <a:off x="2019300" y="8661718"/>
          <a:ext cx="889000" cy="81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11061</xdr:rowOff>
    </xdr:from>
    <xdr:to>
      <xdr:col>4</xdr:col>
      <xdr:colOff>206375</xdr:colOff>
      <xdr:row>56</xdr:row>
      <xdr:rowOff>112661</xdr:rowOff>
    </xdr:to>
    <xdr:sp macro="" textlink="">
      <xdr:nvSpPr>
        <xdr:cNvPr id="122" name="フローチャート : 判断 121"/>
        <xdr:cNvSpPr/>
      </xdr:nvSpPr>
      <xdr:spPr>
        <a:xfrm>
          <a:off x="2857500" y="961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103788</xdr:rowOff>
    </xdr:from>
    <xdr:ext cx="534377" cy="259045"/>
    <xdr:sp macro="" textlink="">
      <xdr:nvSpPr>
        <xdr:cNvPr id="123" name="テキスト ボックス 122"/>
        <xdr:cNvSpPr txBox="1"/>
      </xdr:nvSpPr>
      <xdr:spPr>
        <a:xfrm>
          <a:off x="2641111" y="970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46,086</a:t>
          </a:r>
          <a:endParaRPr kumimoji="1" lang="ja-JP" altLang="en-US" sz="1000" b="1">
            <a:solidFill>
              <a:srgbClr val="000080"/>
            </a:solidFill>
            <a:latin typeface="ＭＳ Ｐゴシック"/>
          </a:endParaRPr>
        </a:p>
      </xdr:txBody>
    </xdr:sp>
    <xdr:clientData/>
  </xdr:oneCellAnchor>
  <xdr:twoCellAnchor>
    <xdr:from>
      <xdr:col>1</xdr:col>
      <xdr:colOff>434975</xdr:colOff>
      <xdr:row>50</xdr:row>
      <xdr:rowOff>89218</xdr:rowOff>
    </xdr:from>
    <xdr:to>
      <xdr:col>2</xdr:col>
      <xdr:colOff>638175</xdr:colOff>
      <xdr:row>55</xdr:row>
      <xdr:rowOff>92342</xdr:rowOff>
    </xdr:to>
    <xdr:cxnSp macro="">
      <xdr:nvCxnSpPr>
        <xdr:cNvPr id="124" name="直線コネクタ 123"/>
        <xdr:cNvCxnSpPr/>
      </xdr:nvCxnSpPr>
      <xdr:spPr>
        <a:xfrm flipV="1">
          <a:off x="1130300" y="8661718"/>
          <a:ext cx="889000" cy="860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55</xdr:row>
      <xdr:rowOff>162966</xdr:rowOff>
    </xdr:from>
    <xdr:to>
      <xdr:col>3</xdr:col>
      <xdr:colOff>3175</xdr:colOff>
      <xdr:row>56</xdr:row>
      <xdr:rowOff>93116</xdr:rowOff>
    </xdr:to>
    <xdr:sp macro="" textlink="">
      <xdr:nvSpPr>
        <xdr:cNvPr id="125" name="フローチャート : 判断 124"/>
        <xdr:cNvSpPr/>
      </xdr:nvSpPr>
      <xdr:spPr>
        <a:xfrm>
          <a:off x="1968500" y="959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84243</xdr:rowOff>
    </xdr:from>
    <xdr:ext cx="534377" cy="259045"/>
    <xdr:sp macro="" textlink="">
      <xdr:nvSpPr>
        <xdr:cNvPr id="126" name="テキスト ボックス 125"/>
        <xdr:cNvSpPr txBox="1"/>
      </xdr:nvSpPr>
      <xdr:spPr>
        <a:xfrm>
          <a:off x="1752111" y="968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47,112</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55849</xdr:rowOff>
    </xdr:from>
    <xdr:to>
      <xdr:col>1</xdr:col>
      <xdr:colOff>485775</xdr:colOff>
      <xdr:row>56</xdr:row>
      <xdr:rowOff>157449</xdr:rowOff>
    </xdr:to>
    <xdr:sp macro="" textlink="">
      <xdr:nvSpPr>
        <xdr:cNvPr id="127" name="フローチャート : 判断 126"/>
        <xdr:cNvSpPr/>
      </xdr:nvSpPr>
      <xdr:spPr>
        <a:xfrm>
          <a:off x="1079500" y="965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148576</xdr:rowOff>
    </xdr:from>
    <xdr:ext cx="534377" cy="259045"/>
    <xdr:sp macro="" textlink="">
      <xdr:nvSpPr>
        <xdr:cNvPr id="128" name="テキスト ボックス 127"/>
        <xdr:cNvSpPr txBox="1"/>
      </xdr:nvSpPr>
      <xdr:spPr>
        <a:xfrm>
          <a:off x="863111" y="974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43,735</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29" name="テキスト ボックス 128"/>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0" name="テキスト ボックス 129"/>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1" name="テキスト ボックス 130"/>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2" name="テキスト ボックス 131"/>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3" name="テキスト ボックス 132"/>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52</xdr:row>
      <xdr:rowOff>154584</xdr:rowOff>
    </xdr:from>
    <xdr:to>
      <xdr:col>6</xdr:col>
      <xdr:colOff>561975</xdr:colOff>
      <xdr:row>53</xdr:row>
      <xdr:rowOff>84734</xdr:rowOff>
    </xdr:to>
    <xdr:sp macro="" textlink="">
      <xdr:nvSpPr>
        <xdr:cNvPr id="134" name="円/楕円 133"/>
        <xdr:cNvSpPr/>
      </xdr:nvSpPr>
      <xdr:spPr>
        <a:xfrm>
          <a:off x="4584700" y="906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52</xdr:row>
      <xdr:rowOff>6011</xdr:rowOff>
    </xdr:from>
    <xdr:ext cx="534377" cy="259045"/>
    <xdr:sp macro="" textlink="">
      <xdr:nvSpPr>
        <xdr:cNvPr id="135" name="総務費該当値テキスト"/>
        <xdr:cNvSpPr txBox="1"/>
      </xdr:nvSpPr>
      <xdr:spPr>
        <a:xfrm>
          <a:off x="4686300" y="8921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74,552</a:t>
          </a:r>
          <a:endParaRPr kumimoji="1" lang="ja-JP" altLang="en-US" sz="1000" b="1">
            <a:solidFill>
              <a:srgbClr val="FF0000"/>
            </a:solidFill>
            <a:latin typeface="ＭＳ Ｐゴシック"/>
          </a:endParaRPr>
        </a:p>
      </xdr:txBody>
    </xdr:sp>
    <xdr:clientData/>
  </xdr:oneCellAnchor>
  <xdr:twoCellAnchor>
    <xdr:from>
      <xdr:col>5</xdr:col>
      <xdr:colOff>307975</xdr:colOff>
      <xdr:row>50</xdr:row>
      <xdr:rowOff>21234</xdr:rowOff>
    </xdr:from>
    <xdr:to>
      <xdr:col>5</xdr:col>
      <xdr:colOff>409575</xdr:colOff>
      <xdr:row>50</xdr:row>
      <xdr:rowOff>122834</xdr:rowOff>
    </xdr:to>
    <xdr:sp macro="" textlink="">
      <xdr:nvSpPr>
        <xdr:cNvPr id="136" name="円/楕円 135"/>
        <xdr:cNvSpPr/>
      </xdr:nvSpPr>
      <xdr:spPr>
        <a:xfrm>
          <a:off x="3746500" y="859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48</xdr:row>
      <xdr:rowOff>139361</xdr:rowOff>
    </xdr:from>
    <xdr:ext cx="534377" cy="259045"/>
    <xdr:sp macro="" textlink="">
      <xdr:nvSpPr>
        <xdr:cNvPr id="137" name="テキスト ボックス 136"/>
        <xdr:cNvSpPr txBox="1"/>
      </xdr:nvSpPr>
      <xdr:spPr>
        <a:xfrm>
          <a:off x="3530111" y="8368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99,552</a:t>
          </a:r>
          <a:endParaRPr kumimoji="1" lang="ja-JP" altLang="en-US" sz="1000" b="1">
            <a:solidFill>
              <a:srgbClr val="FF0000"/>
            </a:solidFill>
            <a:latin typeface="ＭＳ Ｐゴシック"/>
          </a:endParaRPr>
        </a:p>
      </xdr:txBody>
    </xdr:sp>
    <xdr:clientData/>
  </xdr:oneCellAnchor>
  <xdr:twoCellAnchor>
    <xdr:from>
      <xdr:col>4</xdr:col>
      <xdr:colOff>104775</xdr:colOff>
      <xdr:row>54</xdr:row>
      <xdr:rowOff>163767</xdr:rowOff>
    </xdr:from>
    <xdr:to>
      <xdr:col>4</xdr:col>
      <xdr:colOff>206375</xdr:colOff>
      <xdr:row>55</xdr:row>
      <xdr:rowOff>93917</xdr:rowOff>
    </xdr:to>
    <xdr:sp macro="" textlink="">
      <xdr:nvSpPr>
        <xdr:cNvPr id="138" name="円/楕円 137"/>
        <xdr:cNvSpPr/>
      </xdr:nvSpPr>
      <xdr:spPr>
        <a:xfrm>
          <a:off x="2857500" y="942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53</xdr:row>
      <xdr:rowOff>110444</xdr:rowOff>
    </xdr:from>
    <xdr:ext cx="534377" cy="259045"/>
    <xdr:sp macro="" textlink="">
      <xdr:nvSpPr>
        <xdr:cNvPr id="139" name="テキスト ボックス 138"/>
        <xdr:cNvSpPr txBox="1"/>
      </xdr:nvSpPr>
      <xdr:spPr>
        <a:xfrm>
          <a:off x="2641111" y="9197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56,070</a:t>
          </a:r>
          <a:endParaRPr kumimoji="1" lang="ja-JP" altLang="en-US" sz="1000" b="1">
            <a:solidFill>
              <a:srgbClr val="FF0000"/>
            </a:solidFill>
            <a:latin typeface="ＭＳ Ｐゴシック"/>
          </a:endParaRPr>
        </a:p>
      </xdr:txBody>
    </xdr:sp>
    <xdr:clientData/>
  </xdr:oneCellAnchor>
  <xdr:twoCellAnchor>
    <xdr:from>
      <xdr:col>2</xdr:col>
      <xdr:colOff>587375</xdr:colOff>
      <xdr:row>50</xdr:row>
      <xdr:rowOff>38418</xdr:rowOff>
    </xdr:from>
    <xdr:to>
      <xdr:col>3</xdr:col>
      <xdr:colOff>3175</xdr:colOff>
      <xdr:row>50</xdr:row>
      <xdr:rowOff>140018</xdr:rowOff>
    </xdr:to>
    <xdr:sp macro="" textlink="">
      <xdr:nvSpPr>
        <xdr:cNvPr id="140" name="円/楕円 139"/>
        <xdr:cNvSpPr/>
      </xdr:nvSpPr>
      <xdr:spPr>
        <a:xfrm>
          <a:off x="1968500" y="8610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48</xdr:row>
      <xdr:rowOff>156545</xdr:rowOff>
    </xdr:from>
    <xdr:ext cx="534377" cy="259045"/>
    <xdr:sp macro="" textlink="">
      <xdr:nvSpPr>
        <xdr:cNvPr id="141" name="テキスト ボックス 140"/>
        <xdr:cNvSpPr txBox="1"/>
      </xdr:nvSpPr>
      <xdr:spPr>
        <a:xfrm>
          <a:off x="1752111" y="838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98,650</a:t>
          </a:r>
          <a:endParaRPr kumimoji="1" lang="ja-JP" altLang="en-US" sz="1000" b="1">
            <a:solidFill>
              <a:srgbClr val="FF0000"/>
            </a:solidFill>
            <a:latin typeface="ＭＳ Ｐゴシック"/>
          </a:endParaRPr>
        </a:p>
      </xdr:txBody>
    </xdr:sp>
    <xdr:clientData/>
  </xdr:oneCellAnchor>
  <xdr:twoCellAnchor>
    <xdr:from>
      <xdr:col>1</xdr:col>
      <xdr:colOff>384175</xdr:colOff>
      <xdr:row>55</xdr:row>
      <xdr:rowOff>41542</xdr:rowOff>
    </xdr:from>
    <xdr:to>
      <xdr:col>1</xdr:col>
      <xdr:colOff>485775</xdr:colOff>
      <xdr:row>55</xdr:row>
      <xdr:rowOff>143142</xdr:rowOff>
    </xdr:to>
    <xdr:sp macro="" textlink="">
      <xdr:nvSpPr>
        <xdr:cNvPr id="142" name="円/楕円 141"/>
        <xdr:cNvSpPr/>
      </xdr:nvSpPr>
      <xdr:spPr>
        <a:xfrm>
          <a:off x="1079500" y="947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53</xdr:row>
      <xdr:rowOff>159669</xdr:rowOff>
    </xdr:from>
    <xdr:ext cx="534377" cy="259045"/>
    <xdr:sp macro="" textlink="">
      <xdr:nvSpPr>
        <xdr:cNvPr id="143" name="テキスト ボックス 142"/>
        <xdr:cNvSpPr txBox="1"/>
      </xdr:nvSpPr>
      <xdr:spPr>
        <a:xfrm>
          <a:off x="863111" y="9246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53,486</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5" name="正方形/長方形 144"/>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6" name="正方形/長方形 145"/>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11/21</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7" name="正方形/長方形 146"/>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8" name="正方形/長方形 147"/>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49" name="正方形/長方形 148"/>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0" name="正方形/長方形 149"/>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2" name="テキスト ボックス 151"/>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3" name="直線コネクタ 152"/>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54" name="テキスト ボックス 153"/>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79</xdr:row>
      <xdr:rowOff>44450</xdr:rowOff>
    </xdr:from>
    <xdr:to>
      <xdr:col>7</xdr:col>
      <xdr:colOff>638175</xdr:colOff>
      <xdr:row>79</xdr:row>
      <xdr:rowOff>44450</xdr:rowOff>
    </xdr:to>
    <xdr:cxnSp macro="">
      <xdr:nvCxnSpPr>
        <xdr:cNvPr id="155" name="直線コネクタ 154"/>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57" name="直線コネクタ 156"/>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59" name="直線コネクタ 158"/>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1" name="直線コネクタ 160"/>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3" name="直線コネクタ 162"/>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5" name="直線コネクタ 16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270,000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7"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128765</xdr:rowOff>
    </xdr:from>
    <xdr:to>
      <xdr:col>6</xdr:col>
      <xdr:colOff>510540</xdr:colOff>
      <xdr:row>78</xdr:row>
      <xdr:rowOff>45771</xdr:rowOff>
    </xdr:to>
    <xdr:cxnSp macro="">
      <xdr:nvCxnSpPr>
        <xdr:cNvPr id="168" name="直線コネクタ 167"/>
        <xdr:cNvCxnSpPr/>
      </xdr:nvCxnSpPr>
      <xdr:spPr>
        <a:xfrm flipV="1">
          <a:off x="4633595" y="12130265"/>
          <a:ext cx="1270" cy="1288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49598</xdr:rowOff>
    </xdr:from>
    <xdr:ext cx="599010" cy="259045"/>
    <xdr:sp macro="" textlink="">
      <xdr:nvSpPr>
        <xdr:cNvPr id="169" name="民生費最小値テキスト"/>
        <xdr:cNvSpPr txBox="1"/>
      </xdr:nvSpPr>
      <xdr:spPr>
        <a:xfrm>
          <a:off x="4686300" y="13422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133,396</a:t>
          </a:r>
          <a:endParaRPr kumimoji="1" lang="ja-JP" altLang="en-US" sz="1000" b="1">
            <a:latin typeface="ＭＳ Ｐゴシック"/>
          </a:endParaRPr>
        </a:p>
      </xdr:txBody>
    </xdr:sp>
    <xdr:clientData/>
  </xdr:oneCellAnchor>
  <xdr:twoCellAnchor>
    <xdr:from>
      <xdr:col>6</xdr:col>
      <xdr:colOff>422275</xdr:colOff>
      <xdr:row>78</xdr:row>
      <xdr:rowOff>45771</xdr:rowOff>
    </xdr:from>
    <xdr:to>
      <xdr:col>6</xdr:col>
      <xdr:colOff>600075</xdr:colOff>
      <xdr:row>78</xdr:row>
      <xdr:rowOff>45771</xdr:rowOff>
    </xdr:to>
    <xdr:cxnSp macro="">
      <xdr:nvCxnSpPr>
        <xdr:cNvPr id="170" name="直線コネクタ 169"/>
        <xdr:cNvCxnSpPr/>
      </xdr:nvCxnSpPr>
      <xdr:spPr>
        <a:xfrm>
          <a:off x="4546600" y="13418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75442</xdr:rowOff>
    </xdr:from>
    <xdr:ext cx="599010" cy="259045"/>
    <xdr:sp macro="" textlink="">
      <xdr:nvSpPr>
        <xdr:cNvPr id="171" name="民生費最大値テキスト"/>
        <xdr:cNvSpPr txBox="1"/>
      </xdr:nvSpPr>
      <xdr:spPr>
        <a:xfrm>
          <a:off x="4686300" y="11905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234,861</a:t>
          </a:r>
          <a:endParaRPr kumimoji="1" lang="ja-JP" altLang="en-US" sz="1000" b="1">
            <a:latin typeface="ＭＳ Ｐゴシック"/>
          </a:endParaRPr>
        </a:p>
      </xdr:txBody>
    </xdr:sp>
    <xdr:clientData/>
  </xdr:oneCellAnchor>
  <xdr:twoCellAnchor>
    <xdr:from>
      <xdr:col>6</xdr:col>
      <xdr:colOff>422275</xdr:colOff>
      <xdr:row>70</xdr:row>
      <xdr:rowOff>128765</xdr:rowOff>
    </xdr:from>
    <xdr:to>
      <xdr:col>6</xdr:col>
      <xdr:colOff>600075</xdr:colOff>
      <xdr:row>70</xdr:row>
      <xdr:rowOff>128765</xdr:rowOff>
    </xdr:to>
    <xdr:cxnSp macro="">
      <xdr:nvCxnSpPr>
        <xdr:cNvPr id="172" name="直線コネクタ 171"/>
        <xdr:cNvCxnSpPr/>
      </xdr:nvCxnSpPr>
      <xdr:spPr>
        <a:xfrm>
          <a:off x="4546600" y="1213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166954</xdr:rowOff>
    </xdr:from>
    <xdr:to>
      <xdr:col>6</xdr:col>
      <xdr:colOff>511175</xdr:colOff>
      <xdr:row>77</xdr:row>
      <xdr:rowOff>111480</xdr:rowOff>
    </xdr:to>
    <xdr:cxnSp macro="">
      <xdr:nvCxnSpPr>
        <xdr:cNvPr id="173" name="直線コネクタ 172"/>
        <xdr:cNvCxnSpPr/>
      </xdr:nvCxnSpPr>
      <xdr:spPr>
        <a:xfrm flipV="1">
          <a:off x="3797300" y="13197154"/>
          <a:ext cx="838200" cy="115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74</xdr:row>
      <xdr:rowOff>93210</xdr:rowOff>
    </xdr:from>
    <xdr:ext cx="599010" cy="259045"/>
    <xdr:sp macro="" textlink="">
      <xdr:nvSpPr>
        <xdr:cNvPr id="174" name="民生費平均値テキスト"/>
        <xdr:cNvSpPr txBox="1"/>
      </xdr:nvSpPr>
      <xdr:spPr>
        <a:xfrm>
          <a:off x="4686300" y="1278051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167,962</a:t>
          </a:r>
          <a:endParaRPr kumimoji="1" lang="ja-JP" altLang="en-US" sz="1000" b="1">
            <a:solidFill>
              <a:srgbClr val="000080"/>
            </a:solidFill>
            <a:latin typeface="ＭＳ Ｐゴシック"/>
          </a:endParaRPr>
        </a:p>
      </xdr:txBody>
    </xdr:sp>
    <xdr:clientData/>
  </xdr:oneCellAnchor>
  <xdr:twoCellAnchor>
    <xdr:from>
      <xdr:col>6</xdr:col>
      <xdr:colOff>460375</xdr:colOff>
      <xdr:row>75</xdr:row>
      <xdr:rowOff>70333</xdr:rowOff>
    </xdr:from>
    <xdr:to>
      <xdr:col>6</xdr:col>
      <xdr:colOff>561975</xdr:colOff>
      <xdr:row>76</xdr:row>
      <xdr:rowOff>484</xdr:rowOff>
    </xdr:to>
    <xdr:sp macro="" textlink="">
      <xdr:nvSpPr>
        <xdr:cNvPr id="175" name="フローチャート : 判断 174"/>
        <xdr:cNvSpPr/>
      </xdr:nvSpPr>
      <xdr:spPr>
        <a:xfrm>
          <a:off x="4584700" y="129290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111480</xdr:rowOff>
    </xdr:from>
    <xdr:to>
      <xdr:col>5</xdr:col>
      <xdr:colOff>358775</xdr:colOff>
      <xdr:row>77</xdr:row>
      <xdr:rowOff>161595</xdr:rowOff>
    </xdr:to>
    <xdr:cxnSp macro="">
      <xdr:nvCxnSpPr>
        <xdr:cNvPr id="176" name="直線コネクタ 175"/>
        <xdr:cNvCxnSpPr/>
      </xdr:nvCxnSpPr>
      <xdr:spPr>
        <a:xfrm flipV="1">
          <a:off x="2908300" y="13313130"/>
          <a:ext cx="889000" cy="50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75</xdr:row>
      <xdr:rowOff>124434</xdr:rowOff>
    </xdr:from>
    <xdr:to>
      <xdr:col>5</xdr:col>
      <xdr:colOff>409575</xdr:colOff>
      <xdr:row>76</xdr:row>
      <xdr:rowOff>54584</xdr:rowOff>
    </xdr:to>
    <xdr:sp macro="" textlink="">
      <xdr:nvSpPr>
        <xdr:cNvPr id="177" name="フローチャート : 判断 176"/>
        <xdr:cNvSpPr/>
      </xdr:nvSpPr>
      <xdr:spPr>
        <a:xfrm>
          <a:off x="3746500" y="12983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74</xdr:row>
      <xdr:rowOff>71111</xdr:rowOff>
    </xdr:from>
    <xdr:ext cx="599010" cy="259045"/>
    <xdr:sp macro="" textlink="">
      <xdr:nvSpPr>
        <xdr:cNvPr id="178" name="テキスト ボックス 177"/>
        <xdr:cNvSpPr txBox="1"/>
      </xdr:nvSpPr>
      <xdr:spPr>
        <a:xfrm>
          <a:off x="3497794" y="12758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163,702</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161595</xdr:rowOff>
    </xdr:from>
    <xdr:to>
      <xdr:col>4</xdr:col>
      <xdr:colOff>155575</xdr:colOff>
      <xdr:row>78</xdr:row>
      <xdr:rowOff>103682</xdr:rowOff>
    </xdr:to>
    <xdr:cxnSp macro="">
      <xdr:nvCxnSpPr>
        <xdr:cNvPr id="179" name="直線コネクタ 178"/>
        <xdr:cNvCxnSpPr/>
      </xdr:nvCxnSpPr>
      <xdr:spPr>
        <a:xfrm flipV="1">
          <a:off x="2019300" y="13363245"/>
          <a:ext cx="889000" cy="113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65100</xdr:rowOff>
    </xdr:from>
    <xdr:to>
      <xdr:col>4</xdr:col>
      <xdr:colOff>206375</xdr:colOff>
      <xdr:row>77</xdr:row>
      <xdr:rowOff>166700</xdr:rowOff>
    </xdr:to>
    <xdr:sp macro="" textlink="">
      <xdr:nvSpPr>
        <xdr:cNvPr id="180" name="フローチャート : 判断 179"/>
        <xdr:cNvSpPr/>
      </xdr:nvSpPr>
      <xdr:spPr>
        <a:xfrm>
          <a:off x="2857500" y="1326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76</xdr:row>
      <xdr:rowOff>11777</xdr:rowOff>
    </xdr:from>
    <xdr:ext cx="599010" cy="259045"/>
    <xdr:sp macro="" textlink="">
      <xdr:nvSpPr>
        <xdr:cNvPr id="181" name="テキスト ボックス 180"/>
        <xdr:cNvSpPr txBox="1"/>
      </xdr:nvSpPr>
      <xdr:spPr>
        <a:xfrm>
          <a:off x="2608794" y="13041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141,374</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103682</xdr:rowOff>
    </xdr:from>
    <xdr:to>
      <xdr:col>2</xdr:col>
      <xdr:colOff>638175</xdr:colOff>
      <xdr:row>79</xdr:row>
      <xdr:rowOff>10643</xdr:rowOff>
    </xdr:to>
    <xdr:cxnSp macro="">
      <xdr:nvCxnSpPr>
        <xdr:cNvPr id="182" name="直線コネクタ 181"/>
        <xdr:cNvCxnSpPr/>
      </xdr:nvCxnSpPr>
      <xdr:spPr>
        <a:xfrm flipV="1">
          <a:off x="1130300" y="13476782"/>
          <a:ext cx="889000" cy="78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12167</xdr:rowOff>
    </xdr:from>
    <xdr:to>
      <xdr:col>3</xdr:col>
      <xdr:colOff>3175</xdr:colOff>
      <xdr:row>78</xdr:row>
      <xdr:rowOff>113767</xdr:rowOff>
    </xdr:to>
    <xdr:sp macro="" textlink="">
      <xdr:nvSpPr>
        <xdr:cNvPr id="183" name="フローチャート : 判断 182"/>
        <xdr:cNvSpPr/>
      </xdr:nvSpPr>
      <xdr:spPr>
        <a:xfrm>
          <a:off x="1968500" y="13385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130294</xdr:rowOff>
    </xdr:from>
    <xdr:ext cx="599010" cy="259045"/>
    <xdr:sp macro="" textlink="">
      <xdr:nvSpPr>
        <xdr:cNvPr id="184" name="テキスト ボックス 183"/>
        <xdr:cNvSpPr txBox="1"/>
      </xdr:nvSpPr>
      <xdr:spPr>
        <a:xfrm>
          <a:off x="1719794" y="13160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132,042</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38988</xdr:rowOff>
    </xdr:from>
    <xdr:to>
      <xdr:col>1</xdr:col>
      <xdr:colOff>485775</xdr:colOff>
      <xdr:row>78</xdr:row>
      <xdr:rowOff>140588</xdr:rowOff>
    </xdr:to>
    <xdr:sp macro="" textlink="">
      <xdr:nvSpPr>
        <xdr:cNvPr id="185" name="フローチャート : 判断 184"/>
        <xdr:cNvSpPr/>
      </xdr:nvSpPr>
      <xdr:spPr>
        <a:xfrm>
          <a:off x="1079500" y="13412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157115</xdr:rowOff>
    </xdr:from>
    <xdr:ext cx="599010" cy="259045"/>
    <xdr:sp macro="" textlink="">
      <xdr:nvSpPr>
        <xdr:cNvPr id="186" name="テキスト ボックス 185"/>
        <xdr:cNvSpPr txBox="1"/>
      </xdr:nvSpPr>
      <xdr:spPr>
        <a:xfrm>
          <a:off x="830794" y="13187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129,930</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7" name="テキスト ボックス 18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8" name="テキスト ボックス 18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9" name="テキスト ボックス 18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0" name="テキスト ボックス 18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1" name="テキスト ボックス 19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116154</xdr:rowOff>
    </xdr:from>
    <xdr:to>
      <xdr:col>6</xdr:col>
      <xdr:colOff>561975</xdr:colOff>
      <xdr:row>77</xdr:row>
      <xdr:rowOff>46304</xdr:rowOff>
    </xdr:to>
    <xdr:sp macro="" textlink="">
      <xdr:nvSpPr>
        <xdr:cNvPr id="192" name="円/楕円 191"/>
        <xdr:cNvSpPr/>
      </xdr:nvSpPr>
      <xdr:spPr>
        <a:xfrm>
          <a:off x="4584700" y="1314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94581</xdr:rowOff>
    </xdr:from>
    <xdr:ext cx="599010" cy="259045"/>
    <xdr:sp macro="" textlink="">
      <xdr:nvSpPr>
        <xdr:cNvPr id="193" name="民生費該当値テキスト"/>
        <xdr:cNvSpPr txBox="1"/>
      </xdr:nvSpPr>
      <xdr:spPr>
        <a:xfrm>
          <a:off x="4686300" y="13124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150,854</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60680</xdr:rowOff>
    </xdr:from>
    <xdr:to>
      <xdr:col>5</xdr:col>
      <xdr:colOff>409575</xdr:colOff>
      <xdr:row>77</xdr:row>
      <xdr:rowOff>162280</xdr:rowOff>
    </xdr:to>
    <xdr:sp macro="" textlink="">
      <xdr:nvSpPr>
        <xdr:cNvPr id="194" name="円/楕円 193"/>
        <xdr:cNvSpPr/>
      </xdr:nvSpPr>
      <xdr:spPr>
        <a:xfrm>
          <a:off x="3746500" y="1326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77</xdr:row>
      <xdr:rowOff>153407</xdr:rowOff>
    </xdr:from>
    <xdr:ext cx="599010" cy="259045"/>
    <xdr:sp macro="" textlink="">
      <xdr:nvSpPr>
        <xdr:cNvPr id="195" name="テキスト ボックス 194"/>
        <xdr:cNvSpPr txBox="1"/>
      </xdr:nvSpPr>
      <xdr:spPr>
        <a:xfrm>
          <a:off x="3497794" y="13355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141,722</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110795</xdr:rowOff>
    </xdr:from>
    <xdr:to>
      <xdr:col>4</xdr:col>
      <xdr:colOff>206375</xdr:colOff>
      <xdr:row>78</xdr:row>
      <xdr:rowOff>40945</xdr:rowOff>
    </xdr:to>
    <xdr:sp macro="" textlink="">
      <xdr:nvSpPr>
        <xdr:cNvPr id="196" name="円/楕円 195"/>
        <xdr:cNvSpPr/>
      </xdr:nvSpPr>
      <xdr:spPr>
        <a:xfrm>
          <a:off x="2857500" y="1331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32072</xdr:rowOff>
    </xdr:from>
    <xdr:ext cx="599010" cy="259045"/>
    <xdr:sp macro="" textlink="">
      <xdr:nvSpPr>
        <xdr:cNvPr id="197" name="テキスト ボックス 196"/>
        <xdr:cNvSpPr txBox="1"/>
      </xdr:nvSpPr>
      <xdr:spPr>
        <a:xfrm>
          <a:off x="2608794" y="13405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137,776</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52882</xdr:rowOff>
    </xdr:from>
    <xdr:to>
      <xdr:col>3</xdr:col>
      <xdr:colOff>3175</xdr:colOff>
      <xdr:row>78</xdr:row>
      <xdr:rowOff>154482</xdr:rowOff>
    </xdr:to>
    <xdr:sp macro="" textlink="">
      <xdr:nvSpPr>
        <xdr:cNvPr id="198" name="円/楕円 197"/>
        <xdr:cNvSpPr/>
      </xdr:nvSpPr>
      <xdr:spPr>
        <a:xfrm>
          <a:off x="1968500" y="13425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145609</xdr:rowOff>
    </xdr:from>
    <xdr:ext cx="599010" cy="259045"/>
    <xdr:sp macro="" textlink="">
      <xdr:nvSpPr>
        <xdr:cNvPr id="199" name="テキスト ボックス 198"/>
        <xdr:cNvSpPr txBox="1"/>
      </xdr:nvSpPr>
      <xdr:spPr>
        <a:xfrm>
          <a:off x="1719794" y="13518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128,836</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131293</xdr:rowOff>
    </xdr:from>
    <xdr:to>
      <xdr:col>1</xdr:col>
      <xdr:colOff>485775</xdr:colOff>
      <xdr:row>79</xdr:row>
      <xdr:rowOff>61443</xdr:rowOff>
    </xdr:to>
    <xdr:sp macro="" textlink="">
      <xdr:nvSpPr>
        <xdr:cNvPr id="200" name="円/楕円 199"/>
        <xdr:cNvSpPr/>
      </xdr:nvSpPr>
      <xdr:spPr>
        <a:xfrm>
          <a:off x="1079500" y="1350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79</xdr:row>
      <xdr:rowOff>52570</xdr:rowOff>
    </xdr:from>
    <xdr:ext cx="599010" cy="259045"/>
    <xdr:sp macro="" textlink="">
      <xdr:nvSpPr>
        <xdr:cNvPr id="201" name="テキスト ボックス 200"/>
        <xdr:cNvSpPr txBox="1"/>
      </xdr:nvSpPr>
      <xdr:spPr>
        <a:xfrm>
          <a:off x="830794" y="13597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122,662</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0" name="テキスト ボックス 209"/>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1" name="直線コネクタ 210"/>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2" name="テキスト ボックス 211"/>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3" name="直線コネクタ 212"/>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4" name="テキスト ボックス 213"/>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5" name="直線コネクタ 214"/>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6" name="テキスト ボックス 215"/>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7" name="直線コネクタ 216"/>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18" name="テキスト ボックス 217"/>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19" name="直線コネクタ 218"/>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0" name="テキスト ボックス 219"/>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1" name="直線コネクタ 220"/>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21970</xdr:rowOff>
    </xdr:from>
    <xdr:ext cx="531299" cy="259045"/>
    <xdr:sp macro="" textlink="">
      <xdr:nvSpPr>
        <xdr:cNvPr id="222" name="テキスト ボックス 221"/>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3" name="直線コネクタ 222"/>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89</xdr:row>
      <xdr:rowOff>38298</xdr:rowOff>
    </xdr:from>
    <xdr:ext cx="531299" cy="259045"/>
    <xdr:sp macro="" textlink="">
      <xdr:nvSpPr>
        <xdr:cNvPr id="224" name="テキスト ボックス 223"/>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87</xdr:row>
      <xdr:rowOff>54627</xdr:rowOff>
    </xdr:from>
    <xdr:ext cx="531299" cy="259045"/>
    <xdr:sp macro="" textlink="">
      <xdr:nvSpPr>
        <xdr:cNvPr id="226" name="テキスト ボックス 225"/>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7"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10215</xdr:rowOff>
    </xdr:from>
    <xdr:to>
      <xdr:col>6</xdr:col>
      <xdr:colOff>510540</xdr:colOff>
      <xdr:row>98</xdr:row>
      <xdr:rowOff>44079</xdr:rowOff>
    </xdr:to>
    <xdr:cxnSp macro="">
      <xdr:nvCxnSpPr>
        <xdr:cNvPr id="228" name="直線コネクタ 227"/>
        <xdr:cNvCxnSpPr/>
      </xdr:nvCxnSpPr>
      <xdr:spPr>
        <a:xfrm flipV="1">
          <a:off x="4633595" y="15612165"/>
          <a:ext cx="1270" cy="1234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47906</xdr:rowOff>
    </xdr:from>
    <xdr:ext cx="534377" cy="259045"/>
    <xdr:sp macro="" textlink="">
      <xdr:nvSpPr>
        <xdr:cNvPr id="229" name="衛生費最小値テキスト"/>
        <xdr:cNvSpPr txBox="1"/>
      </xdr:nvSpPr>
      <xdr:spPr>
        <a:xfrm>
          <a:off x="4686300" y="1685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16,928</a:t>
          </a:r>
          <a:endParaRPr kumimoji="1" lang="ja-JP" altLang="en-US" sz="1000" b="1">
            <a:latin typeface="ＭＳ Ｐゴシック"/>
          </a:endParaRPr>
        </a:p>
      </xdr:txBody>
    </xdr:sp>
    <xdr:clientData/>
  </xdr:oneCellAnchor>
  <xdr:twoCellAnchor>
    <xdr:from>
      <xdr:col>6</xdr:col>
      <xdr:colOff>422275</xdr:colOff>
      <xdr:row>98</xdr:row>
      <xdr:rowOff>44079</xdr:rowOff>
    </xdr:from>
    <xdr:to>
      <xdr:col>6</xdr:col>
      <xdr:colOff>600075</xdr:colOff>
      <xdr:row>98</xdr:row>
      <xdr:rowOff>44079</xdr:rowOff>
    </xdr:to>
    <xdr:cxnSp macro="">
      <xdr:nvCxnSpPr>
        <xdr:cNvPr id="230" name="直線コネクタ 229"/>
        <xdr:cNvCxnSpPr/>
      </xdr:nvCxnSpPr>
      <xdr:spPr>
        <a:xfrm>
          <a:off x="4546600" y="168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128342</xdr:rowOff>
    </xdr:from>
    <xdr:ext cx="534377" cy="259045"/>
    <xdr:sp macro="" textlink="">
      <xdr:nvSpPr>
        <xdr:cNvPr id="231" name="衛生費最大値テキスト"/>
        <xdr:cNvSpPr txBox="1"/>
      </xdr:nvSpPr>
      <xdr:spPr>
        <a:xfrm>
          <a:off x="4686300" y="1538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54,715</a:t>
          </a:r>
          <a:endParaRPr kumimoji="1" lang="ja-JP" altLang="en-US" sz="1000" b="1">
            <a:latin typeface="ＭＳ Ｐゴシック"/>
          </a:endParaRPr>
        </a:p>
      </xdr:txBody>
    </xdr:sp>
    <xdr:clientData/>
  </xdr:oneCellAnchor>
  <xdr:twoCellAnchor>
    <xdr:from>
      <xdr:col>6</xdr:col>
      <xdr:colOff>422275</xdr:colOff>
      <xdr:row>91</xdr:row>
      <xdr:rowOff>10215</xdr:rowOff>
    </xdr:from>
    <xdr:to>
      <xdr:col>6</xdr:col>
      <xdr:colOff>600075</xdr:colOff>
      <xdr:row>91</xdr:row>
      <xdr:rowOff>10215</xdr:rowOff>
    </xdr:to>
    <xdr:cxnSp macro="">
      <xdr:nvCxnSpPr>
        <xdr:cNvPr id="232" name="直線コネクタ 231"/>
        <xdr:cNvCxnSpPr/>
      </xdr:nvCxnSpPr>
      <xdr:spPr>
        <a:xfrm>
          <a:off x="4546600" y="15612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92</xdr:row>
      <xdr:rowOff>23278</xdr:rowOff>
    </xdr:from>
    <xdr:to>
      <xdr:col>6</xdr:col>
      <xdr:colOff>511175</xdr:colOff>
      <xdr:row>93</xdr:row>
      <xdr:rowOff>34119</xdr:rowOff>
    </xdr:to>
    <xdr:cxnSp macro="">
      <xdr:nvCxnSpPr>
        <xdr:cNvPr id="233" name="直線コネクタ 232"/>
        <xdr:cNvCxnSpPr/>
      </xdr:nvCxnSpPr>
      <xdr:spPr>
        <a:xfrm flipV="1">
          <a:off x="3797300" y="15796678"/>
          <a:ext cx="838200" cy="18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76635</xdr:rowOff>
    </xdr:from>
    <xdr:ext cx="534377" cy="259045"/>
    <xdr:sp macro="" textlink="">
      <xdr:nvSpPr>
        <xdr:cNvPr id="234" name="衛生費平均値テキスト"/>
        <xdr:cNvSpPr txBox="1"/>
      </xdr:nvSpPr>
      <xdr:spPr>
        <a:xfrm>
          <a:off x="4686300" y="161929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34,715</a:t>
          </a:r>
          <a:endParaRPr kumimoji="1" lang="ja-JP" altLang="en-US" sz="1000" b="1">
            <a:solidFill>
              <a:srgbClr val="000080"/>
            </a:solidFill>
            <a:latin typeface="ＭＳ Ｐゴシック"/>
          </a:endParaRPr>
        </a:p>
      </xdr:txBody>
    </xdr:sp>
    <xdr:clientData/>
  </xdr:oneCellAnchor>
  <xdr:twoCellAnchor>
    <xdr:from>
      <xdr:col>6</xdr:col>
      <xdr:colOff>460375</xdr:colOff>
      <xdr:row>94</xdr:row>
      <xdr:rowOff>98208</xdr:rowOff>
    </xdr:from>
    <xdr:to>
      <xdr:col>6</xdr:col>
      <xdr:colOff>561975</xdr:colOff>
      <xdr:row>95</xdr:row>
      <xdr:rowOff>28358</xdr:rowOff>
    </xdr:to>
    <xdr:sp macro="" textlink="">
      <xdr:nvSpPr>
        <xdr:cNvPr id="235" name="フローチャート : 判断 234"/>
        <xdr:cNvSpPr/>
      </xdr:nvSpPr>
      <xdr:spPr>
        <a:xfrm>
          <a:off x="4584700" y="1621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93</xdr:row>
      <xdr:rowOff>34119</xdr:rowOff>
    </xdr:from>
    <xdr:to>
      <xdr:col>5</xdr:col>
      <xdr:colOff>358775</xdr:colOff>
      <xdr:row>93</xdr:row>
      <xdr:rowOff>86762</xdr:rowOff>
    </xdr:to>
    <xdr:cxnSp macro="">
      <xdr:nvCxnSpPr>
        <xdr:cNvPr id="236" name="直線コネクタ 235"/>
        <xdr:cNvCxnSpPr/>
      </xdr:nvCxnSpPr>
      <xdr:spPr>
        <a:xfrm flipV="1">
          <a:off x="2908300" y="15978969"/>
          <a:ext cx="889000" cy="52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94</xdr:row>
      <xdr:rowOff>137396</xdr:rowOff>
    </xdr:from>
    <xdr:to>
      <xdr:col>5</xdr:col>
      <xdr:colOff>409575</xdr:colOff>
      <xdr:row>95</xdr:row>
      <xdr:rowOff>67546</xdr:rowOff>
    </xdr:to>
    <xdr:sp macro="" textlink="">
      <xdr:nvSpPr>
        <xdr:cNvPr id="237" name="フローチャート : 判断 236"/>
        <xdr:cNvSpPr/>
      </xdr:nvSpPr>
      <xdr:spPr>
        <a:xfrm>
          <a:off x="3746500" y="16253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58673</xdr:rowOff>
    </xdr:from>
    <xdr:ext cx="534377" cy="259045"/>
    <xdr:sp macro="" textlink="">
      <xdr:nvSpPr>
        <xdr:cNvPr id="238" name="テキスト ボックス 237"/>
        <xdr:cNvSpPr txBox="1"/>
      </xdr:nvSpPr>
      <xdr:spPr>
        <a:xfrm>
          <a:off x="3530111" y="16346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33,515</a:t>
          </a:r>
          <a:endParaRPr kumimoji="1" lang="ja-JP" altLang="en-US" sz="1000" b="1">
            <a:solidFill>
              <a:srgbClr val="000080"/>
            </a:solidFill>
            <a:latin typeface="ＭＳ Ｐゴシック"/>
          </a:endParaRPr>
        </a:p>
      </xdr:txBody>
    </xdr:sp>
    <xdr:clientData/>
  </xdr:oneCellAnchor>
  <xdr:twoCellAnchor>
    <xdr:from>
      <xdr:col>2</xdr:col>
      <xdr:colOff>638175</xdr:colOff>
      <xdr:row>92</xdr:row>
      <xdr:rowOff>134476</xdr:rowOff>
    </xdr:from>
    <xdr:to>
      <xdr:col>4</xdr:col>
      <xdr:colOff>155575</xdr:colOff>
      <xdr:row>93</xdr:row>
      <xdr:rowOff>86762</xdr:rowOff>
    </xdr:to>
    <xdr:cxnSp macro="">
      <xdr:nvCxnSpPr>
        <xdr:cNvPr id="239" name="直線コネクタ 238"/>
        <xdr:cNvCxnSpPr/>
      </xdr:nvCxnSpPr>
      <xdr:spPr>
        <a:xfrm>
          <a:off x="2019300" y="15907876"/>
          <a:ext cx="889000" cy="12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17480</xdr:rowOff>
    </xdr:from>
    <xdr:to>
      <xdr:col>4</xdr:col>
      <xdr:colOff>206375</xdr:colOff>
      <xdr:row>95</xdr:row>
      <xdr:rowOff>119080</xdr:rowOff>
    </xdr:to>
    <xdr:sp macro="" textlink="">
      <xdr:nvSpPr>
        <xdr:cNvPr id="240" name="フローチャート : 判断 239"/>
        <xdr:cNvSpPr/>
      </xdr:nvSpPr>
      <xdr:spPr>
        <a:xfrm>
          <a:off x="2857500" y="1630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110207</xdr:rowOff>
    </xdr:from>
    <xdr:ext cx="534377" cy="259045"/>
    <xdr:sp macro="" textlink="">
      <xdr:nvSpPr>
        <xdr:cNvPr id="241" name="テキスト ボックス 240"/>
        <xdr:cNvSpPr txBox="1"/>
      </xdr:nvSpPr>
      <xdr:spPr>
        <a:xfrm>
          <a:off x="2641111" y="1639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31,937</a:t>
          </a:r>
          <a:endParaRPr kumimoji="1" lang="ja-JP" altLang="en-US" sz="1000" b="1">
            <a:solidFill>
              <a:srgbClr val="000080"/>
            </a:solidFill>
            <a:latin typeface="ＭＳ Ｐゴシック"/>
          </a:endParaRPr>
        </a:p>
      </xdr:txBody>
    </xdr:sp>
    <xdr:clientData/>
  </xdr:oneCellAnchor>
  <xdr:twoCellAnchor>
    <xdr:from>
      <xdr:col>1</xdr:col>
      <xdr:colOff>434975</xdr:colOff>
      <xdr:row>91</xdr:row>
      <xdr:rowOff>115926</xdr:rowOff>
    </xdr:from>
    <xdr:to>
      <xdr:col>2</xdr:col>
      <xdr:colOff>638175</xdr:colOff>
      <xdr:row>92</xdr:row>
      <xdr:rowOff>134476</xdr:rowOff>
    </xdr:to>
    <xdr:cxnSp macro="">
      <xdr:nvCxnSpPr>
        <xdr:cNvPr id="242" name="直線コネクタ 241"/>
        <xdr:cNvCxnSpPr/>
      </xdr:nvCxnSpPr>
      <xdr:spPr>
        <a:xfrm>
          <a:off x="1130300" y="15717876"/>
          <a:ext cx="889000" cy="190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33775</xdr:rowOff>
    </xdr:from>
    <xdr:to>
      <xdr:col>3</xdr:col>
      <xdr:colOff>3175</xdr:colOff>
      <xdr:row>95</xdr:row>
      <xdr:rowOff>135375</xdr:rowOff>
    </xdr:to>
    <xdr:sp macro="" textlink="">
      <xdr:nvSpPr>
        <xdr:cNvPr id="243" name="フローチャート : 判断 242"/>
        <xdr:cNvSpPr/>
      </xdr:nvSpPr>
      <xdr:spPr>
        <a:xfrm>
          <a:off x="1968500" y="16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126502</xdr:rowOff>
    </xdr:from>
    <xdr:ext cx="534377" cy="259045"/>
    <xdr:sp macro="" textlink="">
      <xdr:nvSpPr>
        <xdr:cNvPr id="244" name="テキスト ボックス 243"/>
        <xdr:cNvSpPr txBox="1"/>
      </xdr:nvSpPr>
      <xdr:spPr>
        <a:xfrm>
          <a:off x="1752111" y="1641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31,438</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15911</xdr:rowOff>
    </xdr:from>
    <xdr:to>
      <xdr:col>1</xdr:col>
      <xdr:colOff>485775</xdr:colOff>
      <xdr:row>95</xdr:row>
      <xdr:rowOff>117511</xdr:rowOff>
    </xdr:to>
    <xdr:sp macro="" textlink="">
      <xdr:nvSpPr>
        <xdr:cNvPr id="245" name="フローチャート : 判断 244"/>
        <xdr:cNvSpPr/>
      </xdr:nvSpPr>
      <xdr:spPr>
        <a:xfrm>
          <a:off x="1079500" y="16303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108638</xdr:rowOff>
    </xdr:from>
    <xdr:ext cx="534377" cy="259045"/>
    <xdr:sp macro="" textlink="">
      <xdr:nvSpPr>
        <xdr:cNvPr id="246" name="テキスト ボックス 245"/>
        <xdr:cNvSpPr txBox="1"/>
      </xdr:nvSpPr>
      <xdr:spPr>
        <a:xfrm>
          <a:off x="863111" y="1639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31,985</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91</xdr:row>
      <xdr:rowOff>143928</xdr:rowOff>
    </xdr:from>
    <xdr:to>
      <xdr:col>6</xdr:col>
      <xdr:colOff>561975</xdr:colOff>
      <xdr:row>92</xdr:row>
      <xdr:rowOff>74078</xdr:rowOff>
    </xdr:to>
    <xdr:sp macro="" textlink="">
      <xdr:nvSpPr>
        <xdr:cNvPr id="252" name="円/楕円 251"/>
        <xdr:cNvSpPr/>
      </xdr:nvSpPr>
      <xdr:spPr>
        <a:xfrm>
          <a:off x="4584700" y="1574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90</xdr:row>
      <xdr:rowOff>166805</xdr:rowOff>
    </xdr:from>
    <xdr:ext cx="534377" cy="259045"/>
    <xdr:sp macro="" textlink="">
      <xdr:nvSpPr>
        <xdr:cNvPr id="253" name="衛生費該当値テキスト"/>
        <xdr:cNvSpPr txBox="1"/>
      </xdr:nvSpPr>
      <xdr:spPr>
        <a:xfrm>
          <a:off x="4686300" y="1559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49,065</a:t>
          </a:r>
          <a:endParaRPr kumimoji="1" lang="ja-JP" altLang="en-US" sz="1000" b="1">
            <a:solidFill>
              <a:srgbClr val="FF0000"/>
            </a:solidFill>
            <a:latin typeface="ＭＳ Ｐゴシック"/>
          </a:endParaRPr>
        </a:p>
      </xdr:txBody>
    </xdr:sp>
    <xdr:clientData/>
  </xdr:oneCellAnchor>
  <xdr:twoCellAnchor>
    <xdr:from>
      <xdr:col>5</xdr:col>
      <xdr:colOff>307975</xdr:colOff>
      <xdr:row>92</xdr:row>
      <xdr:rowOff>154769</xdr:rowOff>
    </xdr:from>
    <xdr:to>
      <xdr:col>5</xdr:col>
      <xdr:colOff>409575</xdr:colOff>
      <xdr:row>93</xdr:row>
      <xdr:rowOff>84919</xdr:rowOff>
    </xdr:to>
    <xdr:sp macro="" textlink="">
      <xdr:nvSpPr>
        <xdr:cNvPr id="254" name="円/楕円 253"/>
        <xdr:cNvSpPr/>
      </xdr:nvSpPr>
      <xdr:spPr>
        <a:xfrm>
          <a:off x="3746500" y="1592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91</xdr:row>
      <xdr:rowOff>101446</xdr:rowOff>
    </xdr:from>
    <xdr:ext cx="534377" cy="259045"/>
    <xdr:sp macro="" textlink="">
      <xdr:nvSpPr>
        <xdr:cNvPr id="255" name="テキスト ボックス 254"/>
        <xdr:cNvSpPr txBox="1"/>
      </xdr:nvSpPr>
      <xdr:spPr>
        <a:xfrm>
          <a:off x="3530111" y="15703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43,483</a:t>
          </a:r>
          <a:endParaRPr kumimoji="1" lang="ja-JP" altLang="en-US" sz="1000" b="1">
            <a:solidFill>
              <a:srgbClr val="FF0000"/>
            </a:solidFill>
            <a:latin typeface="ＭＳ Ｐゴシック"/>
          </a:endParaRPr>
        </a:p>
      </xdr:txBody>
    </xdr:sp>
    <xdr:clientData/>
  </xdr:oneCellAnchor>
  <xdr:twoCellAnchor>
    <xdr:from>
      <xdr:col>4</xdr:col>
      <xdr:colOff>104775</xdr:colOff>
      <xdr:row>93</xdr:row>
      <xdr:rowOff>35962</xdr:rowOff>
    </xdr:from>
    <xdr:to>
      <xdr:col>4</xdr:col>
      <xdr:colOff>206375</xdr:colOff>
      <xdr:row>93</xdr:row>
      <xdr:rowOff>137562</xdr:rowOff>
    </xdr:to>
    <xdr:sp macro="" textlink="">
      <xdr:nvSpPr>
        <xdr:cNvPr id="256" name="円/楕円 255"/>
        <xdr:cNvSpPr/>
      </xdr:nvSpPr>
      <xdr:spPr>
        <a:xfrm>
          <a:off x="2857500" y="1598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91</xdr:row>
      <xdr:rowOff>154089</xdr:rowOff>
    </xdr:from>
    <xdr:ext cx="534377" cy="259045"/>
    <xdr:sp macro="" textlink="">
      <xdr:nvSpPr>
        <xdr:cNvPr id="257" name="テキスト ボックス 256"/>
        <xdr:cNvSpPr txBox="1"/>
      </xdr:nvSpPr>
      <xdr:spPr>
        <a:xfrm>
          <a:off x="2641111" y="15756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41,871</a:t>
          </a:r>
          <a:endParaRPr kumimoji="1" lang="ja-JP" altLang="en-US" sz="1000" b="1">
            <a:solidFill>
              <a:srgbClr val="FF0000"/>
            </a:solidFill>
            <a:latin typeface="ＭＳ Ｐゴシック"/>
          </a:endParaRPr>
        </a:p>
      </xdr:txBody>
    </xdr:sp>
    <xdr:clientData/>
  </xdr:oneCellAnchor>
  <xdr:twoCellAnchor>
    <xdr:from>
      <xdr:col>2</xdr:col>
      <xdr:colOff>587375</xdr:colOff>
      <xdr:row>92</xdr:row>
      <xdr:rowOff>83676</xdr:rowOff>
    </xdr:from>
    <xdr:to>
      <xdr:col>3</xdr:col>
      <xdr:colOff>3175</xdr:colOff>
      <xdr:row>93</xdr:row>
      <xdr:rowOff>13826</xdr:rowOff>
    </xdr:to>
    <xdr:sp macro="" textlink="">
      <xdr:nvSpPr>
        <xdr:cNvPr id="258" name="円/楕円 257"/>
        <xdr:cNvSpPr/>
      </xdr:nvSpPr>
      <xdr:spPr>
        <a:xfrm>
          <a:off x="1968500" y="1585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91</xdr:row>
      <xdr:rowOff>30353</xdr:rowOff>
    </xdr:from>
    <xdr:ext cx="534377" cy="259045"/>
    <xdr:sp macro="" textlink="">
      <xdr:nvSpPr>
        <xdr:cNvPr id="259" name="テキスト ボックス 258"/>
        <xdr:cNvSpPr txBox="1"/>
      </xdr:nvSpPr>
      <xdr:spPr>
        <a:xfrm>
          <a:off x="1752111" y="1563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45,660</a:t>
          </a:r>
          <a:endParaRPr kumimoji="1" lang="ja-JP" altLang="en-US" sz="1000" b="1">
            <a:solidFill>
              <a:srgbClr val="FF0000"/>
            </a:solidFill>
            <a:latin typeface="ＭＳ Ｐゴシック"/>
          </a:endParaRPr>
        </a:p>
      </xdr:txBody>
    </xdr:sp>
    <xdr:clientData/>
  </xdr:oneCellAnchor>
  <xdr:twoCellAnchor>
    <xdr:from>
      <xdr:col>1</xdr:col>
      <xdr:colOff>384175</xdr:colOff>
      <xdr:row>91</xdr:row>
      <xdr:rowOff>65126</xdr:rowOff>
    </xdr:from>
    <xdr:to>
      <xdr:col>1</xdr:col>
      <xdr:colOff>485775</xdr:colOff>
      <xdr:row>91</xdr:row>
      <xdr:rowOff>166726</xdr:rowOff>
    </xdr:to>
    <xdr:sp macro="" textlink="">
      <xdr:nvSpPr>
        <xdr:cNvPr id="260" name="円/楕円 259"/>
        <xdr:cNvSpPr/>
      </xdr:nvSpPr>
      <xdr:spPr>
        <a:xfrm>
          <a:off x="1079500" y="1566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90</xdr:row>
      <xdr:rowOff>11803</xdr:rowOff>
    </xdr:from>
    <xdr:ext cx="534377" cy="259045"/>
    <xdr:sp macro="" textlink="">
      <xdr:nvSpPr>
        <xdr:cNvPr id="261" name="テキスト ボックス 260"/>
        <xdr:cNvSpPr txBox="1"/>
      </xdr:nvSpPr>
      <xdr:spPr>
        <a:xfrm>
          <a:off x="863111" y="1544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51,478</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2" name="直線コネクタ 271"/>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3" name="テキスト ボックス 272"/>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4" name="直線コネクタ 273"/>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5" name="テキスト ボックス 274"/>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6" name="直線コネクタ 275"/>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77" name="テキスト ボックス 276"/>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8" name="直線コネクタ 277"/>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79" name="テキスト ボックス 278"/>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0" name="直線コネクタ 279"/>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81" name="テキスト ボックス 280"/>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3" name="テキスト ボックス 282"/>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55626</xdr:rowOff>
    </xdr:from>
    <xdr:to>
      <xdr:col>15</xdr:col>
      <xdr:colOff>180340</xdr:colOff>
      <xdr:row>39</xdr:row>
      <xdr:rowOff>30480</xdr:rowOff>
    </xdr:to>
    <xdr:cxnSp macro="">
      <xdr:nvCxnSpPr>
        <xdr:cNvPr id="285" name="直線コネクタ 284"/>
        <xdr:cNvCxnSpPr/>
      </xdr:nvCxnSpPr>
      <xdr:spPr>
        <a:xfrm flipV="1">
          <a:off x="10475595" y="5370576"/>
          <a:ext cx="1270" cy="1346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34307</xdr:rowOff>
    </xdr:from>
    <xdr:ext cx="378565" cy="259045"/>
    <xdr:sp macro="" textlink="">
      <xdr:nvSpPr>
        <xdr:cNvPr id="286" name="労働費最小値テキスト"/>
        <xdr:cNvSpPr txBox="1"/>
      </xdr:nvSpPr>
      <xdr:spPr>
        <a:xfrm>
          <a:off x="10528300" y="67208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a:t>
          </a:r>
          <a:endParaRPr kumimoji="1" lang="ja-JP" altLang="en-US" sz="1000" b="1">
            <a:latin typeface="ＭＳ Ｐゴシック"/>
          </a:endParaRPr>
        </a:p>
      </xdr:txBody>
    </xdr:sp>
    <xdr:clientData/>
  </xdr:oneCellAnchor>
  <xdr:twoCellAnchor>
    <xdr:from>
      <xdr:col>15</xdr:col>
      <xdr:colOff>92075</xdr:colOff>
      <xdr:row>39</xdr:row>
      <xdr:rowOff>30480</xdr:rowOff>
    </xdr:from>
    <xdr:to>
      <xdr:col>15</xdr:col>
      <xdr:colOff>269875</xdr:colOff>
      <xdr:row>39</xdr:row>
      <xdr:rowOff>30480</xdr:rowOff>
    </xdr:to>
    <xdr:cxnSp macro="">
      <xdr:nvCxnSpPr>
        <xdr:cNvPr id="287" name="直線コネクタ 286"/>
        <xdr:cNvCxnSpPr/>
      </xdr:nvCxnSpPr>
      <xdr:spPr>
        <a:xfrm>
          <a:off x="10388600" y="6717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2303</xdr:rowOff>
    </xdr:from>
    <xdr:ext cx="534377" cy="259045"/>
    <xdr:sp macro="" textlink="">
      <xdr:nvSpPr>
        <xdr:cNvPr id="288" name="労働費最大値テキスト"/>
        <xdr:cNvSpPr txBox="1"/>
      </xdr:nvSpPr>
      <xdr:spPr>
        <a:xfrm>
          <a:off x="10528300" y="514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10,712</a:t>
          </a:r>
          <a:endParaRPr kumimoji="1" lang="ja-JP" altLang="en-US" sz="1000" b="1">
            <a:latin typeface="ＭＳ Ｐゴシック"/>
          </a:endParaRPr>
        </a:p>
      </xdr:txBody>
    </xdr:sp>
    <xdr:clientData/>
  </xdr:oneCellAnchor>
  <xdr:twoCellAnchor>
    <xdr:from>
      <xdr:col>15</xdr:col>
      <xdr:colOff>92075</xdr:colOff>
      <xdr:row>31</xdr:row>
      <xdr:rowOff>55626</xdr:rowOff>
    </xdr:from>
    <xdr:to>
      <xdr:col>15</xdr:col>
      <xdr:colOff>269875</xdr:colOff>
      <xdr:row>31</xdr:row>
      <xdr:rowOff>55626</xdr:rowOff>
    </xdr:to>
    <xdr:cxnSp macro="">
      <xdr:nvCxnSpPr>
        <xdr:cNvPr id="289" name="直線コネクタ 288"/>
        <xdr:cNvCxnSpPr/>
      </xdr:nvCxnSpPr>
      <xdr:spPr>
        <a:xfrm>
          <a:off x="10388600" y="5370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5334</xdr:rowOff>
    </xdr:from>
    <xdr:to>
      <xdr:col>15</xdr:col>
      <xdr:colOff>180975</xdr:colOff>
      <xdr:row>38</xdr:row>
      <xdr:rowOff>49657</xdr:rowOff>
    </xdr:to>
    <xdr:cxnSp macro="">
      <xdr:nvCxnSpPr>
        <xdr:cNvPr id="290" name="直線コネクタ 289"/>
        <xdr:cNvCxnSpPr/>
      </xdr:nvCxnSpPr>
      <xdr:spPr>
        <a:xfrm>
          <a:off x="9639300" y="6520434"/>
          <a:ext cx="838200" cy="4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4970</xdr:rowOff>
    </xdr:from>
    <xdr:ext cx="469744" cy="259045"/>
    <xdr:sp macro="" textlink="">
      <xdr:nvSpPr>
        <xdr:cNvPr id="291" name="労働費平均値テキスト"/>
        <xdr:cNvSpPr txBox="1"/>
      </xdr:nvSpPr>
      <xdr:spPr>
        <a:xfrm>
          <a:off x="10528300" y="63486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1,441</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153543</xdr:rowOff>
    </xdr:from>
    <xdr:to>
      <xdr:col>15</xdr:col>
      <xdr:colOff>231775</xdr:colOff>
      <xdr:row>38</xdr:row>
      <xdr:rowOff>83693</xdr:rowOff>
    </xdr:to>
    <xdr:sp macro="" textlink="">
      <xdr:nvSpPr>
        <xdr:cNvPr id="292" name="フローチャート : 判断 291"/>
        <xdr:cNvSpPr/>
      </xdr:nvSpPr>
      <xdr:spPr>
        <a:xfrm>
          <a:off x="10426700" y="649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5334</xdr:rowOff>
    </xdr:from>
    <xdr:to>
      <xdr:col>14</xdr:col>
      <xdr:colOff>28575</xdr:colOff>
      <xdr:row>38</xdr:row>
      <xdr:rowOff>13589</xdr:rowOff>
    </xdr:to>
    <xdr:cxnSp macro="">
      <xdr:nvCxnSpPr>
        <xdr:cNvPr id="293" name="直線コネクタ 292"/>
        <xdr:cNvCxnSpPr/>
      </xdr:nvCxnSpPr>
      <xdr:spPr>
        <a:xfrm flipV="1">
          <a:off x="8750300" y="6520434"/>
          <a:ext cx="8890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136144</xdr:rowOff>
    </xdr:from>
    <xdr:to>
      <xdr:col>14</xdr:col>
      <xdr:colOff>79375</xdr:colOff>
      <xdr:row>38</xdr:row>
      <xdr:rowOff>66294</xdr:rowOff>
    </xdr:to>
    <xdr:sp macro="" textlink="">
      <xdr:nvSpPr>
        <xdr:cNvPr id="294" name="フローチャート : 判断 293"/>
        <xdr:cNvSpPr/>
      </xdr:nvSpPr>
      <xdr:spPr>
        <a:xfrm>
          <a:off x="9588500" y="647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57421</xdr:rowOff>
    </xdr:from>
    <xdr:ext cx="469744" cy="259045"/>
    <xdr:sp macro="" textlink="">
      <xdr:nvSpPr>
        <xdr:cNvPr id="295" name="テキスト ボックス 294"/>
        <xdr:cNvSpPr txBox="1"/>
      </xdr:nvSpPr>
      <xdr:spPr>
        <a:xfrm>
          <a:off x="9404427" y="657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1,578</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124968</xdr:rowOff>
    </xdr:from>
    <xdr:to>
      <xdr:col>12</xdr:col>
      <xdr:colOff>511175</xdr:colOff>
      <xdr:row>38</xdr:row>
      <xdr:rowOff>13589</xdr:rowOff>
    </xdr:to>
    <xdr:cxnSp macro="">
      <xdr:nvCxnSpPr>
        <xdr:cNvPr id="296" name="直線コネクタ 295"/>
        <xdr:cNvCxnSpPr/>
      </xdr:nvCxnSpPr>
      <xdr:spPr>
        <a:xfrm>
          <a:off x="7861300" y="6468618"/>
          <a:ext cx="889000" cy="60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115062</xdr:rowOff>
    </xdr:from>
    <xdr:to>
      <xdr:col>12</xdr:col>
      <xdr:colOff>561975</xdr:colOff>
      <xdr:row>38</xdr:row>
      <xdr:rowOff>45212</xdr:rowOff>
    </xdr:to>
    <xdr:sp macro="" textlink="">
      <xdr:nvSpPr>
        <xdr:cNvPr id="297" name="フローチャート : 判断 296"/>
        <xdr:cNvSpPr/>
      </xdr:nvSpPr>
      <xdr:spPr>
        <a:xfrm>
          <a:off x="8699500" y="6458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61739</xdr:rowOff>
    </xdr:from>
    <xdr:ext cx="469744" cy="259045"/>
    <xdr:sp macro="" textlink="">
      <xdr:nvSpPr>
        <xdr:cNvPr id="298" name="テキスト ボックス 297"/>
        <xdr:cNvSpPr txBox="1"/>
      </xdr:nvSpPr>
      <xdr:spPr>
        <a:xfrm>
          <a:off x="8515427" y="6233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1,744</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59944</xdr:rowOff>
    </xdr:from>
    <xdr:to>
      <xdr:col>11</xdr:col>
      <xdr:colOff>307975</xdr:colOff>
      <xdr:row>37</xdr:row>
      <xdr:rowOff>124968</xdr:rowOff>
    </xdr:to>
    <xdr:cxnSp macro="">
      <xdr:nvCxnSpPr>
        <xdr:cNvPr id="299" name="直線コネクタ 298"/>
        <xdr:cNvCxnSpPr/>
      </xdr:nvCxnSpPr>
      <xdr:spPr>
        <a:xfrm>
          <a:off x="6972300" y="6403594"/>
          <a:ext cx="889000" cy="65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89535</xdr:rowOff>
    </xdr:from>
    <xdr:to>
      <xdr:col>11</xdr:col>
      <xdr:colOff>358775</xdr:colOff>
      <xdr:row>38</xdr:row>
      <xdr:rowOff>19685</xdr:rowOff>
    </xdr:to>
    <xdr:sp macro="" textlink="">
      <xdr:nvSpPr>
        <xdr:cNvPr id="300" name="フローチャート : 判断 299"/>
        <xdr:cNvSpPr/>
      </xdr:nvSpPr>
      <xdr:spPr>
        <a:xfrm>
          <a:off x="7810500" y="643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10812</xdr:rowOff>
    </xdr:from>
    <xdr:ext cx="469744" cy="259045"/>
    <xdr:sp macro="" textlink="">
      <xdr:nvSpPr>
        <xdr:cNvPr id="301" name="テキスト ボックス 300"/>
        <xdr:cNvSpPr txBox="1"/>
      </xdr:nvSpPr>
      <xdr:spPr>
        <a:xfrm>
          <a:off x="7626427" y="652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1,945</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58928</xdr:rowOff>
    </xdr:from>
    <xdr:to>
      <xdr:col>10</xdr:col>
      <xdr:colOff>155575</xdr:colOff>
      <xdr:row>37</xdr:row>
      <xdr:rowOff>160528</xdr:rowOff>
    </xdr:to>
    <xdr:sp macro="" textlink="">
      <xdr:nvSpPr>
        <xdr:cNvPr id="302" name="フローチャート : 判断 301"/>
        <xdr:cNvSpPr/>
      </xdr:nvSpPr>
      <xdr:spPr>
        <a:xfrm>
          <a:off x="6921500" y="6402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151655</xdr:rowOff>
    </xdr:from>
    <xdr:ext cx="469744" cy="259045"/>
    <xdr:sp macro="" textlink="">
      <xdr:nvSpPr>
        <xdr:cNvPr id="303" name="テキスト ボックス 302"/>
        <xdr:cNvSpPr txBox="1"/>
      </xdr:nvSpPr>
      <xdr:spPr>
        <a:xfrm>
          <a:off x="6737427" y="649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2,186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37</xdr:row>
      <xdr:rowOff>170307</xdr:rowOff>
    </xdr:from>
    <xdr:to>
      <xdr:col>15</xdr:col>
      <xdr:colOff>231775</xdr:colOff>
      <xdr:row>38</xdr:row>
      <xdr:rowOff>100457</xdr:rowOff>
    </xdr:to>
    <xdr:sp macro="" textlink="">
      <xdr:nvSpPr>
        <xdr:cNvPr id="309" name="円/楕円 308"/>
        <xdr:cNvSpPr/>
      </xdr:nvSpPr>
      <xdr:spPr>
        <a:xfrm>
          <a:off x="10426700" y="651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148734</xdr:rowOff>
    </xdr:from>
    <xdr:ext cx="469744" cy="259045"/>
    <xdr:sp macro="" textlink="">
      <xdr:nvSpPr>
        <xdr:cNvPr id="310" name="労働費該当値テキスト"/>
        <xdr:cNvSpPr txBox="1"/>
      </xdr:nvSpPr>
      <xdr:spPr>
        <a:xfrm>
          <a:off x="10528300" y="6492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1,309</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125984</xdr:rowOff>
    </xdr:from>
    <xdr:to>
      <xdr:col>14</xdr:col>
      <xdr:colOff>79375</xdr:colOff>
      <xdr:row>38</xdr:row>
      <xdr:rowOff>56135</xdr:rowOff>
    </xdr:to>
    <xdr:sp macro="" textlink="">
      <xdr:nvSpPr>
        <xdr:cNvPr id="311" name="円/楕円 310"/>
        <xdr:cNvSpPr/>
      </xdr:nvSpPr>
      <xdr:spPr>
        <a:xfrm>
          <a:off x="9588500" y="64696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72661</xdr:rowOff>
    </xdr:from>
    <xdr:ext cx="469744" cy="259045"/>
    <xdr:sp macro="" textlink="">
      <xdr:nvSpPr>
        <xdr:cNvPr id="312" name="テキスト ボックス 311"/>
        <xdr:cNvSpPr txBox="1"/>
      </xdr:nvSpPr>
      <xdr:spPr>
        <a:xfrm>
          <a:off x="9404427" y="6244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1,658</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134239</xdr:rowOff>
    </xdr:from>
    <xdr:to>
      <xdr:col>12</xdr:col>
      <xdr:colOff>561975</xdr:colOff>
      <xdr:row>38</xdr:row>
      <xdr:rowOff>64389</xdr:rowOff>
    </xdr:to>
    <xdr:sp macro="" textlink="">
      <xdr:nvSpPr>
        <xdr:cNvPr id="313" name="円/楕円 312"/>
        <xdr:cNvSpPr/>
      </xdr:nvSpPr>
      <xdr:spPr>
        <a:xfrm>
          <a:off x="8699500" y="647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55516</xdr:rowOff>
    </xdr:from>
    <xdr:ext cx="469744" cy="259045"/>
    <xdr:sp macro="" textlink="">
      <xdr:nvSpPr>
        <xdr:cNvPr id="314" name="テキスト ボックス 313"/>
        <xdr:cNvSpPr txBox="1"/>
      </xdr:nvSpPr>
      <xdr:spPr>
        <a:xfrm>
          <a:off x="8515427" y="6570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1,593</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74168</xdr:rowOff>
    </xdr:from>
    <xdr:to>
      <xdr:col>11</xdr:col>
      <xdr:colOff>358775</xdr:colOff>
      <xdr:row>38</xdr:row>
      <xdr:rowOff>4318</xdr:rowOff>
    </xdr:to>
    <xdr:sp macro="" textlink="">
      <xdr:nvSpPr>
        <xdr:cNvPr id="315" name="円/楕円 314"/>
        <xdr:cNvSpPr/>
      </xdr:nvSpPr>
      <xdr:spPr>
        <a:xfrm>
          <a:off x="7810500" y="641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20845</xdr:rowOff>
    </xdr:from>
    <xdr:ext cx="469744" cy="259045"/>
    <xdr:sp macro="" textlink="">
      <xdr:nvSpPr>
        <xdr:cNvPr id="316" name="テキスト ボックス 315"/>
        <xdr:cNvSpPr txBox="1"/>
      </xdr:nvSpPr>
      <xdr:spPr>
        <a:xfrm>
          <a:off x="7626427" y="6193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2,066</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9144</xdr:rowOff>
    </xdr:from>
    <xdr:to>
      <xdr:col>10</xdr:col>
      <xdr:colOff>155575</xdr:colOff>
      <xdr:row>37</xdr:row>
      <xdr:rowOff>110744</xdr:rowOff>
    </xdr:to>
    <xdr:sp macro="" textlink="">
      <xdr:nvSpPr>
        <xdr:cNvPr id="317" name="円/楕円 316"/>
        <xdr:cNvSpPr/>
      </xdr:nvSpPr>
      <xdr:spPr>
        <a:xfrm>
          <a:off x="6921500" y="6352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35</xdr:row>
      <xdr:rowOff>127271</xdr:rowOff>
    </xdr:from>
    <xdr:ext cx="469744" cy="259045"/>
    <xdr:sp macro="" textlink="">
      <xdr:nvSpPr>
        <xdr:cNvPr id="318" name="テキスト ボックス 317"/>
        <xdr:cNvSpPr txBox="1"/>
      </xdr:nvSpPr>
      <xdr:spPr>
        <a:xfrm>
          <a:off x="6737427" y="6128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2,578</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29" name="直線コネクタ 328"/>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30" name="テキスト ボックス 329"/>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1" name="直線コネクタ 330"/>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35577</xdr:rowOff>
    </xdr:from>
    <xdr:ext cx="531299" cy="259045"/>
    <xdr:sp macro="" textlink="">
      <xdr:nvSpPr>
        <xdr:cNvPr id="332" name="テキスト ボックス 331"/>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168927</xdr:rowOff>
    </xdr:from>
    <xdr:ext cx="531299" cy="259045"/>
    <xdr:sp macro="" textlink="">
      <xdr:nvSpPr>
        <xdr:cNvPr id="334" name="テキスト ボックス 333"/>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5" name="直線コネクタ 334"/>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51</xdr:row>
      <xdr:rowOff>130827</xdr:rowOff>
    </xdr:from>
    <xdr:ext cx="531299" cy="259045"/>
    <xdr:sp macro="" textlink="">
      <xdr:nvSpPr>
        <xdr:cNvPr id="336" name="テキスト ボックス 335"/>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7" name="直線コネクタ 336"/>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49</xdr:row>
      <xdr:rowOff>92727</xdr:rowOff>
    </xdr:from>
    <xdr:ext cx="531299" cy="259045"/>
    <xdr:sp macro="" textlink="">
      <xdr:nvSpPr>
        <xdr:cNvPr id="338" name="テキスト ボックス 337"/>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47</xdr:row>
      <xdr:rowOff>54627</xdr:rowOff>
    </xdr:from>
    <xdr:ext cx="531299" cy="259045"/>
    <xdr:sp macro="" textlink="">
      <xdr:nvSpPr>
        <xdr:cNvPr id="340" name="テキスト ボックス 339"/>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109639</xdr:rowOff>
    </xdr:from>
    <xdr:to>
      <xdr:col>15</xdr:col>
      <xdr:colOff>180340</xdr:colOff>
      <xdr:row>59</xdr:row>
      <xdr:rowOff>35573</xdr:rowOff>
    </xdr:to>
    <xdr:cxnSp macro="">
      <xdr:nvCxnSpPr>
        <xdr:cNvPr id="342" name="直線コネクタ 341"/>
        <xdr:cNvCxnSpPr/>
      </xdr:nvCxnSpPr>
      <xdr:spPr>
        <a:xfrm flipV="1">
          <a:off x="10475595" y="8682139"/>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39400</xdr:rowOff>
    </xdr:from>
    <xdr:ext cx="378565" cy="259045"/>
    <xdr:sp macro="" textlink="">
      <xdr:nvSpPr>
        <xdr:cNvPr id="343" name="農林水産業費最小値テキスト"/>
        <xdr:cNvSpPr txBox="1"/>
      </xdr:nvSpPr>
      <xdr:spPr>
        <a:xfrm>
          <a:off x="10528300" y="101549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233</a:t>
          </a:r>
          <a:endParaRPr kumimoji="1" lang="ja-JP" altLang="en-US" sz="1000" b="1">
            <a:latin typeface="ＭＳ Ｐゴシック"/>
          </a:endParaRPr>
        </a:p>
      </xdr:txBody>
    </xdr:sp>
    <xdr:clientData/>
  </xdr:oneCellAnchor>
  <xdr:twoCellAnchor>
    <xdr:from>
      <xdr:col>15</xdr:col>
      <xdr:colOff>92075</xdr:colOff>
      <xdr:row>59</xdr:row>
      <xdr:rowOff>35573</xdr:rowOff>
    </xdr:from>
    <xdr:to>
      <xdr:col>15</xdr:col>
      <xdr:colOff>269875</xdr:colOff>
      <xdr:row>59</xdr:row>
      <xdr:rowOff>35573</xdr:rowOff>
    </xdr:to>
    <xdr:cxnSp macro="">
      <xdr:nvCxnSpPr>
        <xdr:cNvPr id="344" name="直線コネクタ 343"/>
        <xdr:cNvCxnSpPr/>
      </xdr:nvCxnSpPr>
      <xdr:spPr>
        <a:xfrm>
          <a:off x="10388600" y="10151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56316</xdr:rowOff>
    </xdr:from>
    <xdr:ext cx="534377" cy="259045"/>
    <xdr:sp macro="" textlink="">
      <xdr:nvSpPr>
        <xdr:cNvPr id="345" name="農林水産業費最大値テキスト"/>
        <xdr:cNvSpPr txBox="1"/>
      </xdr:nvSpPr>
      <xdr:spPr>
        <a:xfrm>
          <a:off x="10528300" y="8457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38,789</a:t>
          </a:r>
          <a:endParaRPr kumimoji="1" lang="ja-JP" altLang="en-US" sz="1000" b="1">
            <a:latin typeface="ＭＳ Ｐゴシック"/>
          </a:endParaRPr>
        </a:p>
      </xdr:txBody>
    </xdr:sp>
    <xdr:clientData/>
  </xdr:oneCellAnchor>
  <xdr:twoCellAnchor>
    <xdr:from>
      <xdr:col>15</xdr:col>
      <xdr:colOff>92075</xdr:colOff>
      <xdr:row>50</xdr:row>
      <xdr:rowOff>109639</xdr:rowOff>
    </xdr:from>
    <xdr:to>
      <xdr:col>15</xdr:col>
      <xdr:colOff>269875</xdr:colOff>
      <xdr:row>50</xdr:row>
      <xdr:rowOff>109639</xdr:rowOff>
    </xdr:to>
    <xdr:cxnSp macro="">
      <xdr:nvCxnSpPr>
        <xdr:cNvPr id="346" name="直線コネクタ 345"/>
        <xdr:cNvCxnSpPr/>
      </xdr:nvCxnSpPr>
      <xdr:spPr>
        <a:xfrm>
          <a:off x="10388600" y="8682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52</xdr:row>
      <xdr:rowOff>161341</xdr:rowOff>
    </xdr:from>
    <xdr:to>
      <xdr:col>15</xdr:col>
      <xdr:colOff>180975</xdr:colOff>
      <xdr:row>53</xdr:row>
      <xdr:rowOff>142481</xdr:rowOff>
    </xdr:to>
    <xdr:cxnSp macro="">
      <xdr:nvCxnSpPr>
        <xdr:cNvPr id="347" name="直線コネクタ 346"/>
        <xdr:cNvCxnSpPr/>
      </xdr:nvCxnSpPr>
      <xdr:spPr>
        <a:xfrm>
          <a:off x="9639300" y="9076741"/>
          <a:ext cx="838200" cy="152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54</xdr:row>
      <xdr:rowOff>163758</xdr:rowOff>
    </xdr:from>
    <xdr:ext cx="534377" cy="259045"/>
    <xdr:sp macro="" textlink="">
      <xdr:nvSpPr>
        <xdr:cNvPr id="348" name="農林水産業費平均値テキスト"/>
        <xdr:cNvSpPr txBox="1"/>
      </xdr:nvSpPr>
      <xdr:spPr>
        <a:xfrm>
          <a:off x="10528300" y="9422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17,469</a:t>
          </a:r>
          <a:endParaRPr kumimoji="1" lang="ja-JP" altLang="en-US" sz="1000" b="1">
            <a:solidFill>
              <a:srgbClr val="000080"/>
            </a:solidFill>
            <a:latin typeface="ＭＳ Ｐゴシック"/>
          </a:endParaRPr>
        </a:p>
      </xdr:txBody>
    </xdr:sp>
    <xdr:clientData/>
  </xdr:oneCellAnchor>
  <xdr:twoCellAnchor>
    <xdr:from>
      <xdr:col>15</xdr:col>
      <xdr:colOff>130175</xdr:colOff>
      <xdr:row>55</xdr:row>
      <xdr:rowOff>13881</xdr:rowOff>
    </xdr:from>
    <xdr:to>
      <xdr:col>15</xdr:col>
      <xdr:colOff>231775</xdr:colOff>
      <xdr:row>55</xdr:row>
      <xdr:rowOff>115481</xdr:rowOff>
    </xdr:to>
    <xdr:sp macro="" textlink="">
      <xdr:nvSpPr>
        <xdr:cNvPr id="349" name="フローチャート : 判断 348"/>
        <xdr:cNvSpPr/>
      </xdr:nvSpPr>
      <xdr:spPr>
        <a:xfrm>
          <a:off x="10426700" y="9443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52</xdr:row>
      <xdr:rowOff>161341</xdr:rowOff>
    </xdr:from>
    <xdr:to>
      <xdr:col>14</xdr:col>
      <xdr:colOff>28575</xdr:colOff>
      <xdr:row>55</xdr:row>
      <xdr:rowOff>125641</xdr:rowOff>
    </xdr:to>
    <xdr:cxnSp macro="">
      <xdr:nvCxnSpPr>
        <xdr:cNvPr id="350" name="直線コネクタ 349"/>
        <xdr:cNvCxnSpPr/>
      </xdr:nvCxnSpPr>
      <xdr:spPr>
        <a:xfrm flipV="1">
          <a:off x="8750300" y="9076741"/>
          <a:ext cx="889000" cy="478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45428</xdr:rowOff>
    </xdr:from>
    <xdr:to>
      <xdr:col>14</xdr:col>
      <xdr:colOff>79375</xdr:colOff>
      <xdr:row>56</xdr:row>
      <xdr:rowOff>147028</xdr:rowOff>
    </xdr:to>
    <xdr:sp macro="" textlink="">
      <xdr:nvSpPr>
        <xdr:cNvPr id="351" name="フローチャート : 判断 350"/>
        <xdr:cNvSpPr/>
      </xdr:nvSpPr>
      <xdr:spPr>
        <a:xfrm>
          <a:off x="9588500" y="9646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138155</xdr:rowOff>
    </xdr:from>
    <xdr:ext cx="534377" cy="259045"/>
    <xdr:sp macro="" textlink="">
      <xdr:nvSpPr>
        <xdr:cNvPr id="352" name="テキスト ボックス 351"/>
        <xdr:cNvSpPr txBox="1"/>
      </xdr:nvSpPr>
      <xdr:spPr>
        <a:xfrm>
          <a:off x="9372111" y="973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12,141</a:t>
          </a:r>
          <a:endParaRPr kumimoji="1" lang="ja-JP" altLang="en-US" sz="1000" b="1">
            <a:solidFill>
              <a:srgbClr val="000080"/>
            </a:solidFill>
            <a:latin typeface="ＭＳ Ｐゴシック"/>
          </a:endParaRPr>
        </a:p>
      </xdr:txBody>
    </xdr:sp>
    <xdr:clientData/>
  </xdr:oneCellAnchor>
  <xdr:twoCellAnchor>
    <xdr:from>
      <xdr:col>11</xdr:col>
      <xdr:colOff>307975</xdr:colOff>
      <xdr:row>55</xdr:row>
      <xdr:rowOff>125641</xdr:rowOff>
    </xdr:from>
    <xdr:to>
      <xdr:col>12</xdr:col>
      <xdr:colOff>511175</xdr:colOff>
      <xdr:row>55</xdr:row>
      <xdr:rowOff>136461</xdr:rowOff>
    </xdr:to>
    <xdr:cxnSp macro="">
      <xdr:nvCxnSpPr>
        <xdr:cNvPr id="353" name="直線コネクタ 352"/>
        <xdr:cNvCxnSpPr/>
      </xdr:nvCxnSpPr>
      <xdr:spPr>
        <a:xfrm flipV="1">
          <a:off x="7861300" y="9555391"/>
          <a:ext cx="889000" cy="1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19177</xdr:rowOff>
    </xdr:from>
    <xdr:to>
      <xdr:col>12</xdr:col>
      <xdr:colOff>561975</xdr:colOff>
      <xdr:row>57</xdr:row>
      <xdr:rowOff>120777</xdr:rowOff>
    </xdr:to>
    <xdr:sp macro="" textlink="">
      <xdr:nvSpPr>
        <xdr:cNvPr id="354" name="フローチャート : 判断 353"/>
        <xdr:cNvSpPr/>
      </xdr:nvSpPr>
      <xdr:spPr>
        <a:xfrm>
          <a:off x="8699500" y="979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57</xdr:row>
      <xdr:rowOff>111904</xdr:rowOff>
    </xdr:from>
    <xdr:ext cx="469744" cy="259045"/>
    <xdr:sp macro="" textlink="">
      <xdr:nvSpPr>
        <xdr:cNvPr id="355" name="テキスト ボックス 354"/>
        <xdr:cNvSpPr txBox="1"/>
      </xdr:nvSpPr>
      <xdr:spPr>
        <a:xfrm>
          <a:off x="8515427" y="9884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8,330</a:t>
          </a:r>
          <a:endParaRPr kumimoji="1" lang="ja-JP" altLang="en-US" sz="1000" b="1">
            <a:solidFill>
              <a:srgbClr val="000080"/>
            </a:solidFill>
            <a:latin typeface="ＭＳ Ｐゴシック"/>
          </a:endParaRPr>
        </a:p>
      </xdr:txBody>
    </xdr:sp>
    <xdr:clientData/>
  </xdr:oneCellAnchor>
  <xdr:twoCellAnchor>
    <xdr:from>
      <xdr:col>10</xdr:col>
      <xdr:colOff>104775</xdr:colOff>
      <xdr:row>55</xdr:row>
      <xdr:rowOff>136461</xdr:rowOff>
    </xdr:from>
    <xdr:to>
      <xdr:col>11</xdr:col>
      <xdr:colOff>307975</xdr:colOff>
      <xdr:row>55</xdr:row>
      <xdr:rowOff>144538</xdr:rowOff>
    </xdr:to>
    <xdr:cxnSp macro="">
      <xdr:nvCxnSpPr>
        <xdr:cNvPr id="356" name="直線コネクタ 355"/>
        <xdr:cNvCxnSpPr/>
      </xdr:nvCxnSpPr>
      <xdr:spPr>
        <a:xfrm flipV="1">
          <a:off x="6972300" y="9566211"/>
          <a:ext cx="889000" cy="8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54610</xdr:rowOff>
    </xdr:from>
    <xdr:to>
      <xdr:col>11</xdr:col>
      <xdr:colOff>358775</xdr:colOff>
      <xdr:row>57</xdr:row>
      <xdr:rowOff>156210</xdr:rowOff>
    </xdr:to>
    <xdr:sp macro="" textlink="">
      <xdr:nvSpPr>
        <xdr:cNvPr id="357" name="フローチャート : 判断 356"/>
        <xdr:cNvSpPr/>
      </xdr:nvSpPr>
      <xdr:spPr>
        <a:xfrm>
          <a:off x="7810500" y="982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57</xdr:row>
      <xdr:rowOff>147337</xdr:rowOff>
    </xdr:from>
    <xdr:ext cx="469744" cy="259045"/>
    <xdr:sp macro="" textlink="">
      <xdr:nvSpPr>
        <xdr:cNvPr id="358" name="テキスト ボックス 357"/>
        <xdr:cNvSpPr txBox="1"/>
      </xdr:nvSpPr>
      <xdr:spPr>
        <a:xfrm>
          <a:off x="7626427" y="991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7,400</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71717</xdr:rowOff>
    </xdr:from>
    <xdr:to>
      <xdr:col>10</xdr:col>
      <xdr:colOff>155575</xdr:colOff>
      <xdr:row>58</xdr:row>
      <xdr:rowOff>1867</xdr:rowOff>
    </xdr:to>
    <xdr:sp macro="" textlink="">
      <xdr:nvSpPr>
        <xdr:cNvPr id="359" name="フローチャート : 判断 358"/>
        <xdr:cNvSpPr/>
      </xdr:nvSpPr>
      <xdr:spPr>
        <a:xfrm>
          <a:off x="6921500" y="9844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57</xdr:row>
      <xdr:rowOff>164444</xdr:rowOff>
    </xdr:from>
    <xdr:ext cx="469744" cy="259045"/>
    <xdr:sp macro="" textlink="">
      <xdr:nvSpPr>
        <xdr:cNvPr id="360" name="テキスト ボックス 359"/>
        <xdr:cNvSpPr txBox="1"/>
      </xdr:nvSpPr>
      <xdr:spPr>
        <a:xfrm>
          <a:off x="6737427" y="9937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6,951</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53</xdr:row>
      <xdr:rowOff>91681</xdr:rowOff>
    </xdr:from>
    <xdr:to>
      <xdr:col>15</xdr:col>
      <xdr:colOff>231775</xdr:colOff>
      <xdr:row>54</xdr:row>
      <xdr:rowOff>21831</xdr:rowOff>
    </xdr:to>
    <xdr:sp macro="" textlink="">
      <xdr:nvSpPr>
        <xdr:cNvPr id="366" name="円/楕円 365"/>
        <xdr:cNvSpPr/>
      </xdr:nvSpPr>
      <xdr:spPr>
        <a:xfrm>
          <a:off x="10426700" y="917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52</xdr:row>
      <xdr:rowOff>114558</xdr:rowOff>
    </xdr:from>
    <xdr:ext cx="534377" cy="259045"/>
    <xdr:sp macro="" textlink="">
      <xdr:nvSpPr>
        <xdr:cNvPr id="367" name="農林水産業費該当値テキスト"/>
        <xdr:cNvSpPr txBox="1"/>
      </xdr:nvSpPr>
      <xdr:spPr>
        <a:xfrm>
          <a:off x="10528300" y="9029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24,427</a:t>
          </a:r>
          <a:endParaRPr kumimoji="1" lang="ja-JP" altLang="en-US" sz="1000" b="1">
            <a:solidFill>
              <a:srgbClr val="FF0000"/>
            </a:solidFill>
            <a:latin typeface="ＭＳ Ｐゴシック"/>
          </a:endParaRPr>
        </a:p>
      </xdr:txBody>
    </xdr:sp>
    <xdr:clientData/>
  </xdr:oneCellAnchor>
  <xdr:twoCellAnchor>
    <xdr:from>
      <xdr:col>13</xdr:col>
      <xdr:colOff>663575</xdr:colOff>
      <xdr:row>52</xdr:row>
      <xdr:rowOff>110541</xdr:rowOff>
    </xdr:from>
    <xdr:to>
      <xdr:col>14</xdr:col>
      <xdr:colOff>79375</xdr:colOff>
      <xdr:row>53</xdr:row>
      <xdr:rowOff>40691</xdr:rowOff>
    </xdr:to>
    <xdr:sp macro="" textlink="">
      <xdr:nvSpPr>
        <xdr:cNvPr id="368" name="円/楕円 367"/>
        <xdr:cNvSpPr/>
      </xdr:nvSpPr>
      <xdr:spPr>
        <a:xfrm>
          <a:off x="9588500" y="9025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51</xdr:row>
      <xdr:rowOff>57218</xdr:rowOff>
    </xdr:from>
    <xdr:ext cx="534377" cy="259045"/>
    <xdr:sp macro="" textlink="">
      <xdr:nvSpPr>
        <xdr:cNvPr id="369" name="テキスト ボックス 368"/>
        <xdr:cNvSpPr txBox="1"/>
      </xdr:nvSpPr>
      <xdr:spPr>
        <a:xfrm>
          <a:off x="9372111" y="8801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28,432</a:t>
          </a:r>
          <a:endParaRPr kumimoji="1" lang="ja-JP" altLang="en-US" sz="1000" b="1">
            <a:solidFill>
              <a:srgbClr val="FF0000"/>
            </a:solidFill>
            <a:latin typeface="ＭＳ Ｐゴシック"/>
          </a:endParaRPr>
        </a:p>
      </xdr:txBody>
    </xdr:sp>
    <xdr:clientData/>
  </xdr:oneCellAnchor>
  <xdr:twoCellAnchor>
    <xdr:from>
      <xdr:col>12</xdr:col>
      <xdr:colOff>460375</xdr:colOff>
      <xdr:row>55</xdr:row>
      <xdr:rowOff>74841</xdr:rowOff>
    </xdr:from>
    <xdr:to>
      <xdr:col>12</xdr:col>
      <xdr:colOff>561975</xdr:colOff>
      <xdr:row>56</xdr:row>
      <xdr:rowOff>4991</xdr:rowOff>
    </xdr:to>
    <xdr:sp macro="" textlink="">
      <xdr:nvSpPr>
        <xdr:cNvPr id="370" name="円/楕円 369"/>
        <xdr:cNvSpPr/>
      </xdr:nvSpPr>
      <xdr:spPr>
        <a:xfrm>
          <a:off x="8699500" y="950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54</xdr:row>
      <xdr:rowOff>21518</xdr:rowOff>
    </xdr:from>
    <xdr:ext cx="534377" cy="259045"/>
    <xdr:sp macro="" textlink="">
      <xdr:nvSpPr>
        <xdr:cNvPr id="371" name="テキスト ボックス 370"/>
        <xdr:cNvSpPr txBox="1"/>
      </xdr:nvSpPr>
      <xdr:spPr>
        <a:xfrm>
          <a:off x="8483111" y="9279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15,869</a:t>
          </a:r>
          <a:endParaRPr kumimoji="1" lang="ja-JP" altLang="en-US" sz="1000" b="1">
            <a:solidFill>
              <a:srgbClr val="FF0000"/>
            </a:solidFill>
            <a:latin typeface="ＭＳ Ｐゴシック"/>
          </a:endParaRPr>
        </a:p>
      </xdr:txBody>
    </xdr:sp>
    <xdr:clientData/>
  </xdr:oneCellAnchor>
  <xdr:twoCellAnchor>
    <xdr:from>
      <xdr:col>11</xdr:col>
      <xdr:colOff>257175</xdr:colOff>
      <xdr:row>55</xdr:row>
      <xdr:rowOff>85661</xdr:rowOff>
    </xdr:from>
    <xdr:to>
      <xdr:col>11</xdr:col>
      <xdr:colOff>358775</xdr:colOff>
      <xdr:row>56</xdr:row>
      <xdr:rowOff>15811</xdr:rowOff>
    </xdr:to>
    <xdr:sp macro="" textlink="">
      <xdr:nvSpPr>
        <xdr:cNvPr id="372" name="円/楕円 371"/>
        <xdr:cNvSpPr/>
      </xdr:nvSpPr>
      <xdr:spPr>
        <a:xfrm>
          <a:off x="7810500" y="9515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54</xdr:row>
      <xdr:rowOff>32338</xdr:rowOff>
    </xdr:from>
    <xdr:ext cx="534377" cy="259045"/>
    <xdr:sp macro="" textlink="">
      <xdr:nvSpPr>
        <xdr:cNvPr id="373" name="テキスト ボックス 372"/>
        <xdr:cNvSpPr txBox="1"/>
      </xdr:nvSpPr>
      <xdr:spPr>
        <a:xfrm>
          <a:off x="7594111" y="929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15,585</a:t>
          </a:r>
          <a:endParaRPr kumimoji="1" lang="ja-JP" altLang="en-US" sz="1000" b="1">
            <a:solidFill>
              <a:srgbClr val="FF0000"/>
            </a:solidFill>
            <a:latin typeface="ＭＳ Ｐゴシック"/>
          </a:endParaRPr>
        </a:p>
      </xdr:txBody>
    </xdr:sp>
    <xdr:clientData/>
  </xdr:oneCellAnchor>
  <xdr:twoCellAnchor>
    <xdr:from>
      <xdr:col>10</xdr:col>
      <xdr:colOff>53975</xdr:colOff>
      <xdr:row>55</xdr:row>
      <xdr:rowOff>93738</xdr:rowOff>
    </xdr:from>
    <xdr:to>
      <xdr:col>10</xdr:col>
      <xdr:colOff>155575</xdr:colOff>
      <xdr:row>56</xdr:row>
      <xdr:rowOff>23888</xdr:rowOff>
    </xdr:to>
    <xdr:sp macro="" textlink="">
      <xdr:nvSpPr>
        <xdr:cNvPr id="374" name="円/楕円 373"/>
        <xdr:cNvSpPr/>
      </xdr:nvSpPr>
      <xdr:spPr>
        <a:xfrm>
          <a:off x="6921500" y="9523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54</xdr:row>
      <xdr:rowOff>40415</xdr:rowOff>
    </xdr:from>
    <xdr:ext cx="534377" cy="259045"/>
    <xdr:sp macro="" textlink="">
      <xdr:nvSpPr>
        <xdr:cNvPr id="375" name="テキスト ボックス 374"/>
        <xdr:cNvSpPr txBox="1"/>
      </xdr:nvSpPr>
      <xdr:spPr>
        <a:xfrm>
          <a:off x="6705111" y="9298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15,373</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6/21</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6" name="直線コネクタ 385"/>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7" name="テキスト ボックス 386"/>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8" name="直線コネクタ 387"/>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75</xdr:row>
      <xdr:rowOff>54627</xdr:rowOff>
    </xdr:from>
    <xdr:ext cx="531299" cy="259045"/>
    <xdr:sp macro="" textlink="">
      <xdr:nvSpPr>
        <xdr:cNvPr id="389" name="テキスト ボックス 388"/>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90" name="直線コネクタ 389"/>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72</xdr:row>
      <xdr:rowOff>111777</xdr:rowOff>
    </xdr:from>
    <xdr:ext cx="531299" cy="259045"/>
    <xdr:sp macro="" textlink="">
      <xdr:nvSpPr>
        <xdr:cNvPr id="391" name="テキスト ボックス 390"/>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2" name="直線コネクタ 391"/>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168927</xdr:rowOff>
    </xdr:from>
    <xdr:ext cx="531299" cy="259045"/>
    <xdr:sp macro="" textlink="">
      <xdr:nvSpPr>
        <xdr:cNvPr id="393" name="テキスト ボックス 392"/>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395" name="テキスト ボックス 394"/>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92334</xdr:rowOff>
    </xdr:from>
    <xdr:to>
      <xdr:col>15</xdr:col>
      <xdr:colOff>180340</xdr:colOff>
      <xdr:row>78</xdr:row>
      <xdr:rowOff>118532</xdr:rowOff>
    </xdr:to>
    <xdr:cxnSp macro="">
      <xdr:nvCxnSpPr>
        <xdr:cNvPr id="397" name="直線コネクタ 396"/>
        <xdr:cNvCxnSpPr/>
      </xdr:nvCxnSpPr>
      <xdr:spPr>
        <a:xfrm flipV="1">
          <a:off x="10475595" y="12265284"/>
          <a:ext cx="1270" cy="1226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122359</xdr:rowOff>
    </xdr:from>
    <xdr:ext cx="378565" cy="259045"/>
    <xdr:sp macro="" textlink="">
      <xdr:nvSpPr>
        <xdr:cNvPr id="398" name="商工費最小値テキスト"/>
        <xdr:cNvSpPr txBox="1"/>
      </xdr:nvSpPr>
      <xdr:spPr>
        <a:xfrm>
          <a:off x="10528300" y="134954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463</a:t>
          </a:r>
          <a:endParaRPr kumimoji="1" lang="ja-JP" altLang="en-US" sz="1000" b="1">
            <a:latin typeface="ＭＳ Ｐゴシック"/>
          </a:endParaRPr>
        </a:p>
      </xdr:txBody>
    </xdr:sp>
    <xdr:clientData/>
  </xdr:oneCellAnchor>
  <xdr:twoCellAnchor>
    <xdr:from>
      <xdr:col>15</xdr:col>
      <xdr:colOff>92075</xdr:colOff>
      <xdr:row>78</xdr:row>
      <xdr:rowOff>118532</xdr:rowOff>
    </xdr:from>
    <xdr:to>
      <xdr:col>15</xdr:col>
      <xdr:colOff>269875</xdr:colOff>
      <xdr:row>78</xdr:row>
      <xdr:rowOff>118532</xdr:rowOff>
    </xdr:to>
    <xdr:cxnSp macro="">
      <xdr:nvCxnSpPr>
        <xdr:cNvPr id="399" name="直線コネクタ 398"/>
        <xdr:cNvCxnSpPr/>
      </xdr:nvCxnSpPr>
      <xdr:spPr>
        <a:xfrm>
          <a:off x="10388600" y="13491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70</xdr:row>
      <xdr:rowOff>39011</xdr:rowOff>
    </xdr:from>
    <xdr:ext cx="534377" cy="259045"/>
    <xdr:sp macro="" textlink="">
      <xdr:nvSpPr>
        <xdr:cNvPr id="400" name="商工費最大値テキスト"/>
        <xdr:cNvSpPr txBox="1"/>
      </xdr:nvSpPr>
      <xdr:spPr>
        <a:xfrm>
          <a:off x="10528300" y="12040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27,286</a:t>
          </a:r>
          <a:endParaRPr kumimoji="1" lang="ja-JP" altLang="en-US" sz="1000" b="1">
            <a:latin typeface="ＭＳ Ｐゴシック"/>
          </a:endParaRPr>
        </a:p>
      </xdr:txBody>
    </xdr:sp>
    <xdr:clientData/>
  </xdr:oneCellAnchor>
  <xdr:twoCellAnchor>
    <xdr:from>
      <xdr:col>15</xdr:col>
      <xdr:colOff>92075</xdr:colOff>
      <xdr:row>71</xdr:row>
      <xdr:rowOff>92334</xdr:rowOff>
    </xdr:from>
    <xdr:to>
      <xdr:col>15</xdr:col>
      <xdr:colOff>269875</xdr:colOff>
      <xdr:row>71</xdr:row>
      <xdr:rowOff>92334</xdr:rowOff>
    </xdr:to>
    <xdr:cxnSp macro="">
      <xdr:nvCxnSpPr>
        <xdr:cNvPr id="401" name="直線コネクタ 400"/>
        <xdr:cNvCxnSpPr/>
      </xdr:nvCxnSpPr>
      <xdr:spPr>
        <a:xfrm>
          <a:off x="10388600" y="12265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73</xdr:row>
      <xdr:rowOff>29241</xdr:rowOff>
    </xdr:from>
    <xdr:to>
      <xdr:col>15</xdr:col>
      <xdr:colOff>180975</xdr:colOff>
      <xdr:row>73</xdr:row>
      <xdr:rowOff>170104</xdr:rowOff>
    </xdr:to>
    <xdr:cxnSp macro="">
      <xdr:nvCxnSpPr>
        <xdr:cNvPr id="402" name="直線コネクタ 401"/>
        <xdr:cNvCxnSpPr/>
      </xdr:nvCxnSpPr>
      <xdr:spPr>
        <a:xfrm>
          <a:off x="9639300" y="12545091"/>
          <a:ext cx="838200" cy="14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74</xdr:row>
      <xdr:rowOff>159499</xdr:rowOff>
    </xdr:from>
    <xdr:ext cx="534377" cy="259045"/>
    <xdr:sp macro="" textlink="">
      <xdr:nvSpPr>
        <xdr:cNvPr id="403" name="商工費平均値テキスト"/>
        <xdr:cNvSpPr txBox="1"/>
      </xdr:nvSpPr>
      <xdr:spPr>
        <a:xfrm>
          <a:off x="10528300" y="12846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12,984</a:t>
          </a:r>
          <a:endParaRPr kumimoji="1" lang="ja-JP" altLang="en-US" sz="1000" b="1">
            <a:solidFill>
              <a:srgbClr val="000080"/>
            </a:solidFill>
            <a:latin typeface="ＭＳ Ｐゴシック"/>
          </a:endParaRPr>
        </a:p>
      </xdr:txBody>
    </xdr:sp>
    <xdr:clientData/>
  </xdr:oneCellAnchor>
  <xdr:twoCellAnchor>
    <xdr:from>
      <xdr:col>15</xdr:col>
      <xdr:colOff>130175</xdr:colOff>
      <xdr:row>75</xdr:row>
      <xdr:rowOff>9622</xdr:rowOff>
    </xdr:from>
    <xdr:to>
      <xdr:col>15</xdr:col>
      <xdr:colOff>231775</xdr:colOff>
      <xdr:row>75</xdr:row>
      <xdr:rowOff>111222</xdr:rowOff>
    </xdr:to>
    <xdr:sp macro="" textlink="">
      <xdr:nvSpPr>
        <xdr:cNvPr id="404" name="フローチャート : 判断 403"/>
        <xdr:cNvSpPr/>
      </xdr:nvSpPr>
      <xdr:spPr>
        <a:xfrm>
          <a:off x="10426700" y="12868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73</xdr:row>
      <xdr:rowOff>29241</xdr:rowOff>
    </xdr:from>
    <xdr:to>
      <xdr:col>14</xdr:col>
      <xdr:colOff>28575</xdr:colOff>
      <xdr:row>75</xdr:row>
      <xdr:rowOff>38888</xdr:rowOff>
    </xdr:to>
    <xdr:cxnSp macro="">
      <xdr:nvCxnSpPr>
        <xdr:cNvPr id="405" name="直線コネクタ 404"/>
        <xdr:cNvCxnSpPr/>
      </xdr:nvCxnSpPr>
      <xdr:spPr>
        <a:xfrm flipV="1">
          <a:off x="8750300" y="12545091"/>
          <a:ext cx="889000" cy="35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75</xdr:row>
      <xdr:rowOff>61331</xdr:rowOff>
    </xdr:from>
    <xdr:to>
      <xdr:col>14</xdr:col>
      <xdr:colOff>79375</xdr:colOff>
      <xdr:row>75</xdr:row>
      <xdr:rowOff>162931</xdr:rowOff>
    </xdr:to>
    <xdr:sp macro="" textlink="">
      <xdr:nvSpPr>
        <xdr:cNvPr id="406" name="フローチャート : 判断 405"/>
        <xdr:cNvSpPr/>
      </xdr:nvSpPr>
      <xdr:spPr>
        <a:xfrm>
          <a:off x="9588500" y="1292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154058</xdr:rowOff>
    </xdr:from>
    <xdr:ext cx="534377" cy="259045"/>
    <xdr:sp macro="" textlink="">
      <xdr:nvSpPr>
        <xdr:cNvPr id="407" name="テキスト ボックス 406"/>
        <xdr:cNvSpPr txBox="1"/>
      </xdr:nvSpPr>
      <xdr:spPr>
        <a:xfrm>
          <a:off x="9372111" y="1301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11,853</a:t>
          </a:r>
          <a:endParaRPr kumimoji="1" lang="ja-JP" altLang="en-US" sz="1000" b="1">
            <a:solidFill>
              <a:srgbClr val="000080"/>
            </a:solidFill>
            <a:latin typeface="ＭＳ Ｐゴシック"/>
          </a:endParaRPr>
        </a:p>
      </xdr:txBody>
    </xdr:sp>
    <xdr:clientData/>
  </xdr:oneCellAnchor>
  <xdr:twoCellAnchor>
    <xdr:from>
      <xdr:col>11</xdr:col>
      <xdr:colOff>307975</xdr:colOff>
      <xdr:row>73</xdr:row>
      <xdr:rowOff>68011</xdr:rowOff>
    </xdr:from>
    <xdr:to>
      <xdr:col>12</xdr:col>
      <xdr:colOff>511175</xdr:colOff>
      <xdr:row>75</xdr:row>
      <xdr:rowOff>38888</xdr:rowOff>
    </xdr:to>
    <xdr:cxnSp macro="">
      <xdr:nvCxnSpPr>
        <xdr:cNvPr id="408" name="直線コネクタ 407"/>
        <xdr:cNvCxnSpPr/>
      </xdr:nvCxnSpPr>
      <xdr:spPr>
        <a:xfrm>
          <a:off x="7861300" y="12583861"/>
          <a:ext cx="889000" cy="313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76</xdr:row>
      <xdr:rowOff>52232</xdr:rowOff>
    </xdr:from>
    <xdr:to>
      <xdr:col>12</xdr:col>
      <xdr:colOff>561975</xdr:colOff>
      <xdr:row>76</xdr:row>
      <xdr:rowOff>153832</xdr:rowOff>
    </xdr:to>
    <xdr:sp macro="" textlink="">
      <xdr:nvSpPr>
        <xdr:cNvPr id="409" name="フローチャート : 判断 408"/>
        <xdr:cNvSpPr/>
      </xdr:nvSpPr>
      <xdr:spPr>
        <a:xfrm>
          <a:off x="8699500" y="1308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76</xdr:row>
      <xdr:rowOff>144959</xdr:rowOff>
    </xdr:from>
    <xdr:ext cx="469744" cy="259045"/>
    <xdr:sp macro="" textlink="">
      <xdr:nvSpPr>
        <xdr:cNvPr id="410" name="テキスト ボックス 409"/>
        <xdr:cNvSpPr txBox="1"/>
      </xdr:nvSpPr>
      <xdr:spPr>
        <a:xfrm>
          <a:off x="8515427" y="13175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8,302</a:t>
          </a:r>
          <a:endParaRPr kumimoji="1" lang="ja-JP" altLang="en-US" sz="1000" b="1">
            <a:solidFill>
              <a:srgbClr val="000080"/>
            </a:solidFill>
            <a:latin typeface="ＭＳ Ｐゴシック"/>
          </a:endParaRPr>
        </a:p>
      </xdr:txBody>
    </xdr:sp>
    <xdr:clientData/>
  </xdr:oneCellAnchor>
  <xdr:twoCellAnchor>
    <xdr:from>
      <xdr:col>10</xdr:col>
      <xdr:colOff>104775</xdr:colOff>
      <xdr:row>73</xdr:row>
      <xdr:rowOff>68011</xdr:rowOff>
    </xdr:from>
    <xdr:to>
      <xdr:col>11</xdr:col>
      <xdr:colOff>307975</xdr:colOff>
      <xdr:row>75</xdr:row>
      <xdr:rowOff>7386</xdr:rowOff>
    </xdr:to>
    <xdr:cxnSp macro="">
      <xdr:nvCxnSpPr>
        <xdr:cNvPr id="411" name="直線コネクタ 410"/>
        <xdr:cNvCxnSpPr/>
      </xdr:nvCxnSpPr>
      <xdr:spPr>
        <a:xfrm flipV="1">
          <a:off x="6972300" y="12583861"/>
          <a:ext cx="889000" cy="28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76</xdr:row>
      <xdr:rowOff>38379</xdr:rowOff>
    </xdr:from>
    <xdr:to>
      <xdr:col>11</xdr:col>
      <xdr:colOff>358775</xdr:colOff>
      <xdr:row>76</xdr:row>
      <xdr:rowOff>139979</xdr:rowOff>
    </xdr:to>
    <xdr:sp macro="" textlink="">
      <xdr:nvSpPr>
        <xdr:cNvPr id="412" name="フローチャート : 判断 411"/>
        <xdr:cNvSpPr/>
      </xdr:nvSpPr>
      <xdr:spPr>
        <a:xfrm>
          <a:off x="7810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76</xdr:row>
      <xdr:rowOff>131106</xdr:rowOff>
    </xdr:from>
    <xdr:ext cx="469744" cy="259045"/>
    <xdr:sp macro="" textlink="">
      <xdr:nvSpPr>
        <xdr:cNvPr id="413" name="テキスト ボックス 412"/>
        <xdr:cNvSpPr txBox="1"/>
      </xdr:nvSpPr>
      <xdr:spPr>
        <a:xfrm>
          <a:off x="7626427" y="13161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8,605</a:t>
          </a:r>
          <a:endParaRPr kumimoji="1" lang="ja-JP" altLang="en-US" sz="1000" b="1">
            <a:solidFill>
              <a:srgbClr val="000080"/>
            </a:solidFill>
            <a:latin typeface="ＭＳ Ｐゴシック"/>
          </a:endParaRPr>
        </a:p>
      </xdr:txBody>
    </xdr:sp>
    <xdr:clientData/>
  </xdr:oneCellAnchor>
  <xdr:twoCellAnchor>
    <xdr:from>
      <xdr:col>10</xdr:col>
      <xdr:colOff>53975</xdr:colOff>
      <xdr:row>76</xdr:row>
      <xdr:rowOff>51364</xdr:rowOff>
    </xdr:from>
    <xdr:to>
      <xdr:col>10</xdr:col>
      <xdr:colOff>155575</xdr:colOff>
      <xdr:row>76</xdr:row>
      <xdr:rowOff>152964</xdr:rowOff>
    </xdr:to>
    <xdr:sp macro="" textlink="">
      <xdr:nvSpPr>
        <xdr:cNvPr id="414" name="フローチャート : 判断 413"/>
        <xdr:cNvSpPr/>
      </xdr:nvSpPr>
      <xdr:spPr>
        <a:xfrm>
          <a:off x="6921500" y="13081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76</xdr:row>
      <xdr:rowOff>144091</xdr:rowOff>
    </xdr:from>
    <xdr:ext cx="469744" cy="259045"/>
    <xdr:sp macro="" textlink="">
      <xdr:nvSpPr>
        <xdr:cNvPr id="415" name="テキスト ボックス 414"/>
        <xdr:cNvSpPr txBox="1"/>
      </xdr:nvSpPr>
      <xdr:spPr>
        <a:xfrm>
          <a:off x="6737427" y="13174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8,321</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73</xdr:row>
      <xdr:rowOff>119304</xdr:rowOff>
    </xdr:from>
    <xdr:to>
      <xdr:col>15</xdr:col>
      <xdr:colOff>231775</xdr:colOff>
      <xdr:row>74</xdr:row>
      <xdr:rowOff>49454</xdr:rowOff>
    </xdr:to>
    <xdr:sp macro="" textlink="">
      <xdr:nvSpPr>
        <xdr:cNvPr id="421" name="円/楕円 420"/>
        <xdr:cNvSpPr/>
      </xdr:nvSpPr>
      <xdr:spPr>
        <a:xfrm>
          <a:off x="10426700" y="12635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72</xdr:row>
      <xdr:rowOff>142181</xdr:rowOff>
    </xdr:from>
    <xdr:ext cx="534377" cy="259045"/>
    <xdr:sp macro="" textlink="">
      <xdr:nvSpPr>
        <xdr:cNvPr id="422" name="商工費該当値テキスト"/>
        <xdr:cNvSpPr txBox="1"/>
      </xdr:nvSpPr>
      <xdr:spPr>
        <a:xfrm>
          <a:off x="10528300" y="12486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18,085</a:t>
          </a:r>
          <a:endParaRPr kumimoji="1" lang="ja-JP" altLang="en-US" sz="1000" b="1">
            <a:solidFill>
              <a:srgbClr val="FF0000"/>
            </a:solidFill>
            <a:latin typeface="ＭＳ Ｐゴシック"/>
          </a:endParaRPr>
        </a:p>
      </xdr:txBody>
    </xdr:sp>
    <xdr:clientData/>
  </xdr:oneCellAnchor>
  <xdr:twoCellAnchor>
    <xdr:from>
      <xdr:col>13</xdr:col>
      <xdr:colOff>663575</xdr:colOff>
      <xdr:row>72</xdr:row>
      <xdr:rowOff>149891</xdr:rowOff>
    </xdr:from>
    <xdr:to>
      <xdr:col>14</xdr:col>
      <xdr:colOff>79375</xdr:colOff>
      <xdr:row>73</xdr:row>
      <xdr:rowOff>80041</xdr:rowOff>
    </xdr:to>
    <xdr:sp macro="" textlink="">
      <xdr:nvSpPr>
        <xdr:cNvPr id="423" name="円/楕円 422"/>
        <xdr:cNvSpPr/>
      </xdr:nvSpPr>
      <xdr:spPr>
        <a:xfrm>
          <a:off x="9588500" y="12494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71</xdr:row>
      <xdr:rowOff>96568</xdr:rowOff>
    </xdr:from>
    <xdr:ext cx="534377" cy="259045"/>
    <xdr:sp macro="" textlink="">
      <xdr:nvSpPr>
        <xdr:cNvPr id="424" name="テキスト ボックス 423"/>
        <xdr:cNvSpPr txBox="1"/>
      </xdr:nvSpPr>
      <xdr:spPr>
        <a:xfrm>
          <a:off x="9372111" y="12269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21,166</a:t>
          </a:r>
          <a:endParaRPr kumimoji="1" lang="ja-JP" altLang="en-US" sz="1000" b="1">
            <a:solidFill>
              <a:srgbClr val="FF0000"/>
            </a:solidFill>
            <a:latin typeface="ＭＳ Ｐゴシック"/>
          </a:endParaRPr>
        </a:p>
      </xdr:txBody>
    </xdr:sp>
    <xdr:clientData/>
  </xdr:oneCellAnchor>
  <xdr:twoCellAnchor>
    <xdr:from>
      <xdr:col>12</xdr:col>
      <xdr:colOff>460375</xdr:colOff>
      <xdr:row>74</xdr:row>
      <xdr:rowOff>159538</xdr:rowOff>
    </xdr:from>
    <xdr:to>
      <xdr:col>12</xdr:col>
      <xdr:colOff>561975</xdr:colOff>
      <xdr:row>75</xdr:row>
      <xdr:rowOff>89688</xdr:rowOff>
    </xdr:to>
    <xdr:sp macro="" textlink="">
      <xdr:nvSpPr>
        <xdr:cNvPr id="425" name="円/楕円 424"/>
        <xdr:cNvSpPr/>
      </xdr:nvSpPr>
      <xdr:spPr>
        <a:xfrm>
          <a:off x="8699500" y="1284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73</xdr:row>
      <xdr:rowOff>106215</xdr:rowOff>
    </xdr:from>
    <xdr:ext cx="534377" cy="259045"/>
    <xdr:sp macro="" textlink="">
      <xdr:nvSpPr>
        <xdr:cNvPr id="426" name="テキスト ボックス 425"/>
        <xdr:cNvSpPr txBox="1"/>
      </xdr:nvSpPr>
      <xdr:spPr>
        <a:xfrm>
          <a:off x="8483111" y="126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13,455</a:t>
          </a:r>
          <a:endParaRPr kumimoji="1" lang="ja-JP" altLang="en-US" sz="1000" b="1">
            <a:solidFill>
              <a:srgbClr val="FF0000"/>
            </a:solidFill>
            <a:latin typeface="ＭＳ Ｐゴシック"/>
          </a:endParaRPr>
        </a:p>
      </xdr:txBody>
    </xdr:sp>
    <xdr:clientData/>
  </xdr:oneCellAnchor>
  <xdr:twoCellAnchor>
    <xdr:from>
      <xdr:col>11</xdr:col>
      <xdr:colOff>257175</xdr:colOff>
      <xdr:row>73</xdr:row>
      <xdr:rowOff>17211</xdr:rowOff>
    </xdr:from>
    <xdr:to>
      <xdr:col>11</xdr:col>
      <xdr:colOff>358775</xdr:colOff>
      <xdr:row>73</xdr:row>
      <xdr:rowOff>118811</xdr:rowOff>
    </xdr:to>
    <xdr:sp macro="" textlink="">
      <xdr:nvSpPr>
        <xdr:cNvPr id="427" name="円/楕円 426"/>
        <xdr:cNvSpPr/>
      </xdr:nvSpPr>
      <xdr:spPr>
        <a:xfrm>
          <a:off x="7810500" y="1253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71</xdr:row>
      <xdr:rowOff>135338</xdr:rowOff>
    </xdr:from>
    <xdr:ext cx="534377" cy="259045"/>
    <xdr:sp macro="" textlink="">
      <xdr:nvSpPr>
        <xdr:cNvPr id="428" name="テキスト ボックス 427"/>
        <xdr:cNvSpPr txBox="1"/>
      </xdr:nvSpPr>
      <xdr:spPr>
        <a:xfrm>
          <a:off x="7594111" y="12308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20,318</a:t>
          </a:r>
          <a:endParaRPr kumimoji="1" lang="ja-JP" altLang="en-US" sz="1000" b="1">
            <a:solidFill>
              <a:srgbClr val="FF0000"/>
            </a:solidFill>
            <a:latin typeface="ＭＳ Ｐゴシック"/>
          </a:endParaRPr>
        </a:p>
      </xdr:txBody>
    </xdr:sp>
    <xdr:clientData/>
  </xdr:oneCellAnchor>
  <xdr:twoCellAnchor>
    <xdr:from>
      <xdr:col>10</xdr:col>
      <xdr:colOff>53975</xdr:colOff>
      <xdr:row>74</xdr:row>
      <xdr:rowOff>128036</xdr:rowOff>
    </xdr:from>
    <xdr:to>
      <xdr:col>10</xdr:col>
      <xdr:colOff>155575</xdr:colOff>
      <xdr:row>75</xdr:row>
      <xdr:rowOff>58186</xdr:rowOff>
    </xdr:to>
    <xdr:sp macro="" textlink="">
      <xdr:nvSpPr>
        <xdr:cNvPr id="429" name="円/楕円 428"/>
        <xdr:cNvSpPr/>
      </xdr:nvSpPr>
      <xdr:spPr>
        <a:xfrm>
          <a:off x="6921500" y="1281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73</xdr:row>
      <xdr:rowOff>74713</xdr:rowOff>
    </xdr:from>
    <xdr:ext cx="534377" cy="259045"/>
    <xdr:sp macro="" textlink="">
      <xdr:nvSpPr>
        <xdr:cNvPr id="430" name="テキスト ボックス 429"/>
        <xdr:cNvSpPr txBox="1"/>
      </xdr:nvSpPr>
      <xdr:spPr>
        <a:xfrm>
          <a:off x="6705111" y="1259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14,144</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10/21</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100</xdr:row>
      <xdr:rowOff>111777</xdr:rowOff>
    </xdr:from>
    <xdr:ext cx="248786" cy="259045"/>
    <xdr:sp macro="" textlink="">
      <xdr:nvSpPr>
        <xdr:cNvPr id="441" name="テキスト ボックス 440"/>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99</xdr:row>
      <xdr:rowOff>44450</xdr:rowOff>
    </xdr:from>
    <xdr:to>
      <xdr:col>16</xdr:col>
      <xdr:colOff>307975</xdr:colOff>
      <xdr:row>99</xdr:row>
      <xdr:rowOff>44450</xdr:rowOff>
    </xdr:to>
    <xdr:cxnSp macro="">
      <xdr:nvCxnSpPr>
        <xdr:cNvPr id="442" name="直線コネクタ 441"/>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98</xdr:row>
      <xdr:rowOff>73677</xdr:rowOff>
    </xdr:from>
    <xdr:ext cx="531299" cy="259045"/>
    <xdr:sp macro="" textlink="">
      <xdr:nvSpPr>
        <xdr:cNvPr id="443" name="テキスト ボックス 442"/>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4" name="直線コネクタ 443"/>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45" name="テキスト ボックス 444"/>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6" name="直線コネクタ 445"/>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47" name="テキスト ボックス 446"/>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8" name="直線コネクタ 447"/>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130827</xdr:rowOff>
    </xdr:from>
    <xdr:ext cx="531299" cy="259045"/>
    <xdr:sp macro="" textlink="">
      <xdr:nvSpPr>
        <xdr:cNvPr id="449" name="テキスト ボックス 448"/>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0" name="直線コネクタ 449"/>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51" name="テキスト ボックス 450"/>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2" name="直線コネクタ 45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3" name="テキスト ボックス 45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4"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100819</xdr:rowOff>
    </xdr:from>
    <xdr:to>
      <xdr:col>15</xdr:col>
      <xdr:colOff>180340</xdr:colOff>
      <xdr:row>99</xdr:row>
      <xdr:rowOff>131338</xdr:rowOff>
    </xdr:to>
    <xdr:cxnSp macro="">
      <xdr:nvCxnSpPr>
        <xdr:cNvPr id="455" name="直線コネクタ 454"/>
        <xdr:cNvCxnSpPr/>
      </xdr:nvCxnSpPr>
      <xdr:spPr>
        <a:xfrm flipV="1">
          <a:off x="10475595" y="15702769"/>
          <a:ext cx="1270" cy="14021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135165</xdr:rowOff>
    </xdr:from>
    <xdr:ext cx="534377" cy="259045"/>
    <xdr:sp macro="" textlink="">
      <xdr:nvSpPr>
        <xdr:cNvPr id="456" name="土木費最小値テキスト"/>
        <xdr:cNvSpPr txBox="1"/>
      </xdr:nvSpPr>
      <xdr:spPr>
        <a:xfrm>
          <a:off x="10528300" y="17108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15,439</a:t>
          </a:r>
          <a:endParaRPr kumimoji="1" lang="ja-JP" altLang="en-US" sz="1000" b="1">
            <a:latin typeface="ＭＳ Ｐゴシック"/>
          </a:endParaRPr>
        </a:p>
      </xdr:txBody>
    </xdr:sp>
    <xdr:clientData/>
  </xdr:oneCellAnchor>
  <xdr:twoCellAnchor>
    <xdr:from>
      <xdr:col>15</xdr:col>
      <xdr:colOff>92075</xdr:colOff>
      <xdr:row>99</xdr:row>
      <xdr:rowOff>131338</xdr:rowOff>
    </xdr:from>
    <xdr:to>
      <xdr:col>15</xdr:col>
      <xdr:colOff>269875</xdr:colOff>
      <xdr:row>99</xdr:row>
      <xdr:rowOff>131338</xdr:rowOff>
    </xdr:to>
    <xdr:cxnSp macro="">
      <xdr:nvCxnSpPr>
        <xdr:cNvPr id="457" name="直線コネクタ 456"/>
        <xdr:cNvCxnSpPr/>
      </xdr:nvCxnSpPr>
      <xdr:spPr>
        <a:xfrm>
          <a:off x="10388600" y="17104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47496</xdr:rowOff>
    </xdr:from>
    <xdr:ext cx="534377" cy="259045"/>
    <xdr:sp macro="" textlink="">
      <xdr:nvSpPr>
        <xdr:cNvPr id="458" name="土木費最大値テキスト"/>
        <xdr:cNvSpPr txBox="1"/>
      </xdr:nvSpPr>
      <xdr:spPr>
        <a:xfrm>
          <a:off x="10528300" y="15477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89,041</a:t>
          </a:r>
          <a:endParaRPr kumimoji="1" lang="ja-JP" altLang="en-US" sz="1000" b="1">
            <a:latin typeface="ＭＳ Ｐゴシック"/>
          </a:endParaRPr>
        </a:p>
      </xdr:txBody>
    </xdr:sp>
    <xdr:clientData/>
  </xdr:oneCellAnchor>
  <xdr:twoCellAnchor>
    <xdr:from>
      <xdr:col>15</xdr:col>
      <xdr:colOff>92075</xdr:colOff>
      <xdr:row>91</xdr:row>
      <xdr:rowOff>100819</xdr:rowOff>
    </xdr:from>
    <xdr:to>
      <xdr:col>15</xdr:col>
      <xdr:colOff>269875</xdr:colOff>
      <xdr:row>91</xdr:row>
      <xdr:rowOff>100819</xdr:rowOff>
    </xdr:to>
    <xdr:cxnSp macro="">
      <xdr:nvCxnSpPr>
        <xdr:cNvPr id="459" name="直線コネクタ 458"/>
        <xdr:cNvCxnSpPr/>
      </xdr:nvCxnSpPr>
      <xdr:spPr>
        <a:xfrm>
          <a:off x="10388600" y="15702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96</xdr:row>
      <xdr:rowOff>94495</xdr:rowOff>
    </xdr:from>
    <xdr:to>
      <xdr:col>15</xdr:col>
      <xdr:colOff>180975</xdr:colOff>
      <xdr:row>96</xdr:row>
      <xdr:rowOff>101581</xdr:rowOff>
    </xdr:to>
    <xdr:cxnSp macro="">
      <xdr:nvCxnSpPr>
        <xdr:cNvPr id="460" name="直線コネクタ 459"/>
        <xdr:cNvCxnSpPr/>
      </xdr:nvCxnSpPr>
      <xdr:spPr>
        <a:xfrm flipV="1">
          <a:off x="9639300" y="16553695"/>
          <a:ext cx="8382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27215</xdr:rowOff>
    </xdr:from>
    <xdr:ext cx="534377" cy="259045"/>
    <xdr:sp macro="" textlink="">
      <xdr:nvSpPr>
        <xdr:cNvPr id="461" name="土木費平均値テキスト"/>
        <xdr:cNvSpPr txBox="1"/>
      </xdr:nvSpPr>
      <xdr:spPr>
        <a:xfrm>
          <a:off x="10528300" y="163149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46,439</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4338</xdr:rowOff>
    </xdr:from>
    <xdr:to>
      <xdr:col>15</xdr:col>
      <xdr:colOff>231775</xdr:colOff>
      <xdr:row>96</xdr:row>
      <xdr:rowOff>105938</xdr:rowOff>
    </xdr:to>
    <xdr:sp macro="" textlink="">
      <xdr:nvSpPr>
        <xdr:cNvPr id="462" name="フローチャート : 判断 461"/>
        <xdr:cNvSpPr/>
      </xdr:nvSpPr>
      <xdr:spPr>
        <a:xfrm>
          <a:off x="10426700" y="16463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96</xdr:row>
      <xdr:rowOff>59156</xdr:rowOff>
    </xdr:from>
    <xdr:to>
      <xdr:col>14</xdr:col>
      <xdr:colOff>28575</xdr:colOff>
      <xdr:row>96</xdr:row>
      <xdr:rowOff>101581</xdr:rowOff>
    </xdr:to>
    <xdr:cxnSp macro="">
      <xdr:nvCxnSpPr>
        <xdr:cNvPr id="463" name="直線コネクタ 462"/>
        <xdr:cNvCxnSpPr/>
      </xdr:nvCxnSpPr>
      <xdr:spPr>
        <a:xfrm>
          <a:off x="8750300" y="16518356"/>
          <a:ext cx="889000" cy="4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96462</xdr:rowOff>
    </xdr:from>
    <xdr:to>
      <xdr:col>14</xdr:col>
      <xdr:colOff>79375</xdr:colOff>
      <xdr:row>97</xdr:row>
      <xdr:rowOff>26612</xdr:rowOff>
    </xdr:to>
    <xdr:sp macro="" textlink="">
      <xdr:nvSpPr>
        <xdr:cNvPr id="464" name="フローチャート : 判断 463"/>
        <xdr:cNvSpPr/>
      </xdr:nvSpPr>
      <xdr:spPr>
        <a:xfrm>
          <a:off x="9588500" y="1655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17739</xdr:rowOff>
    </xdr:from>
    <xdr:ext cx="534377" cy="259045"/>
    <xdr:sp macro="" textlink="">
      <xdr:nvSpPr>
        <xdr:cNvPr id="465" name="テキスト ボックス 464"/>
        <xdr:cNvSpPr txBox="1"/>
      </xdr:nvSpPr>
      <xdr:spPr>
        <a:xfrm>
          <a:off x="9372111" y="1664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41,603</a:t>
          </a:r>
          <a:endParaRPr kumimoji="1" lang="ja-JP" altLang="en-US" sz="1000" b="1">
            <a:solidFill>
              <a:srgbClr val="000080"/>
            </a:solidFill>
            <a:latin typeface="ＭＳ Ｐゴシック"/>
          </a:endParaRPr>
        </a:p>
      </xdr:txBody>
    </xdr:sp>
    <xdr:clientData/>
  </xdr:oneCellAnchor>
  <xdr:twoCellAnchor>
    <xdr:from>
      <xdr:col>11</xdr:col>
      <xdr:colOff>307975</xdr:colOff>
      <xdr:row>96</xdr:row>
      <xdr:rowOff>50603</xdr:rowOff>
    </xdr:from>
    <xdr:to>
      <xdr:col>12</xdr:col>
      <xdr:colOff>511175</xdr:colOff>
      <xdr:row>96</xdr:row>
      <xdr:rowOff>59156</xdr:rowOff>
    </xdr:to>
    <xdr:cxnSp macro="">
      <xdr:nvCxnSpPr>
        <xdr:cNvPr id="466" name="直線コネクタ 465"/>
        <xdr:cNvCxnSpPr/>
      </xdr:nvCxnSpPr>
      <xdr:spPr>
        <a:xfrm>
          <a:off x="7861300" y="16509803"/>
          <a:ext cx="889000" cy="8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96</xdr:row>
      <xdr:rowOff>112083</xdr:rowOff>
    </xdr:from>
    <xdr:to>
      <xdr:col>12</xdr:col>
      <xdr:colOff>561975</xdr:colOff>
      <xdr:row>97</xdr:row>
      <xdr:rowOff>42233</xdr:rowOff>
    </xdr:to>
    <xdr:sp macro="" textlink="">
      <xdr:nvSpPr>
        <xdr:cNvPr id="467" name="フローチャート : 判断 466"/>
        <xdr:cNvSpPr/>
      </xdr:nvSpPr>
      <xdr:spPr>
        <a:xfrm>
          <a:off x="8699500" y="1657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33360</xdr:rowOff>
    </xdr:from>
    <xdr:ext cx="534377" cy="259045"/>
    <xdr:sp macro="" textlink="">
      <xdr:nvSpPr>
        <xdr:cNvPr id="468" name="テキスト ボックス 467"/>
        <xdr:cNvSpPr txBox="1"/>
      </xdr:nvSpPr>
      <xdr:spPr>
        <a:xfrm>
          <a:off x="8483111" y="1666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40,783</a:t>
          </a:r>
          <a:endParaRPr kumimoji="1" lang="ja-JP" altLang="en-US" sz="1000" b="1">
            <a:solidFill>
              <a:srgbClr val="000080"/>
            </a:solidFill>
            <a:latin typeface="ＭＳ Ｐゴシック"/>
          </a:endParaRPr>
        </a:p>
      </xdr:txBody>
    </xdr:sp>
    <xdr:clientData/>
  </xdr:oneCellAnchor>
  <xdr:twoCellAnchor>
    <xdr:from>
      <xdr:col>10</xdr:col>
      <xdr:colOff>104775</xdr:colOff>
      <xdr:row>96</xdr:row>
      <xdr:rowOff>50603</xdr:rowOff>
    </xdr:from>
    <xdr:to>
      <xdr:col>11</xdr:col>
      <xdr:colOff>307975</xdr:colOff>
      <xdr:row>96</xdr:row>
      <xdr:rowOff>108096</xdr:rowOff>
    </xdr:to>
    <xdr:cxnSp macro="">
      <xdr:nvCxnSpPr>
        <xdr:cNvPr id="469" name="直線コネクタ 468"/>
        <xdr:cNvCxnSpPr/>
      </xdr:nvCxnSpPr>
      <xdr:spPr>
        <a:xfrm flipV="1">
          <a:off x="6972300" y="16509803"/>
          <a:ext cx="889000" cy="5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96</xdr:row>
      <xdr:rowOff>70783</xdr:rowOff>
    </xdr:from>
    <xdr:to>
      <xdr:col>11</xdr:col>
      <xdr:colOff>358775</xdr:colOff>
      <xdr:row>97</xdr:row>
      <xdr:rowOff>933</xdr:rowOff>
    </xdr:to>
    <xdr:sp macro="" textlink="">
      <xdr:nvSpPr>
        <xdr:cNvPr id="470" name="フローチャート : 判断 469"/>
        <xdr:cNvSpPr/>
      </xdr:nvSpPr>
      <xdr:spPr>
        <a:xfrm>
          <a:off x="7810500" y="16529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96</xdr:row>
      <xdr:rowOff>163510</xdr:rowOff>
    </xdr:from>
    <xdr:ext cx="534377" cy="259045"/>
    <xdr:sp macro="" textlink="">
      <xdr:nvSpPr>
        <xdr:cNvPr id="471" name="テキスト ボックス 470"/>
        <xdr:cNvSpPr txBox="1"/>
      </xdr:nvSpPr>
      <xdr:spPr>
        <a:xfrm>
          <a:off x="7594111" y="1662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42,951</a:t>
          </a:r>
          <a:endParaRPr kumimoji="1" lang="ja-JP" altLang="en-US" sz="1000" b="1">
            <a:solidFill>
              <a:srgbClr val="000080"/>
            </a:solidFill>
            <a:latin typeface="ＭＳ Ｐゴシック"/>
          </a:endParaRPr>
        </a:p>
      </xdr:txBody>
    </xdr:sp>
    <xdr:clientData/>
  </xdr:oneCellAnchor>
  <xdr:twoCellAnchor>
    <xdr:from>
      <xdr:col>10</xdr:col>
      <xdr:colOff>53975</xdr:colOff>
      <xdr:row>96</xdr:row>
      <xdr:rowOff>131268</xdr:rowOff>
    </xdr:from>
    <xdr:to>
      <xdr:col>10</xdr:col>
      <xdr:colOff>155575</xdr:colOff>
      <xdr:row>97</xdr:row>
      <xdr:rowOff>61418</xdr:rowOff>
    </xdr:to>
    <xdr:sp macro="" textlink="">
      <xdr:nvSpPr>
        <xdr:cNvPr id="472" name="フローチャート : 判断 471"/>
        <xdr:cNvSpPr/>
      </xdr:nvSpPr>
      <xdr:spPr>
        <a:xfrm>
          <a:off x="6921500" y="16590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52545</xdr:rowOff>
    </xdr:from>
    <xdr:ext cx="534377" cy="259045"/>
    <xdr:sp macro="" textlink="">
      <xdr:nvSpPr>
        <xdr:cNvPr id="473" name="テキスト ボックス 472"/>
        <xdr:cNvSpPr txBox="1"/>
      </xdr:nvSpPr>
      <xdr:spPr>
        <a:xfrm>
          <a:off x="6705111" y="16683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39,776</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4" name="テキスト ボックス 47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5" name="テキスト ボックス 47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6" name="テキスト ボックス 47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7" name="テキスト ボックス 47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8" name="テキスト ボックス 47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96</xdr:row>
      <xdr:rowOff>43695</xdr:rowOff>
    </xdr:from>
    <xdr:to>
      <xdr:col>15</xdr:col>
      <xdr:colOff>231775</xdr:colOff>
      <xdr:row>96</xdr:row>
      <xdr:rowOff>145295</xdr:rowOff>
    </xdr:to>
    <xdr:sp macro="" textlink="">
      <xdr:nvSpPr>
        <xdr:cNvPr id="479" name="円/楕円 478"/>
        <xdr:cNvSpPr/>
      </xdr:nvSpPr>
      <xdr:spPr>
        <a:xfrm>
          <a:off x="10426700" y="1650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22122</xdr:rowOff>
    </xdr:from>
    <xdr:ext cx="534377" cy="259045"/>
    <xdr:sp macro="" textlink="">
      <xdr:nvSpPr>
        <xdr:cNvPr id="480" name="土木費該当値テキスト"/>
        <xdr:cNvSpPr txBox="1"/>
      </xdr:nvSpPr>
      <xdr:spPr>
        <a:xfrm>
          <a:off x="10528300" y="16481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44,373</a:t>
          </a:r>
          <a:endParaRPr kumimoji="1" lang="ja-JP" altLang="en-US" sz="1000" b="1">
            <a:solidFill>
              <a:srgbClr val="FF0000"/>
            </a:solidFill>
            <a:latin typeface="ＭＳ Ｐゴシック"/>
          </a:endParaRPr>
        </a:p>
      </xdr:txBody>
    </xdr:sp>
    <xdr:clientData/>
  </xdr:oneCellAnchor>
  <xdr:twoCellAnchor>
    <xdr:from>
      <xdr:col>13</xdr:col>
      <xdr:colOff>663575</xdr:colOff>
      <xdr:row>96</xdr:row>
      <xdr:rowOff>50781</xdr:rowOff>
    </xdr:from>
    <xdr:to>
      <xdr:col>14</xdr:col>
      <xdr:colOff>79375</xdr:colOff>
      <xdr:row>96</xdr:row>
      <xdr:rowOff>152381</xdr:rowOff>
    </xdr:to>
    <xdr:sp macro="" textlink="">
      <xdr:nvSpPr>
        <xdr:cNvPr id="481" name="円/楕円 480"/>
        <xdr:cNvSpPr/>
      </xdr:nvSpPr>
      <xdr:spPr>
        <a:xfrm>
          <a:off x="9588500" y="1650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94</xdr:row>
      <xdr:rowOff>168908</xdr:rowOff>
    </xdr:from>
    <xdr:ext cx="534377" cy="259045"/>
    <xdr:sp macro="" textlink="">
      <xdr:nvSpPr>
        <xdr:cNvPr id="482" name="テキスト ボックス 481"/>
        <xdr:cNvSpPr txBox="1"/>
      </xdr:nvSpPr>
      <xdr:spPr>
        <a:xfrm>
          <a:off x="9372111" y="16285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44,001</a:t>
          </a:r>
          <a:endParaRPr kumimoji="1" lang="ja-JP" altLang="en-US" sz="1000" b="1">
            <a:solidFill>
              <a:srgbClr val="FF0000"/>
            </a:solidFill>
            <a:latin typeface="ＭＳ Ｐゴシック"/>
          </a:endParaRPr>
        </a:p>
      </xdr:txBody>
    </xdr:sp>
    <xdr:clientData/>
  </xdr:oneCellAnchor>
  <xdr:twoCellAnchor>
    <xdr:from>
      <xdr:col>12</xdr:col>
      <xdr:colOff>460375</xdr:colOff>
      <xdr:row>96</xdr:row>
      <xdr:rowOff>8356</xdr:rowOff>
    </xdr:from>
    <xdr:to>
      <xdr:col>12</xdr:col>
      <xdr:colOff>561975</xdr:colOff>
      <xdr:row>96</xdr:row>
      <xdr:rowOff>109956</xdr:rowOff>
    </xdr:to>
    <xdr:sp macro="" textlink="">
      <xdr:nvSpPr>
        <xdr:cNvPr id="483" name="円/楕円 482"/>
        <xdr:cNvSpPr/>
      </xdr:nvSpPr>
      <xdr:spPr>
        <a:xfrm>
          <a:off x="8699500" y="16467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94</xdr:row>
      <xdr:rowOff>126483</xdr:rowOff>
    </xdr:from>
    <xdr:ext cx="534377" cy="259045"/>
    <xdr:sp macro="" textlink="">
      <xdr:nvSpPr>
        <xdr:cNvPr id="484" name="テキスト ボックス 483"/>
        <xdr:cNvSpPr txBox="1"/>
      </xdr:nvSpPr>
      <xdr:spPr>
        <a:xfrm>
          <a:off x="8483111" y="1624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46,228</a:t>
          </a:r>
          <a:endParaRPr kumimoji="1" lang="ja-JP" altLang="en-US" sz="1000" b="1">
            <a:solidFill>
              <a:srgbClr val="FF0000"/>
            </a:solidFill>
            <a:latin typeface="ＭＳ Ｐゴシック"/>
          </a:endParaRPr>
        </a:p>
      </xdr:txBody>
    </xdr:sp>
    <xdr:clientData/>
  </xdr:oneCellAnchor>
  <xdr:twoCellAnchor>
    <xdr:from>
      <xdr:col>11</xdr:col>
      <xdr:colOff>257175</xdr:colOff>
      <xdr:row>95</xdr:row>
      <xdr:rowOff>171253</xdr:rowOff>
    </xdr:from>
    <xdr:to>
      <xdr:col>11</xdr:col>
      <xdr:colOff>358775</xdr:colOff>
      <xdr:row>96</xdr:row>
      <xdr:rowOff>101403</xdr:rowOff>
    </xdr:to>
    <xdr:sp macro="" textlink="">
      <xdr:nvSpPr>
        <xdr:cNvPr id="485" name="円/楕円 484"/>
        <xdr:cNvSpPr/>
      </xdr:nvSpPr>
      <xdr:spPr>
        <a:xfrm>
          <a:off x="7810500" y="1645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94</xdr:row>
      <xdr:rowOff>117930</xdr:rowOff>
    </xdr:from>
    <xdr:ext cx="534377" cy="259045"/>
    <xdr:sp macro="" textlink="">
      <xdr:nvSpPr>
        <xdr:cNvPr id="486" name="テキスト ボックス 485"/>
        <xdr:cNvSpPr txBox="1"/>
      </xdr:nvSpPr>
      <xdr:spPr>
        <a:xfrm>
          <a:off x="7594111" y="16234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46,677</a:t>
          </a:r>
          <a:endParaRPr kumimoji="1" lang="ja-JP" altLang="en-US" sz="1000" b="1">
            <a:solidFill>
              <a:srgbClr val="FF0000"/>
            </a:solidFill>
            <a:latin typeface="ＭＳ Ｐゴシック"/>
          </a:endParaRPr>
        </a:p>
      </xdr:txBody>
    </xdr:sp>
    <xdr:clientData/>
  </xdr:oneCellAnchor>
  <xdr:twoCellAnchor>
    <xdr:from>
      <xdr:col>10</xdr:col>
      <xdr:colOff>53975</xdr:colOff>
      <xdr:row>96</xdr:row>
      <xdr:rowOff>57296</xdr:rowOff>
    </xdr:from>
    <xdr:to>
      <xdr:col>10</xdr:col>
      <xdr:colOff>155575</xdr:colOff>
      <xdr:row>96</xdr:row>
      <xdr:rowOff>158896</xdr:rowOff>
    </xdr:to>
    <xdr:sp macro="" textlink="">
      <xdr:nvSpPr>
        <xdr:cNvPr id="487" name="円/楕円 486"/>
        <xdr:cNvSpPr/>
      </xdr:nvSpPr>
      <xdr:spPr>
        <a:xfrm>
          <a:off x="6921500" y="1651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95</xdr:row>
      <xdr:rowOff>3973</xdr:rowOff>
    </xdr:from>
    <xdr:ext cx="534377" cy="259045"/>
    <xdr:sp macro="" textlink="">
      <xdr:nvSpPr>
        <xdr:cNvPr id="488" name="テキスト ボックス 487"/>
        <xdr:cNvSpPr txBox="1"/>
      </xdr:nvSpPr>
      <xdr:spPr>
        <a:xfrm>
          <a:off x="6705111" y="1629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43,659</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7" name="テキスト ボックス 49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8" name="直線コネクタ 49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40</xdr:row>
      <xdr:rowOff>111777</xdr:rowOff>
    </xdr:from>
    <xdr:ext cx="467179" cy="259045"/>
    <xdr:sp macro="" textlink="">
      <xdr:nvSpPr>
        <xdr:cNvPr id="499" name="テキスト ボックス 498"/>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18</xdr:col>
      <xdr:colOff>73025</xdr:colOff>
      <xdr:row>38</xdr:row>
      <xdr:rowOff>139700</xdr:rowOff>
    </xdr:from>
    <xdr:to>
      <xdr:col>24</xdr:col>
      <xdr:colOff>644525</xdr:colOff>
      <xdr:row>38</xdr:row>
      <xdr:rowOff>139700</xdr:rowOff>
    </xdr:to>
    <xdr:cxnSp macro="">
      <xdr:nvCxnSpPr>
        <xdr:cNvPr id="500" name="直線コネクタ 499"/>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37</xdr:row>
      <xdr:rowOff>168927</xdr:rowOff>
    </xdr:from>
    <xdr:ext cx="531299" cy="259045"/>
    <xdr:sp macro="" textlink="">
      <xdr:nvSpPr>
        <xdr:cNvPr id="501" name="テキスト ボックス 500"/>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502" name="直線コネクタ 501"/>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35</xdr:row>
      <xdr:rowOff>54627</xdr:rowOff>
    </xdr:from>
    <xdr:ext cx="531299" cy="259045"/>
    <xdr:sp macro="" textlink="">
      <xdr:nvSpPr>
        <xdr:cNvPr id="503" name="テキスト ボックス 502"/>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504" name="直線コネクタ 503"/>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32</xdr:row>
      <xdr:rowOff>111777</xdr:rowOff>
    </xdr:from>
    <xdr:ext cx="531299" cy="259045"/>
    <xdr:sp macro="" textlink="">
      <xdr:nvSpPr>
        <xdr:cNvPr id="505" name="テキスト ボックス 504"/>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506" name="直線コネクタ 505"/>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168927</xdr:rowOff>
    </xdr:from>
    <xdr:ext cx="531299" cy="259045"/>
    <xdr:sp macro="" textlink="">
      <xdr:nvSpPr>
        <xdr:cNvPr id="507" name="テキスト ボックス 506"/>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8" name="直線コネクタ 50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509" name="テキスト ボックス 508"/>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0"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170973</xdr:rowOff>
    </xdr:from>
    <xdr:to>
      <xdr:col>23</xdr:col>
      <xdr:colOff>516889</xdr:colOff>
      <xdr:row>39</xdr:row>
      <xdr:rowOff>13147</xdr:rowOff>
    </xdr:to>
    <xdr:cxnSp macro="">
      <xdr:nvCxnSpPr>
        <xdr:cNvPr id="511" name="直線コネクタ 510"/>
        <xdr:cNvCxnSpPr/>
      </xdr:nvCxnSpPr>
      <xdr:spPr>
        <a:xfrm flipV="1">
          <a:off x="16317595" y="5314473"/>
          <a:ext cx="1269" cy="1385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16974</xdr:rowOff>
    </xdr:from>
    <xdr:ext cx="469744" cy="259045"/>
    <xdr:sp macro="" textlink="">
      <xdr:nvSpPr>
        <xdr:cNvPr id="512" name="消防費最小値テキスト"/>
        <xdr:cNvSpPr txBox="1"/>
      </xdr:nvSpPr>
      <xdr:spPr>
        <a:xfrm>
          <a:off x="16370300" y="6703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9,509</a:t>
          </a:r>
          <a:endParaRPr kumimoji="1" lang="ja-JP" altLang="en-US" sz="1000" b="1">
            <a:latin typeface="ＭＳ Ｐゴシック"/>
          </a:endParaRPr>
        </a:p>
      </xdr:txBody>
    </xdr:sp>
    <xdr:clientData/>
  </xdr:oneCellAnchor>
  <xdr:twoCellAnchor>
    <xdr:from>
      <xdr:col>23</xdr:col>
      <xdr:colOff>428625</xdr:colOff>
      <xdr:row>39</xdr:row>
      <xdr:rowOff>13147</xdr:rowOff>
    </xdr:from>
    <xdr:to>
      <xdr:col>23</xdr:col>
      <xdr:colOff>606425</xdr:colOff>
      <xdr:row>39</xdr:row>
      <xdr:rowOff>13147</xdr:rowOff>
    </xdr:to>
    <xdr:cxnSp macro="">
      <xdr:nvCxnSpPr>
        <xdr:cNvPr id="513" name="直線コネクタ 512"/>
        <xdr:cNvCxnSpPr/>
      </xdr:nvCxnSpPr>
      <xdr:spPr>
        <a:xfrm>
          <a:off x="16230600" y="6699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117650</xdr:rowOff>
    </xdr:from>
    <xdr:ext cx="534377" cy="259045"/>
    <xdr:sp macro="" textlink="">
      <xdr:nvSpPr>
        <xdr:cNvPr id="514" name="消防費最大値テキスト"/>
        <xdr:cNvSpPr txBox="1"/>
      </xdr:nvSpPr>
      <xdr:spPr>
        <a:xfrm>
          <a:off x="16370300" y="508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24,658</a:t>
          </a:r>
          <a:endParaRPr kumimoji="1" lang="ja-JP" altLang="en-US" sz="1000" b="1">
            <a:latin typeface="ＭＳ Ｐゴシック"/>
          </a:endParaRPr>
        </a:p>
      </xdr:txBody>
    </xdr:sp>
    <xdr:clientData/>
  </xdr:oneCellAnchor>
  <xdr:twoCellAnchor>
    <xdr:from>
      <xdr:col>23</xdr:col>
      <xdr:colOff>428625</xdr:colOff>
      <xdr:row>30</xdr:row>
      <xdr:rowOff>170973</xdr:rowOff>
    </xdr:from>
    <xdr:to>
      <xdr:col>23</xdr:col>
      <xdr:colOff>606425</xdr:colOff>
      <xdr:row>30</xdr:row>
      <xdr:rowOff>170973</xdr:rowOff>
    </xdr:to>
    <xdr:cxnSp macro="">
      <xdr:nvCxnSpPr>
        <xdr:cNvPr id="515" name="直線コネクタ 514"/>
        <xdr:cNvCxnSpPr/>
      </xdr:nvCxnSpPr>
      <xdr:spPr>
        <a:xfrm>
          <a:off x="16230600" y="5314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30</xdr:row>
      <xdr:rowOff>170973</xdr:rowOff>
    </xdr:from>
    <xdr:to>
      <xdr:col>23</xdr:col>
      <xdr:colOff>517525</xdr:colOff>
      <xdr:row>35</xdr:row>
      <xdr:rowOff>84927</xdr:rowOff>
    </xdr:to>
    <xdr:cxnSp macro="">
      <xdr:nvCxnSpPr>
        <xdr:cNvPr id="516" name="直線コネクタ 515"/>
        <xdr:cNvCxnSpPr/>
      </xdr:nvCxnSpPr>
      <xdr:spPr>
        <a:xfrm flipV="1">
          <a:off x="15481300" y="5314473"/>
          <a:ext cx="838200" cy="771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35</xdr:row>
      <xdr:rowOff>69521</xdr:rowOff>
    </xdr:from>
    <xdr:ext cx="534377" cy="259045"/>
    <xdr:sp macro="" textlink="">
      <xdr:nvSpPr>
        <xdr:cNvPr id="517" name="消防費平均値テキスト"/>
        <xdr:cNvSpPr txBox="1"/>
      </xdr:nvSpPr>
      <xdr:spPr>
        <a:xfrm>
          <a:off x="16370300" y="60702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15,601</a:t>
          </a:r>
          <a:endParaRPr kumimoji="1" lang="ja-JP" altLang="en-US" sz="1000" b="1">
            <a:solidFill>
              <a:srgbClr val="000080"/>
            </a:solidFill>
            <a:latin typeface="ＭＳ Ｐゴシック"/>
          </a:endParaRPr>
        </a:p>
      </xdr:txBody>
    </xdr:sp>
    <xdr:clientData/>
  </xdr:oneCellAnchor>
  <xdr:twoCellAnchor>
    <xdr:from>
      <xdr:col>23</xdr:col>
      <xdr:colOff>466725</xdr:colOff>
      <xdr:row>35</xdr:row>
      <xdr:rowOff>91094</xdr:rowOff>
    </xdr:from>
    <xdr:to>
      <xdr:col>23</xdr:col>
      <xdr:colOff>568325</xdr:colOff>
      <xdr:row>36</xdr:row>
      <xdr:rowOff>21244</xdr:rowOff>
    </xdr:to>
    <xdr:sp macro="" textlink="">
      <xdr:nvSpPr>
        <xdr:cNvPr id="518" name="フローチャート : 判断 517"/>
        <xdr:cNvSpPr/>
      </xdr:nvSpPr>
      <xdr:spPr>
        <a:xfrm>
          <a:off x="16268700" y="609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32</xdr:row>
      <xdr:rowOff>169418</xdr:rowOff>
    </xdr:from>
    <xdr:to>
      <xdr:col>22</xdr:col>
      <xdr:colOff>365125</xdr:colOff>
      <xdr:row>35</xdr:row>
      <xdr:rowOff>84927</xdr:rowOff>
    </xdr:to>
    <xdr:cxnSp macro="">
      <xdr:nvCxnSpPr>
        <xdr:cNvPr id="519" name="直線コネクタ 518"/>
        <xdr:cNvCxnSpPr/>
      </xdr:nvCxnSpPr>
      <xdr:spPr>
        <a:xfrm>
          <a:off x="14592300" y="5655818"/>
          <a:ext cx="889000" cy="429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35</xdr:row>
      <xdr:rowOff>51044</xdr:rowOff>
    </xdr:from>
    <xdr:to>
      <xdr:col>22</xdr:col>
      <xdr:colOff>415925</xdr:colOff>
      <xdr:row>35</xdr:row>
      <xdr:rowOff>152644</xdr:rowOff>
    </xdr:to>
    <xdr:sp macro="" textlink="">
      <xdr:nvSpPr>
        <xdr:cNvPr id="520" name="フローチャート : 判断 519"/>
        <xdr:cNvSpPr/>
      </xdr:nvSpPr>
      <xdr:spPr>
        <a:xfrm>
          <a:off x="15430500" y="6051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143771</xdr:rowOff>
    </xdr:from>
    <xdr:ext cx="534377" cy="259045"/>
    <xdr:sp macro="" textlink="">
      <xdr:nvSpPr>
        <xdr:cNvPr id="521" name="テキスト ボックス 520"/>
        <xdr:cNvSpPr txBox="1"/>
      </xdr:nvSpPr>
      <xdr:spPr>
        <a:xfrm>
          <a:off x="15214111" y="614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16,039</a:t>
          </a:r>
          <a:endParaRPr kumimoji="1" lang="ja-JP" altLang="en-US" sz="1000" b="1">
            <a:solidFill>
              <a:srgbClr val="000080"/>
            </a:solidFill>
            <a:latin typeface="ＭＳ Ｐゴシック"/>
          </a:endParaRPr>
        </a:p>
      </xdr:txBody>
    </xdr:sp>
    <xdr:clientData/>
  </xdr:oneCellAnchor>
  <xdr:twoCellAnchor>
    <xdr:from>
      <xdr:col>19</xdr:col>
      <xdr:colOff>644525</xdr:colOff>
      <xdr:row>32</xdr:row>
      <xdr:rowOff>169418</xdr:rowOff>
    </xdr:from>
    <xdr:to>
      <xdr:col>21</xdr:col>
      <xdr:colOff>161925</xdr:colOff>
      <xdr:row>35</xdr:row>
      <xdr:rowOff>132842</xdr:rowOff>
    </xdr:to>
    <xdr:cxnSp macro="">
      <xdr:nvCxnSpPr>
        <xdr:cNvPr id="522" name="直線コネクタ 521"/>
        <xdr:cNvCxnSpPr/>
      </xdr:nvCxnSpPr>
      <xdr:spPr>
        <a:xfrm flipV="1">
          <a:off x="13703300" y="5655818"/>
          <a:ext cx="889000" cy="47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1392</xdr:rowOff>
    </xdr:from>
    <xdr:to>
      <xdr:col>21</xdr:col>
      <xdr:colOff>212725</xdr:colOff>
      <xdr:row>36</xdr:row>
      <xdr:rowOff>102992</xdr:rowOff>
    </xdr:to>
    <xdr:sp macro="" textlink="">
      <xdr:nvSpPr>
        <xdr:cNvPr id="523" name="フローチャート : 判断 522"/>
        <xdr:cNvSpPr/>
      </xdr:nvSpPr>
      <xdr:spPr>
        <a:xfrm>
          <a:off x="14541500" y="6173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94119</xdr:rowOff>
    </xdr:from>
    <xdr:ext cx="534377" cy="259045"/>
    <xdr:sp macro="" textlink="">
      <xdr:nvSpPr>
        <xdr:cNvPr id="524" name="テキスト ボックス 523"/>
        <xdr:cNvSpPr txBox="1"/>
      </xdr:nvSpPr>
      <xdr:spPr>
        <a:xfrm>
          <a:off x="14325111" y="6266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14,707</a:t>
          </a:r>
          <a:endParaRPr kumimoji="1" lang="ja-JP" altLang="en-US" sz="1000" b="1">
            <a:solidFill>
              <a:srgbClr val="000080"/>
            </a:solidFill>
            <a:latin typeface="ＭＳ Ｐゴシック"/>
          </a:endParaRPr>
        </a:p>
      </xdr:txBody>
    </xdr:sp>
    <xdr:clientData/>
  </xdr:oneCellAnchor>
  <xdr:twoCellAnchor>
    <xdr:from>
      <xdr:col>18</xdr:col>
      <xdr:colOff>441325</xdr:colOff>
      <xdr:row>33</xdr:row>
      <xdr:rowOff>69566</xdr:rowOff>
    </xdr:from>
    <xdr:to>
      <xdr:col>19</xdr:col>
      <xdr:colOff>644525</xdr:colOff>
      <xdr:row>35</xdr:row>
      <xdr:rowOff>132842</xdr:rowOff>
    </xdr:to>
    <xdr:cxnSp macro="">
      <xdr:nvCxnSpPr>
        <xdr:cNvPr id="525" name="直線コネクタ 524"/>
        <xdr:cNvCxnSpPr/>
      </xdr:nvCxnSpPr>
      <xdr:spPr>
        <a:xfrm>
          <a:off x="12814300" y="5727416"/>
          <a:ext cx="889000" cy="406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55159</xdr:rowOff>
    </xdr:from>
    <xdr:to>
      <xdr:col>20</xdr:col>
      <xdr:colOff>9525</xdr:colOff>
      <xdr:row>36</xdr:row>
      <xdr:rowOff>156759</xdr:rowOff>
    </xdr:to>
    <xdr:sp macro="" textlink="">
      <xdr:nvSpPr>
        <xdr:cNvPr id="526" name="フローチャート : 判断 525"/>
        <xdr:cNvSpPr/>
      </xdr:nvSpPr>
      <xdr:spPr>
        <a:xfrm>
          <a:off x="13652500" y="6227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147886</xdr:rowOff>
    </xdr:from>
    <xdr:ext cx="534377" cy="259045"/>
    <xdr:sp macro="" textlink="">
      <xdr:nvSpPr>
        <xdr:cNvPr id="527" name="テキスト ボックス 526"/>
        <xdr:cNvSpPr txBox="1"/>
      </xdr:nvSpPr>
      <xdr:spPr>
        <a:xfrm>
          <a:off x="13436111" y="6320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14,119</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116606</xdr:rowOff>
    </xdr:from>
    <xdr:to>
      <xdr:col>18</xdr:col>
      <xdr:colOff>492125</xdr:colOff>
      <xdr:row>37</xdr:row>
      <xdr:rowOff>46756</xdr:rowOff>
    </xdr:to>
    <xdr:sp macro="" textlink="">
      <xdr:nvSpPr>
        <xdr:cNvPr id="528" name="フローチャート : 判断 527"/>
        <xdr:cNvSpPr/>
      </xdr:nvSpPr>
      <xdr:spPr>
        <a:xfrm>
          <a:off x="12763500" y="6288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37883</xdr:rowOff>
    </xdr:from>
    <xdr:ext cx="534377" cy="259045"/>
    <xdr:sp macro="" textlink="">
      <xdr:nvSpPr>
        <xdr:cNvPr id="529" name="テキスト ボックス 528"/>
        <xdr:cNvSpPr txBox="1"/>
      </xdr:nvSpPr>
      <xdr:spPr>
        <a:xfrm>
          <a:off x="12547111" y="6381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13,447</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0" name="テキスト ボックス 52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1" name="テキスト ボックス 53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2" name="テキスト ボックス 53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3" name="テキスト ボックス 53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4" name="テキスト ボックス 53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30</xdr:row>
      <xdr:rowOff>120173</xdr:rowOff>
    </xdr:from>
    <xdr:to>
      <xdr:col>23</xdr:col>
      <xdr:colOff>568325</xdr:colOff>
      <xdr:row>31</xdr:row>
      <xdr:rowOff>50323</xdr:rowOff>
    </xdr:to>
    <xdr:sp macro="" textlink="">
      <xdr:nvSpPr>
        <xdr:cNvPr id="535" name="円/楕円 534"/>
        <xdr:cNvSpPr/>
      </xdr:nvSpPr>
      <xdr:spPr>
        <a:xfrm>
          <a:off x="16268700" y="526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30</xdr:row>
      <xdr:rowOff>73200</xdr:rowOff>
    </xdr:from>
    <xdr:ext cx="534377" cy="259045"/>
    <xdr:sp macro="" textlink="">
      <xdr:nvSpPr>
        <xdr:cNvPr id="536" name="消防費該当値テキスト"/>
        <xdr:cNvSpPr txBox="1"/>
      </xdr:nvSpPr>
      <xdr:spPr>
        <a:xfrm>
          <a:off x="16370300" y="521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24,658</a:t>
          </a:r>
          <a:endParaRPr kumimoji="1" lang="ja-JP" altLang="en-US" sz="1000" b="1">
            <a:solidFill>
              <a:srgbClr val="FF0000"/>
            </a:solidFill>
            <a:latin typeface="ＭＳ Ｐゴシック"/>
          </a:endParaRPr>
        </a:p>
      </xdr:txBody>
    </xdr:sp>
    <xdr:clientData/>
  </xdr:oneCellAnchor>
  <xdr:twoCellAnchor>
    <xdr:from>
      <xdr:col>22</xdr:col>
      <xdr:colOff>314325</xdr:colOff>
      <xdr:row>35</xdr:row>
      <xdr:rowOff>34127</xdr:rowOff>
    </xdr:from>
    <xdr:to>
      <xdr:col>22</xdr:col>
      <xdr:colOff>415925</xdr:colOff>
      <xdr:row>35</xdr:row>
      <xdr:rowOff>135727</xdr:rowOff>
    </xdr:to>
    <xdr:sp macro="" textlink="">
      <xdr:nvSpPr>
        <xdr:cNvPr id="537" name="円/楕円 536"/>
        <xdr:cNvSpPr/>
      </xdr:nvSpPr>
      <xdr:spPr>
        <a:xfrm>
          <a:off x="15430500" y="603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33</xdr:row>
      <xdr:rowOff>152254</xdr:rowOff>
    </xdr:from>
    <xdr:ext cx="534377" cy="259045"/>
    <xdr:sp macro="" textlink="">
      <xdr:nvSpPr>
        <xdr:cNvPr id="538" name="テキスト ボックス 537"/>
        <xdr:cNvSpPr txBox="1"/>
      </xdr:nvSpPr>
      <xdr:spPr>
        <a:xfrm>
          <a:off x="15214111" y="581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16,224</a:t>
          </a:r>
          <a:endParaRPr kumimoji="1" lang="ja-JP" altLang="en-US" sz="1000" b="1">
            <a:solidFill>
              <a:srgbClr val="FF0000"/>
            </a:solidFill>
            <a:latin typeface="ＭＳ Ｐゴシック"/>
          </a:endParaRPr>
        </a:p>
      </xdr:txBody>
    </xdr:sp>
    <xdr:clientData/>
  </xdr:oneCellAnchor>
  <xdr:twoCellAnchor>
    <xdr:from>
      <xdr:col>21</xdr:col>
      <xdr:colOff>111125</xdr:colOff>
      <xdr:row>32</xdr:row>
      <xdr:rowOff>118618</xdr:rowOff>
    </xdr:from>
    <xdr:to>
      <xdr:col>21</xdr:col>
      <xdr:colOff>212725</xdr:colOff>
      <xdr:row>33</xdr:row>
      <xdr:rowOff>48768</xdr:rowOff>
    </xdr:to>
    <xdr:sp macro="" textlink="">
      <xdr:nvSpPr>
        <xdr:cNvPr id="539" name="円/楕円 538"/>
        <xdr:cNvSpPr/>
      </xdr:nvSpPr>
      <xdr:spPr>
        <a:xfrm>
          <a:off x="14541500" y="5605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31</xdr:row>
      <xdr:rowOff>65295</xdr:rowOff>
    </xdr:from>
    <xdr:ext cx="534377" cy="259045"/>
    <xdr:sp macro="" textlink="">
      <xdr:nvSpPr>
        <xdr:cNvPr id="540" name="テキスト ボックス 539"/>
        <xdr:cNvSpPr txBox="1"/>
      </xdr:nvSpPr>
      <xdr:spPr>
        <a:xfrm>
          <a:off x="14325111" y="5380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20,925</a:t>
          </a:r>
          <a:endParaRPr kumimoji="1" lang="ja-JP" altLang="en-US" sz="1000" b="1">
            <a:solidFill>
              <a:srgbClr val="FF0000"/>
            </a:solidFill>
            <a:latin typeface="ＭＳ Ｐゴシック"/>
          </a:endParaRPr>
        </a:p>
      </xdr:txBody>
    </xdr:sp>
    <xdr:clientData/>
  </xdr:oneCellAnchor>
  <xdr:twoCellAnchor>
    <xdr:from>
      <xdr:col>19</xdr:col>
      <xdr:colOff>593725</xdr:colOff>
      <xdr:row>35</xdr:row>
      <xdr:rowOff>82042</xdr:rowOff>
    </xdr:from>
    <xdr:to>
      <xdr:col>20</xdr:col>
      <xdr:colOff>9525</xdr:colOff>
      <xdr:row>36</xdr:row>
      <xdr:rowOff>12192</xdr:rowOff>
    </xdr:to>
    <xdr:sp macro="" textlink="">
      <xdr:nvSpPr>
        <xdr:cNvPr id="541" name="円/楕円 540"/>
        <xdr:cNvSpPr/>
      </xdr:nvSpPr>
      <xdr:spPr>
        <a:xfrm>
          <a:off x="13652500" y="608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34</xdr:row>
      <xdr:rowOff>28719</xdr:rowOff>
    </xdr:from>
    <xdr:ext cx="534377" cy="259045"/>
    <xdr:sp macro="" textlink="">
      <xdr:nvSpPr>
        <xdr:cNvPr id="542" name="テキスト ボックス 541"/>
        <xdr:cNvSpPr txBox="1"/>
      </xdr:nvSpPr>
      <xdr:spPr>
        <a:xfrm>
          <a:off x="13436111" y="5858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15,700</a:t>
          </a:r>
          <a:endParaRPr kumimoji="1" lang="ja-JP" altLang="en-US" sz="1000" b="1">
            <a:solidFill>
              <a:srgbClr val="FF0000"/>
            </a:solidFill>
            <a:latin typeface="ＭＳ Ｐゴシック"/>
          </a:endParaRPr>
        </a:p>
      </xdr:txBody>
    </xdr:sp>
    <xdr:clientData/>
  </xdr:oneCellAnchor>
  <xdr:twoCellAnchor>
    <xdr:from>
      <xdr:col>18</xdr:col>
      <xdr:colOff>390525</xdr:colOff>
      <xdr:row>33</xdr:row>
      <xdr:rowOff>18766</xdr:rowOff>
    </xdr:from>
    <xdr:to>
      <xdr:col>18</xdr:col>
      <xdr:colOff>492125</xdr:colOff>
      <xdr:row>33</xdr:row>
      <xdr:rowOff>120366</xdr:rowOff>
    </xdr:to>
    <xdr:sp macro="" textlink="">
      <xdr:nvSpPr>
        <xdr:cNvPr id="543" name="円/楕円 542"/>
        <xdr:cNvSpPr/>
      </xdr:nvSpPr>
      <xdr:spPr>
        <a:xfrm>
          <a:off x="12763500" y="567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31</xdr:row>
      <xdr:rowOff>136893</xdr:rowOff>
    </xdr:from>
    <xdr:ext cx="534377" cy="259045"/>
    <xdr:sp macro="" textlink="">
      <xdr:nvSpPr>
        <xdr:cNvPr id="544" name="テキスト ボックス 543"/>
        <xdr:cNvSpPr txBox="1"/>
      </xdr:nvSpPr>
      <xdr:spPr>
        <a:xfrm>
          <a:off x="12547111" y="5451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20,142</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5" name="正方形/長方形 54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6" name="正方形/長方形 54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7" name="正方形/長方形 54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14/21</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8" name="正方形/長方形 54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9" name="正方形/長方形 54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0" name="正方形/長方形 54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1" name="正方形/長方形 55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2" name="正方形/長方形 55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3" name="テキスト ボックス 55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4" name="直線コネクタ 55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55" name="テキスト ボックス 554"/>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58</xdr:row>
      <xdr:rowOff>139700</xdr:rowOff>
    </xdr:from>
    <xdr:to>
      <xdr:col>24</xdr:col>
      <xdr:colOff>644525</xdr:colOff>
      <xdr:row>58</xdr:row>
      <xdr:rowOff>139700</xdr:rowOff>
    </xdr:to>
    <xdr:cxnSp macro="">
      <xdr:nvCxnSpPr>
        <xdr:cNvPr id="556" name="直線コネクタ 555"/>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57</xdr:row>
      <xdr:rowOff>168927</xdr:rowOff>
    </xdr:from>
    <xdr:ext cx="531299" cy="259045"/>
    <xdr:sp macro="" textlink="">
      <xdr:nvSpPr>
        <xdr:cNvPr id="557" name="テキスト ボックス 556"/>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58" name="直線コネクタ 557"/>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55</xdr:row>
      <xdr:rowOff>54627</xdr:rowOff>
    </xdr:from>
    <xdr:ext cx="531299" cy="259045"/>
    <xdr:sp macro="" textlink="">
      <xdr:nvSpPr>
        <xdr:cNvPr id="559" name="テキスト ボックス 558"/>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60" name="直線コネクタ 559"/>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52</xdr:row>
      <xdr:rowOff>111777</xdr:rowOff>
    </xdr:from>
    <xdr:ext cx="531299" cy="259045"/>
    <xdr:sp macro="" textlink="">
      <xdr:nvSpPr>
        <xdr:cNvPr id="561" name="テキスト ボックス 560"/>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62" name="直線コネクタ 561"/>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49</xdr:row>
      <xdr:rowOff>168927</xdr:rowOff>
    </xdr:from>
    <xdr:ext cx="531299" cy="259045"/>
    <xdr:sp macro="" textlink="">
      <xdr:nvSpPr>
        <xdr:cNvPr id="563" name="テキスト ボックス 562"/>
        <xdr:cNvSpPr txBox="1"/>
      </xdr:nvSpPr>
      <xdr:spPr>
        <a:xfrm>
          <a:off x="11914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4" name="直線コネクタ 56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5" name="テキスト ボックス 564"/>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106759</xdr:rowOff>
    </xdr:from>
    <xdr:to>
      <xdr:col>23</xdr:col>
      <xdr:colOff>516889</xdr:colOff>
      <xdr:row>57</xdr:row>
      <xdr:rowOff>118235</xdr:rowOff>
    </xdr:to>
    <xdr:cxnSp macro="">
      <xdr:nvCxnSpPr>
        <xdr:cNvPr id="567" name="直線コネクタ 566"/>
        <xdr:cNvCxnSpPr/>
      </xdr:nvCxnSpPr>
      <xdr:spPr>
        <a:xfrm flipV="1">
          <a:off x="16317595" y="8679259"/>
          <a:ext cx="1269" cy="1211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122062</xdr:rowOff>
    </xdr:from>
    <xdr:ext cx="534377" cy="259045"/>
    <xdr:sp macro="" textlink="">
      <xdr:nvSpPr>
        <xdr:cNvPr id="568" name="教育費最小値テキスト"/>
        <xdr:cNvSpPr txBox="1"/>
      </xdr:nvSpPr>
      <xdr:spPr>
        <a:xfrm>
          <a:off x="16370300" y="9894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28,439</a:t>
          </a:r>
          <a:endParaRPr kumimoji="1" lang="ja-JP" altLang="en-US" sz="1000" b="1">
            <a:latin typeface="ＭＳ Ｐゴシック"/>
          </a:endParaRPr>
        </a:p>
      </xdr:txBody>
    </xdr:sp>
    <xdr:clientData/>
  </xdr:oneCellAnchor>
  <xdr:twoCellAnchor>
    <xdr:from>
      <xdr:col>23</xdr:col>
      <xdr:colOff>428625</xdr:colOff>
      <xdr:row>57</xdr:row>
      <xdr:rowOff>118235</xdr:rowOff>
    </xdr:from>
    <xdr:to>
      <xdr:col>23</xdr:col>
      <xdr:colOff>606425</xdr:colOff>
      <xdr:row>57</xdr:row>
      <xdr:rowOff>118235</xdr:rowOff>
    </xdr:to>
    <xdr:cxnSp macro="">
      <xdr:nvCxnSpPr>
        <xdr:cNvPr id="569" name="直線コネクタ 568"/>
        <xdr:cNvCxnSpPr/>
      </xdr:nvCxnSpPr>
      <xdr:spPr>
        <a:xfrm>
          <a:off x="16230600" y="9890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53436</xdr:rowOff>
    </xdr:from>
    <xdr:ext cx="534377" cy="259045"/>
    <xdr:sp macro="" textlink="">
      <xdr:nvSpPr>
        <xdr:cNvPr id="570" name="教育費最大値テキスト"/>
        <xdr:cNvSpPr txBox="1"/>
      </xdr:nvSpPr>
      <xdr:spPr>
        <a:xfrm>
          <a:off x="16370300" y="8454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81,441</a:t>
          </a:r>
          <a:endParaRPr kumimoji="1" lang="ja-JP" altLang="en-US" sz="1000" b="1">
            <a:latin typeface="ＭＳ Ｐゴシック"/>
          </a:endParaRPr>
        </a:p>
      </xdr:txBody>
    </xdr:sp>
    <xdr:clientData/>
  </xdr:oneCellAnchor>
  <xdr:twoCellAnchor>
    <xdr:from>
      <xdr:col>23</xdr:col>
      <xdr:colOff>428625</xdr:colOff>
      <xdr:row>50</xdr:row>
      <xdr:rowOff>106759</xdr:rowOff>
    </xdr:from>
    <xdr:to>
      <xdr:col>23</xdr:col>
      <xdr:colOff>606425</xdr:colOff>
      <xdr:row>50</xdr:row>
      <xdr:rowOff>106759</xdr:rowOff>
    </xdr:to>
    <xdr:cxnSp macro="">
      <xdr:nvCxnSpPr>
        <xdr:cNvPr id="571" name="直線コネクタ 570"/>
        <xdr:cNvCxnSpPr/>
      </xdr:nvCxnSpPr>
      <xdr:spPr>
        <a:xfrm>
          <a:off x="16230600" y="8679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55</xdr:row>
      <xdr:rowOff>94414</xdr:rowOff>
    </xdr:from>
    <xdr:to>
      <xdr:col>23</xdr:col>
      <xdr:colOff>517525</xdr:colOff>
      <xdr:row>55</xdr:row>
      <xdr:rowOff>127058</xdr:rowOff>
    </xdr:to>
    <xdr:cxnSp macro="">
      <xdr:nvCxnSpPr>
        <xdr:cNvPr id="572" name="直線コネクタ 571"/>
        <xdr:cNvCxnSpPr/>
      </xdr:nvCxnSpPr>
      <xdr:spPr>
        <a:xfrm flipV="1">
          <a:off x="15481300" y="9524164"/>
          <a:ext cx="838200" cy="3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62628</xdr:rowOff>
    </xdr:from>
    <xdr:ext cx="534377" cy="259045"/>
    <xdr:sp macro="" textlink="">
      <xdr:nvSpPr>
        <xdr:cNvPr id="573" name="教育費平均値テキスト"/>
        <xdr:cNvSpPr txBox="1"/>
      </xdr:nvSpPr>
      <xdr:spPr>
        <a:xfrm>
          <a:off x="16370300" y="91494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52,150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39751</xdr:rowOff>
    </xdr:from>
    <xdr:to>
      <xdr:col>23</xdr:col>
      <xdr:colOff>568325</xdr:colOff>
      <xdr:row>54</xdr:row>
      <xdr:rowOff>141351</xdr:rowOff>
    </xdr:to>
    <xdr:sp macro="" textlink="">
      <xdr:nvSpPr>
        <xdr:cNvPr id="574" name="フローチャート : 判断 573"/>
        <xdr:cNvSpPr/>
      </xdr:nvSpPr>
      <xdr:spPr>
        <a:xfrm>
          <a:off x="16268700" y="9298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55</xdr:row>
      <xdr:rowOff>4232</xdr:rowOff>
    </xdr:from>
    <xdr:to>
      <xdr:col>22</xdr:col>
      <xdr:colOff>365125</xdr:colOff>
      <xdr:row>55</xdr:row>
      <xdr:rowOff>127058</xdr:rowOff>
    </xdr:to>
    <xdr:cxnSp macro="">
      <xdr:nvCxnSpPr>
        <xdr:cNvPr id="575" name="直線コネクタ 574"/>
        <xdr:cNvCxnSpPr/>
      </xdr:nvCxnSpPr>
      <xdr:spPr>
        <a:xfrm>
          <a:off x="14592300" y="9433982"/>
          <a:ext cx="889000" cy="12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106022</xdr:rowOff>
    </xdr:from>
    <xdr:to>
      <xdr:col>22</xdr:col>
      <xdr:colOff>415925</xdr:colOff>
      <xdr:row>55</xdr:row>
      <xdr:rowOff>36172</xdr:rowOff>
    </xdr:to>
    <xdr:sp macro="" textlink="">
      <xdr:nvSpPr>
        <xdr:cNvPr id="576" name="フローチャート : 判断 575"/>
        <xdr:cNvSpPr/>
      </xdr:nvSpPr>
      <xdr:spPr>
        <a:xfrm>
          <a:off x="15430500" y="9364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53</xdr:row>
      <xdr:rowOff>52699</xdr:rowOff>
    </xdr:from>
    <xdr:ext cx="534377" cy="259045"/>
    <xdr:sp macro="" textlink="">
      <xdr:nvSpPr>
        <xdr:cNvPr id="577" name="テキスト ボックス 576"/>
        <xdr:cNvSpPr txBox="1"/>
      </xdr:nvSpPr>
      <xdr:spPr>
        <a:xfrm>
          <a:off x="15214111" y="9139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49,251</a:t>
          </a:r>
          <a:endParaRPr kumimoji="1" lang="ja-JP" altLang="en-US" sz="1000" b="1">
            <a:solidFill>
              <a:srgbClr val="000080"/>
            </a:solidFill>
            <a:latin typeface="ＭＳ Ｐゴシック"/>
          </a:endParaRPr>
        </a:p>
      </xdr:txBody>
    </xdr:sp>
    <xdr:clientData/>
  </xdr:oneCellAnchor>
  <xdr:twoCellAnchor>
    <xdr:from>
      <xdr:col>19</xdr:col>
      <xdr:colOff>644525</xdr:colOff>
      <xdr:row>53</xdr:row>
      <xdr:rowOff>76218</xdr:rowOff>
    </xdr:from>
    <xdr:to>
      <xdr:col>21</xdr:col>
      <xdr:colOff>161925</xdr:colOff>
      <xdr:row>55</xdr:row>
      <xdr:rowOff>4232</xdr:rowOff>
    </xdr:to>
    <xdr:cxnSp macro="">
      <xdr:nvCxnSpPr>
        <xdr:cNvPr id="578" name="直線コネクタ 577"/>
        <xdr:cNvCxnSpPr/>
      </xdr:nvCxnSpPr>
      <xdr:spPr>
        <a:xfrm>
          <a:off x="13703300" y="9163068"/>
          <a:ext cx="889000" cy="270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55</xdr:row>
      <xdr:rowOff>22241</xdr:rowOff>
    </xdr:from>
    <xdr:to>
      <xdr:col>21</xdr:col>
      <xdr:colOff>212725</xdr:colOff>
      <xdr:row>55</xdr:row>
      <xdr:rowOff>123841</xdr:rowOff>
    </xdr:to>
    <xdr:sp macro="" textlink="">
      <xdr:nvSpPr>
        <xdr:cNvPr id="579" name="フローチャート : 判断 578"/>
        <xdr:cNvSpPr/>
      </xdr:nvSpPr>
      <xdr:spPr>
        <a:xfrm>
          <a:off x="14541500" y="9451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114968</xdr:rowOff>
    </xdr:from>
    <xdr:ext cx="534377" cy="259045"/>
    <xdr:sp macro="" textlink="">
      <xdr:nvSpPr>
        <xdr:cNvPr id="580" name="テキスト ボックス 579"/>
        <xdr:cNvSpPr txBox="1"/>
      </xdr:nvSpPr>
      <xdr:spPr>
        <a:xfrm>
          <a:off x="14325111" y="9544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45,416</a:t>
          </a:r>
          <a:endParaRPr kumimoji="1" lang="ja-JP" altLang="en-US" sz="1000" b="1">
            <a:solidFill>
              <a:srgbClr val="000080"/>
            </a:solidFill>
            <a:latin typeface="ＭＳ Ｐゴシック"/>
          </a:endParaRPr>
        </a:p>
      </xdr:txBody>
    </xdr:sp>
    <xdr:clientData/>
  </xdr:oneCellAnchor>
  <xdr:twoCellAnchor>
    <xdr:from>
      <xdr:col>18</xdr:col>
      <xdr:colOff>441325</xdr:colOff>
      <xdr:row>53</xdr:row>
      <xdr:rowOff>76218</xdr:rowOff>
    </xdr:from>
    <xdr:to>
      <xdr:col>19</xdr:col>
      <xdr:colOff>644525</xdr:colOff>
      <xdr:row>54</xdr:row>
      <xdr:rowOff>46454</xdr:rowOff>
    </xdr:to>
    <xdr:cxnSp macro="">
      <xdr:nvCxnSpPr>
        <xdr:cNvPr id="581" name="直線コネクタ 580"/>
        <xdr:cNvCxnSpPr/>
      </xdr:nvCxnSpPr>
      <xdr:spPr>
        <a:xfrm flipV="1">
          <a:off x="12814300" y="9163068"/>
          <a:ext cx="889000" cy="14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55</xdr:row>
      <xdr:rowOff>69149</xdr:rowOff>
    </xdr:from>
    <xdr:to>
      <xdr:col>20</xdr:col>
      <xdr:colOff>9525</xdr:colOff>
      <xdr:row>55</xdr:row>
      <xdr:rowOff>170749</xdr:rowOff>
    </xdr:to>
    <xdr:sp macro="" textlink="">
      <xdr:nvSpPr>
        <xdr:cNvPr id="582" name="フローチャート : 判断 581"/>
        <xdr:cNvSpPr/>
      </xdr:nvSpPr>
      <xdr:spPr>
        <a:xfrm>
          <a:off x="13652500" y="9498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161876</xdr:rowOff>
    </xdr:from>
    <xdr:ext cx="534377" cy="259045"/>
    <xdr:sp macro="" textlink="">
      <xdr:nvSpPr>
        <xdr:cNvPr id="583" name="テキスト ボックス 582"/>
        <xdr:cNvSpPr txBox="1"/>
      </xdr:nvSpPr>
      <xdr:spPr>
        <a:xfrm>
          <a:off x="13436111" y="959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43,364</a:t>
          </a:r>
          <a:endParaRPr kumimoji="1" lang="ja-JP" altLang="en-US" sz="1000" b="1">
            <a:solidFill>
              <a:srgbClr val="000080"/>
            </a:solidFill>
            <a:latin typeface="ＭＳ Ｐゴシック"/>
          </a:endParaRPr>
        </a:p>
      </xdr:txBody>
    </xdr:sp>
    <xdr:clientData/>
  </xdr:oneCellAnchor>
  <xdr:twoCellAnchor>
    <xdr:from>
      <xdr:col>18</xdr:col>
      <xdr:colOff>390525</xdr:colOff>
      <xdr:row>55</xdr:row>
      <xdr:rowOff>138574</xdr:rowOff>
    </xdr:from>
    <xdr:to>
      <xdr:col>18</xdr:col>
      <xdr:colOff>492125</xdr:colOff>
      <xdr:row>56</xdr:row>
      <xdr:rowOff>68724</xdr:rowOff>
    </xdr:to>
    <xdr:sp macro="" textlink="">
      <xdr:nvSpPr>
        <xdr:cNvPr id="584" name="フローチャート : 判断 583"/>
        <xdr:cNvSpPr/>
      </xdr:nvSpPr>
      <xdr:spPr>
        <a:xfrm>
          <a:off x="12763500" y="9568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56</xdr:row>
      <xdr:rowOff>59851</xdr:rowOff>
    </xdr:from>
    <xdr:ext cx="534377" cy="259045"/>
    <xdr:sp macro="" textlink="">
      <xdr:nvSpPr>
        <xdr:cNvPr id="585" name="テキスト ボックス 584"/>
        <xdr:cNvSpPr txBox="1"/>
      </xdr:nvSpPr>
      <xdr:spPr>
        <a:xfrm>
          <a:off x="12547111" y="9661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40,327</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6" name="テキスト ボックス 58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7" name="テキスト ボックス 58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8" name="テキスト ボックス 58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9" name="テキスト ボックス 58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0" name="テキスト ボックス 58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55</xdr:row>
      <xdr:rowOff>43614</xdr:rowOff>
    </xdr:from>
    <xdr:to>
      <xdr:col>23</xdr:col>
      <xdr:colOff>568325</xdr:colOff>
      <xdr:row>55</xdr:row>
      <xdr:rowOff>145214</xdr:rowOff>
    </xdr:to>
    <xdr:sp macro="" textlink="">
      <xdr:nvSpPr>
        <xdr:cNvPr id="591" name="円/楕円 590"/>
        <xdr:cNvSpPr/>
      </xdr:nvSpPr>
      <xdr:spPr>
        <a:xfrm>
          <a:off x="16268700" y="947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55</xdr:row>
      <xdr:rowOff>22041</xdr:rowOff>
    </xdr:from>
    <xdr:ext cx="534377" cy="259045"/>
    <xdr:sp macro="" textlink="">
      <xdr:nvSpPr>
        <xdr:cNvPr id="592" name="教育費該当値テキスト"/>
        <xdr:cNvSpPr txBox="1"/>
      </xdr:nvSpPr>
      <xdr:spPr>
        <a:xfrm>
          <a:off x="16370300" y="9451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44,481</a:t>
          </a:r>
          <a:endParaRPr kumimoji="1" lang="ja-JP" altLang="en-US" sz="1000" b="1">
            <a:solidFill>
              <a:srgbClr val="FF0000"/>
            </a:solidFill>
            <a:latin typeface="ＭＳ Ｐゴシック"/>
          </a:endParaRPr>
        </a:p>
      </xdr:txBody>
    </xdr:sp>
    <xdr:clientData/>
  </xdr:oneCellAnchor>
  <xdr:twoCellAnchor>
    <xdr:from>
      <xdr:col>22</xdr:col>
      <xdr:colOff>314325</xdr:colOff>
      <xdr:row>55</xdr:row>
      <xdr:rowOff>76258</xdr:rowOff>
    </xdr:from>
    <xdr:to>
      <xdr:col>22</xdr:col>
      <xdr:colOff>415925</xdr:colOff>
      <xdr:row>56</xdr:row>
      <xdr:rowOff>6408</xdr:rowOff>
    </xdr:to>
    <xdr:sp macro="" textlink="">
      <xdr:nvSpPr>
        <xdr:cNvPr id="593" name="円/楕円 592"/>
        <xdr:cNvSpPr/>
      </xdr:nvSpPr>
      <xdr:spPr>
        <a:xfrm>
          <a:off x="15430500" y="950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55</xdr:row>
      <xdr:rowOff>168985</xdr:rowOff>
    </xdr:from>
    <xdr:ext cx="534377" cy="259045"/>
    <xdr:sp macro="" textlink="">
      <xdr:nvSpPr>
        <xdr:cNvPr id="594" name="テキスト ボックス 593"/>
        <xdr:cNvSpPr txBox="1"/>
      </xdr:nvSpPr>
      <xdr:spPr>
        <a:xfrm>
          <a:off x="15214111" y="9598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43,053</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124882</xdr:rowOff>
    </xdr:from>
    <xdr:to>
      <xdr:col>21</xdr:col>
      <xdr:colOff>212725</xdr:colOff>
      <xdr:row>55</xdr:row>
      <xdr:rowOff>55032</xdr:rowOff>
    </xdr:to>
    <xdr:sp macro="" textlink="">
      <xdr:nvSpPr>
        <xdr:cNvPr id="595" name="円/楕円 594"/>
        <xdr:cNvSpPr/>
      </xdr:nvSpPr>
      <xdr:spPr>
        <a:xfrm>
          <a:off x="14541500" y="938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53</xdr:row>
      <xdr:rowOff>71559</xdr:rowOff>
    </xdr:from>
    <xdr:ext cx="534377" cy="259045"/>
    <xdr:sp macro="" textlink="">
      <xdr:nvSpPr>
        <xdr:cNvPr id="596" name="テキスト ボックス 595"/>
        <xdr:cNvSpPr txBox="1"/>
      </xdr:nvSpPr>
      <xdr:spPr>
        <a:xfrm>
          <a:off x="14325111" y="915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48,426</a:t>
          </a:r>
          <a:endParaRPr kumimoji="1" lang="ja-JP" altLang="en-US" sz="1000" b="1">
            <a:solidFill>
              <a:srgbClr val="FF0000"/>
            </a:solidFill>
            <a:latin typeface="ＭＳ Ｐゴシック"/>
          </a:endParaRPr>
        </a:p>
      </xdr:txBody>
    </xdr:sp>
    <xdr:clientData/>
  </xdr:oneCellAnchor>
  <xdr:twoCellAnchor>
    <xdr:from>
      <xdr:col>19</xdr:col>
      <xdr:colOff>593725</xdr:colOff>
      <xdr:row>53</xdr:row>
      <xdr:rowOff>25418</xdr:rowOff>
    </xdr:from>
    <xdr:to>
      <xdr:col>20</xdr:col>
      <xdr:colOff>9525</xdr:colOff>
      <xdr:row>53</xdr:row>
      <xdr:rowOff>127018</xdr:rowOff>
    </xdr:to>
    <xdr:sp macro="" textlink="">
      <xdr:nvSpPr>
        <xdr:cNvPr id="597" name="円/楕円 596"/>
        <xdr:cNvSpPr/>
      </xdr:nvSpPr>
      <xdr:spPr>
        <a:xfrm>
          <a:off x="13652500" y="9112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51</xdr:row>
      <xdr:rowOff>143545</xdr:rowOff>
    </xdr:from>
    <xdr:ext cx="534377" cy="259045"/>
    <xdr:sp macro="" textlink="">
      <xdr:nvSpPr>
        <xdr:cNvPr id="598" name="テキスト ボックス 597"/>
        <xdr:cNvSpPr txBox="1"/>
      </xdr:nvSpPr>
      <xdr:spPr>
        <a:xfrm>
          <a:off x="13436111" y="88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60,277</a:t>
          </a:r>
          <a:endParaRPr kumimoji="1" lang="ja-JP" altLang="en-US" sz="1000" b="1">
            <a:solidFill>
              <a:srgbClr val="FF0000"/>
            </a:solidFill>
            <a:latin typeface="ＭＳ Ｐゴシック"/>
          </a:endParaRPr>
        </a:p>
      </xdr:txBody>
    </xdr:sp>
    <xdr:clientData/>
  </xdr:oneCellAnchor>
  <xdr:twoCellAnchor>
    <xdr:from>
      <xdr:col>18</xdr:col>
      <xdr:colOff>390525</xdr:colOff>
      <xdr:row>53</xdr:row>
      <xdr:rowOff>167104</xdr:rowOff>
    </xdr:from>
    <xdr:to>
      <xdr:col>18</xdr:col>
      <xdr:colOff>492125</xdr:colOff>
      <xdr:row>54</xdr:row>
      <xdr:rowOff>97254</xdr:rowOff>
    </xdr:to>
    <xdr:sp macro="" textlink="">
      <xdr:nvSpPr>
        <xdr:cNvPr id="599" name="円/楕円 598"/>
        <xdr:cNvSpPr/>
      </xdr:nvSpPr>
      <xdr:spPr>
        <a:xfrm>
          <a:off x="12763500" y="925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52</xdr:row>
      <xdr:rowOff>113781</xdr:rowOff>
    </xdr:from>
    <xdr:ext cx="534377" cy="259045"/>
    <xdr:sp macro="" textlink="">
      <xdr:nvSpPr>
        <xdr:cNvPr id="600" name="テキスト ボックス 599"/>
        <xdr:cNvSpPr txBox="1"/>
      </xdr:nvSpPr>
      <xdr:spPr>
        <a:xfrm>
          <a:off x="12547111" y="902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54,079</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1" name="正方形/長方形 60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2" name="正方形/長方形 60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3" name="正方形/長方形 60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14/21</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4" name="正方形/長方形 60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5" name="正方形/長方形 60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6" name="正方形/長方形 60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7" name="正方形/長方形 60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8" name="正方形/長方形 60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9" name="テキスト ボックス 60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0" name="直線コネクタ 60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11" name="直線コネクタ 610"/>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12" name="テキスト ボックス 611"/>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13" name="直線コネクタ 612"/>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35577</xdr:rowOff>
    </xdr:from>
    <xdr:ext cx="467179" cy="259045"/>
    <xdr:sp macro="" textlink="">
      <xdr:nvSpPr>
        <xdr:cNvPr id="614" name="テキスト ボックス 613"/>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15" name="直線コネクタ 614"/>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73</xdr:row>
      <xdr:rowOff>168927</xdr:rowOff>
    </xdr:from>
    <xdr:ext cx="467179" cy="259045"/>
    <xdr:sp macro="" textlink="">
      <xdr:nvSpPr>
        <xdr:cNvPr id="616" name="テキスト ボックス 615"/>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17" name="直線コネクタ 616"/>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71</xdr:row>
      <xdr:rowOff>130827</xdr:rowOff>
    </xdr:from>
    <xdr:ext cx="467179" cy="259045"/>
    <xdr:sp macro="" textlink="">
      <xdr:nvSpPr>
        <xdr:cNvPr id="618" name="テキスト ボックス 617"/>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19" name="直線コネクタ 618"/>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69</xdr:row>
      <xdr:rowOff>92727</xdr:rowOff>
    </xdr:from>
    <xdr:ext cx="531299" cy="259045"/>
    <xdr:sp macro="" textlink="">
      <xdr:nvSpPr>
        <xdr:cNvPr id="620" name="テキスト ボックス 619"/>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1" name="直線コネクタ 62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67</xdr:row>
      <xdr:rowOff>54627</xdr:rowOff>
    </xdr:from>
    <xdr:ext cx="531299" cy="259045"/>
    <xdr:sp macro="" textlink="">
      <xdr:nvSpPr>
        <xdr:cNvPr id="622" name="テキスト ボックス 621"/>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3"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98552</xdr:rowOff>
    </xdr:from>
    <xdr:to>
      <xdr:col>23</xdr:col>
      <xdr:colOff>516889</xdr:colOff>
      <xdr:row>79</xdr:row>
      <xdr:rowOff>44450</xdr:rowOff>
    </xdr:to>
    <xdr:cxnSp macro="">
      <xdr:nvCxnSpPr>
        <xdr:cNvPr id="624" name="直線コネクタ 623"/>
        <xdr:cNvCxnSpPr/>
      </xdr:nvCxnSpPr>
      <xdr:spPr>
        <a:xfrm flipV="1">
          <a:off x="16317595" y="12100052"/>
          <a:ext cx="1269" cy="1488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48277</xdr:rowOff>
    </xdr:from>
    <xdr:ext cx="249299" cy="259045"/>
    <xdr:sp macro="" textlink="">
      <xdr:nvSpPr>
        <xdr:cNvPr id="625"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44450</xdr:rowOff>
    </xdr:from>
    <xdr:to>
      <xdr:col>23</xdr:col>
      <xdr:colOff>606425</xdr:colOff>
      <xdr:row>79</xdr:row>
      <xdr:rowOff>44450</xdr:rowOff>
    </xdr:to>
    <xdr:cxnSp macro="">
      <xdr:nvCxnSpPr>
        <xdr:cNvPr id="626" name="直線コネクタ 625"/>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45229</xdr:rowOff>
    </xdr:from>
    <xdr:ext cx="534377" cy="259045"/>
    <xdr:sp macro="" textlink="">
      <xdr:nvSpPr>
        <xdr:cNvPr id="627" name="災害復旧費最大値テキスト"/>
        <xdr:cNvSpPr txBox="1"/>
      </xdr:nvSpPr>
      <xdr:spPr>
        <a:xfrm>
          <a:off x="16370300" y="11875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11,724</a:t>
          </a:r>
          <a:endParaRPr kumimoji="1" lang="ja-JP" altLang="en-US" sz="1000" b="1">
            <a:latin typeface="ＭＳ Ｐゴシック"/>
          </a:endParaRPr>
        </a:p>
      </xdr:txBody>
    </xdr:sp>
    <xdr:clientData/>
  </xdr:oneCellAnchor>
  <xdr:twoCellAnchor>
    <xdr:from>
      <xdr:col>23</xdr:col>
      <xdr:colOff>428625</xdr:colOff>
      <xdr:row>70</xdr:row>
      <xdr:rowOff>98552</xdr:rowOff>
    </xdr:from>
    <xdr:to>
      <xdr:col>23</xdr:col>
      <xdr:colOff>606425</xdr:colOff>
      <xdr:row>70</xdr:row>
      <xdr:rowOff>98552</xdr:rowOff>
    </xdr:to>
    <xdr:cxnSp macro="">
      <xdr:nvCxnSpPr>
        <xdr:cNvPr id="628" name="直線コネクタ 627"/>
        <xdr:cNvCxnSpPr/>
      </xdr:nvCxnSpPr>
      <xdr:spPr>
        <a:xfrm>
          <a:off x="16230600" y="1210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79</xdr:row>
      <xdr:rowOff>5462</xdr:rowOff>
    </xdr:from>
    <xdr:to>
      <xdr:col>23</xdr:col>
      <xdr:colOff>517525</xdr:colOff>
      <xdr:row>79</xdr:row>
      <xdr:rowOff>18287</xdr:rowOff>
    </xdr:to>
    <xdr:cxnSp macro="">
      <xdr:nvCxnSpPr>
        <xdr:cNvPr id="629" name="直線コネクタ 628"/>
        <xdr:cNvCxnSpPr/>
      </xdr:nvCxnSpPr>
      <xdr:spPr>
        <a:xfrm>
          <a:off x="15481300" y="13550012"/>
          <a:ext cx="838200" cy="12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22623</xdr:rowOff>
    </xdr:from>
    <xdr:ext cx="469744" cy="259045"/>
    <xdr:sp macro="" textlink="">
      <xdr:nvSpPr>
        <xdr:cNvPr id="630" name="災害復旧費平均値テキスト"/>
        <xdr:cNvSpPr txBox="1"/>
      </xdr:nvSpPr>
      <xdr:spPr>
        <a:xfrm>
          <a:off x="16370300" y="13052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2,652</a:t>
          </a:r>
          <a:endParaRPr kumimoji="1" lang="ja-JP" altLang="en-US" sz="1000" b="1">
            <a:solidFill>
              <a:srgbClr val="000080"/>
            </a:solidFill>
            <a:latin typeface="ＭＳ Ｐゴシック"/>
          </a:endParaRPr>
        </a:p>
      </xdr:txBody>
    </xdr:sp>
    <xdr:clientData/>
  </xdr:oneCellAnchor>
  <xdr:twoCellAnchor>
    <xdr:from>
      <xdr:col>23</xdr:col>
      <xdr:colOff>466725</xdr:colOff>
      <xdr:row>76</xdr:row>
      <xdr:rowOff>171196</xdr:rowOff>
    </xdr:from>
    <xdr:to>
      <xdr:col>23</xdr:col>
      <xdr:colOff>568325</xdr:colOff>
      <xdr:row>77</xdr:row>
      <xdr:rowOff>101346</xdr:rowOff>
    </xdr:to>
    <xdr:sp macro="" textlink="">
      <xdr:nvSpPr>
        <xdr:cNvPr id="631" name="フローチャート : 判断 630"/>
        <xdr:cNvSpPr/>
      </xdr:nvSpPr>
      <xdr:spPr>
        <a:xfrm>
          <a:off x="16268700" y="1320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148589</xdr:rowOff>
    </xdr:from>
    <xdr:to>
      <xdr:col>22</xdr:col>
      <xdr:colOff>365125</xdr:colOff>
      <xdr:row>79</xdr:row>
      <xdr:rowOff>5462</xdr:rowOff>
    </xdr:to>
    <xdr:cxnSp macro="">
      <xdr:nvCxnSpPr>
        <xdr:cNvPr id="632" name="直線コネクタ 631"/>
        <xdr:cNvCxnSpPr/>
      </xdr:nvCxnSpPr>
      <xdr:spPr>
        <a:xfrm>
          <a:off x="14592300" y="13521689"/>
          <a:ext cx="889000" cy="28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66294</xdr:rowOff>
    </xdr:from>
    <xdr:to>
      <xdr:col>22</xdr:col>
      <xdr:colOff>415925</xdr:colOff>
      <xdr:row>78</xdr:row>
      <xdr:rowOff>167894</xdr:rowOff>
    </xdr:to>
    <xdr:sp macro="" textlink="">
      <xdr:nvSpPr>
        <xdr:cNvPr id="633" name="フローチャート : 判断 632"/>
        <xdr:cNvSpPr/>
      </xdr:nvSpPr>
      <xdr:spPr>
        <a:xfrm>
          <a:off x="15430500" y="1343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77</xdr:row>
      <xdr:rowOff>12971</xdr:rowOff>
    </xdr:from>
    <xdr:ext cx="378565" cy="259045"/>
    <xdr:sp macro="" textlink="">
      <xdr:nvSpPr>
        <xdr:cNvPr id="634" name="テキスト ボックス 633"/>
        <xdr:cNvSpPr txBox="1"/>
      </xdr:nvSpPr>
      <xdr:spPr>
        <a:xfrm>
          <a:off x="15292017" y="13214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778</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93090</xdr:rowOff>
    </xdr:from>
    <xdr:to>
      <xdr:col>21</xdr:col>
      <xdr:colOff>161925</xdr:colOff>
      <xdr:row>78</xdr:row>
      <xdr:rowOff>148589</xdr:rowOff>
    </xdr:to>
    <xdr:cxnSp macro="">
      <xdr:nvCxnSpPr>
        <xdr:cNvPr id="635" name="直線コネクタ 634"/>
        <xdr:cNvCxnSpPr/>
      </xdr:nvCxnSpPr>
      <xdr:spPr>
        <a:xfrm>
          <a:off x="13703300" y="13466190"/>
          <a:ext cx="889000" cy="5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77851</xdr:rowOff>
    </xdr:from>
    <xdr:to>
      <xdr:col>21</xdr:col>
      <xdr:colOff>212725</xdr:colOff>
      <xdr:row>79</xdr:row>
      <xdr:rowOff>8001</xdr:rowOff>
    </xdr:to>
    <xdr:sp macro="" textlink="">
      <xdr:nvSpPr>
        <xdr:cNvPr id="636" name="フローチャート : 判断 635"/>
        <xdr:cNvSpPr/>
      </xdr:nvSpPr>
      <xdr:spPr>
        <a:xfrm>
          <a:off x="14541500" y="1345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77</xdr:row>
      <xdr:rowOff>24528</xdr:rowOff>
    </xdr:from>
    <xdr:ext cx="378565" cy="259045"/>
    <xdr:sp macro="" textlink="">
      <xdr:nvSpPr>
        <xdr:cNvPr id="637" name="テキスト ボックス 636"/>
        <xdr:cNvSpPr txBox="1"/>
      </xdr:nvSpPr>
      <xdr:spPr>
        <a:xfrm>
          <a:off x="14403017" y="132261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687</a:t>
          </a:r>
          <a:endParaRPr kumimoji="1" lang="ja-JP" altLang="en-US" sz="1000" b="1">
            <a:solidFill>
              <a:srgbClr val="000080"/>
            </a:solidFill>
            <a:latin typeface="ＭＳ Ｐゴシック"/>
          </a:endParaRPr>
        </a:p>
      </xdr:txBody>
    </xdr:sp>
    <xdr:clientData/>
  </xdr:oneCellAnchor>
  <xdr:twoCellAnchor>
    <xdr:from>
      <xdr:col>18</xdr:col>
      <xdr:colOff>441325</xdr:colOff>
      <xdr:row>77</xdr:row>
      <xdr:rowOff>117094</xdr:rowOff>
    </xdr:from>
    <xdr:to>
      <xdr:col>19</xdr:col>
      <xdr:colOff>644525</xdr:colOff>
      <xdr:row>78</xdr:row>
      <xdr:rowOff>93090</xdr:rowOff>
    </xdr:to>
    <xdr:cxnSp macro="">
      <xdr:nvCxnSpPr>
        <xdr:cNvPr id="638" name="直線コネクタ 637"/>
        <xdr:cNvCxnSpPr/>
      </xdr:nvCxnSpPr>
      <xdr:spPr>
        <a:xfrm>
          <a:off x="12814300" y="13318744"/>
          <a:ext cx="889000" cy="147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75437</xdr:rowOff>
    </xdr:from>
    <xdr:to>
      <xdr:col>20</xdr:col>
      <xdr:colOff>9525</xdr:colOff>
      <xdr:row>79</xdr:row>
      <xdr:rowOff>5587</xdr:rowOff>
    </xdr:to>
    <xdr:sp macro="" textlink="">
      <xdr:nvSpPr>
        <xdr:cNvPr id="639" name="フローチャート : 判断 638"/>
        <xdr:cNvSpPr/>
      </xdr:nvSpPr>
      <xdr:spPr>
        <a:xfrm>
          <a:off x="13652500" y="13448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78</xdr:row>
      <xdr:rowOff>168164</xdr:rowOff>
    </xdr:from>
    <xdr:ext cx="378565" cy="259045"/>
    <xdr:sp macro="" textlink="">
      <xdr:nvSpPr>
        <xdr:cNvPr id="640" name="テキスト ボックス 639"/>
        <xdr:cNvSpPr txBox="1"/>
      </xdr:nvSpPr>
      <xdr:spPr>
        <a:xfrm>
          <a:off x="13514017" y="135412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11937</xdr:rowOff>
    </xdr:from>
    <xdr:to>
      <xdr:col>18</xdr:col>
      <xdr:colOff>492125</xdr:colOff>
      <xdr:row>78</xdr:row>
      <xdr:rowOff>113537</xdr:rowOff>
    </xdr:to>
    <xdr:sp macro="" textlink="">
      <xdr:nvSpPr>
        <xdr:cNvPr id="641" name="フローチャート : 判断 640"/>
        <xdr:cNvSpPr/>
      </xdr:nvSpPr>
      <xdr:spPr>
        <a:xfrm>
          <a:off x="12763500" y="13385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78</xdr:row>
      <xdr:rowOff>104664</xdr:rowOff>
    </xdr:from>
    <xdr:ext cx="469744" cy="259045"/>
    <xdr:sp macro="" textlink="">
      <xdr:nvSpPr>
        <xdr:cNvPr id="642" name="テキスト ボックス 641"/>
        <xdr:cNvSpPr txBox="1"/>
      </xdr:nvSpPr>
      <xdr:spPr>
        <a:xfrm>
          <a:off x="12579427" y="1347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1,206</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3" name="テキスト ボックス 64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4" name="テキスト ボックス 64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5" name="テキスト ボックス 64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6" name="テキスト ボックス 64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7" name="テキスト ボックス 64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138937</xdr:rowOff>
    </xdr:from>
    <xdr:to>
      <xdr:col>23</xdr:col>
      <xdr:colOff>568325</xdr:colOff>
      <xdr:row>79</xdr:row>
      <xdr:rowOff>69087</xdr:rowOff>
    </xdr:to>
    <xdr:sp macro="" textlink="">
      <xdr:nvSpPr>
        <xdr:cNvPr id="648" name="円/楕円 647"/>
        <xdr:cNvSpPr/>
      </xdr:nvSpPr>
      <xdr:spPr>
        <a:xfrm>
          <a:off x="16268700" y="13512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53864</xdr:rowOff>
    </xdr:from>
    <xdr:ext cx="378565" cy="259045"/>
    <xdr:sp macro="" textlink="">
      <xdr:nvSpPr>
        <xdr:cNvPr id="649" name="災害復旧費該当値テキスト"/>
        <xdr:cNvSpPr txBox="1"/>
      </xdr:nvSpPr>
      <xdr:spPr>
        <a:xfrm>
          <a:off x="16370300" y="134269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206</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126112</xdr:rowOff>
    </xdr:from>
    <xdr:to>
      <xdr:col>22</xdr:col>
      <xdr:colOff>415925</xdr:colOff>
      <xdr:row>79</xdr:row>
      <xdr:rowOff>56262</xdr:rowOff>
    </xdr:to>
    <xdr:sp macro="" textlink="">
      <xdr:nvSpPr>
        <xdr:cNvPr id="650" name="円/楕円 649"/>
        <xdr:cNvSpPr/>
      </xdr:nvSpPr>
      <xdr:spPr>
        <a:xfrm>
          <a:off x="15430500" y="13499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79</xdr:row>
      <xdr:rowOff>47389</xdr:rowOff>
    </xdr:from>
    <xdr:ext cx="378565" cy="259045"/>
    <xdr:sp macro="" textlink="">
      <xdr:nvSpPr>
        <xdr:cNvPr id="651" name="テキスト ボックス 650"/>
        <xdr:cNvSpPr txBox="1"/>
      </xdr:nvSpPr>
      <xdr:spPr>
        <a:xfrm>
          <a:off x="15292017" y="135919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307</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97789</xdr:rowOff>
    </xdr:from>
    <xdr:to>
      <xdr:col>21</xdr:col>
      <xdr:colOff>212725</xdr:colOff>
      <xdr:row>79</xdr:row>
      <xdr:rowOff>27939</xdr:rowOff>
    </xdr:to>
    <xdr:sp macro="" textlink="">
      <xdr:nvSpPr>
        <xdr:cNvPr id="652" name="円/楕円 651"/>
        <xdr:cNvSpPr/>
      </xdr:nvSpPr>
      <xdr:spPr>
        <a:xfrm>
          <a:off x="14541500" y="1347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79</xdr:row>
      <xdr:rowOff>19066</xdr:rowOff>
    </xdr:from>
    <xdr:ext cx="378565" cy="259045"/>
    <xdr:sp macro="" textlink="">
      <xdr:nvSpPr>
        <xdr:cNvPr id="653" name="テキスト ボックス 652"/>
        <xdr:cNvSpPr txBox="1"/>
      </xdr:nvSpPr>
      <xdr:spPr>
        <a:xfrm>
          <a:off x="14403017" y="135636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530</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42290</xdr:rowOff>
    </xdr:from>
    <xdr:to>
      <xdr:col>20</xdr:col>
      <xdr:colOff>9525</xdr:colOff>
      <xdr:row>78</xdr:row>
      <xdr:rowOff>143890</xdr:rowOff>
    </xdr:to>
    <xdr:sp macro="" textlink="">
      <xdr:nvSpPr>
        <xdr:cNvPr id="654" name="円/楕円 653"/>
        <xdr:cNvSpPr/>
      </xdr:nvSpPr>
      <xdr:spPr>
        <a:xfrm>
          <a:off x="13652500" y="1341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76</xdr:row>
      <xdr:rowOff>160417</xdr:rowOff>
    </xdr:from>
    <xdr:ext cx="378565" cy="259045"/>
    <xdr:sp macro="" textlink="">
      <xdr:nvSpPr>
        <xdr:cNvPr id="655" name="テキスト ボックス 654"/>
        <xdr:cNvSpPr txBox="1"/>
      </xdr:nvSpPr>
      <xdr:spPr>
        <a:xfrm>
          <a:off x="13514017" y="131906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967</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66294</xdr:rowOff>
    </xdr:from>
    <xdr:to>
      <xdr:col>18</xdr:col>
      <xdr:colOff>492125</xdr:colOff>
      <xdr:row>77</xdr:row>
      <xdr:rowOff>167894</xdr:rowOff>
    </xdr:to>
    <xdr:sp macro="" textlink="">
      <xdr:nvSpPr>
        <xdr:cNvPr id="656" name="円/楕円 655"/>
        <xdr:cNvSpPr/>
      </xdr:nvSpPr>
      <xdr:spPr>
        <a:xfrm>
          <a:off x="12763500" y="13267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76</xdr:row>
      <xdr:rowOff>12971</xdr:rowOff>
    </xdr:from>
    <xdr:ext cx="469744" cy="259045"/>
    <xdr:sp macro="" textlink="">
      <xdr:nvSpPr>
        <xdr:cNvPr id="657" name="テキスト ボックス 656"/>
        <xdr:cNvSpPr txBox="1"/>
      </xdr:nvSpPr>
      <xdr:spPr>
        <a:xfrm>
          <a:off x="12579427" y="1304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2,128</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8" name="正方形/長方形 65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9" name="正方形/長方形 65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0" name="正方形/長方形 65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2/21</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1" name="正方形/長方形 66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2" name="正方形/長方形 66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3" name="正方形/長方形 66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4" name="正方形/長方形 66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5" name="正方形/長方形 66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6" name="テキスト ボックス 66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7" name="直線コネクタ 66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100</xdr:row>
      <xdr:rowOff>111777</xdr:rowOff>
    </xdr:from>
    <xdr:ext cx="248786" cy="259045"/>
    <xdr:sp macro="" textlink="">
      <xdr:nvSpPr>
        <xdr:cNvPr id="668" name="テキスト ボックス 667"/>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98</xdr:row>
      <xdr:rowOff>139700</xdr:rowOff>
    </xdr:from>
    <xdr:to>
      <xdr:col>24</xdr:col>
      <xdr:colOff>644525</xdr:colOff>
      <xdr:row>98</xdr:row>
      <xdr:rowOff>139700</xdr:rowOff>
    </xdr:to>
    <xdr:cxnSp macro="">
      <xdr:nvCxnSpPr>
        <xdr:cNvPr id="669" name="直線コネクタ 668"/>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97</xdr:row>
      <xdr:rowOff>168927</xdr:rowOff>
    </xdr:from>
    <xdr:ext cx="531299" cy="259045"/>
    <xdr:sp macro="" textlink="">
      <xdr:nvSpPr>
        <xdr:cNvPr id="670" name="テキスト ボックス 669"/>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71" name="直線コネクタ 670"/>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95</xdr:row>
      <xdr:rowOff>54627</xdr:rowOff>
    </xdr:from>
    <xdr:ext cx="531299" cy="259045"/>
    <xdr:sp macro="" textlink="">
      <xdr:nvSpPr>
        <xdr:cNvPr id="672" name="テキスト ボックス 671"/>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73" name="直線コネクタ 672"/>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92</xdr:row>
      <xdr:rowOff>111777</xdr:rowOff>
    </xdr:from>
    <xdr:ext cx="531299" cy="259045"/>
    <xdr:sp macro="" textlink="">
      <xdr:nvSpPr>
        <xdr:cNvPr id="674" name="テキスト ボックス 673"/>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75" name="直線コネクタ 674"/>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89</xdr:row>
      <xdr:rowOff>168927</xdr:rowOff>
    </xdr:from>
    <xdr:ext cx="531299" cy="259045"/>
    <xdr:sp macro="" textlink="">
      <xdr:nvSpPr>
        <xdr:cNvPr id="676" name="テキスト ボックス 675"/>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7" name="直線コネクタ 67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78" name="テキスト ボックス 67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79"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122349</xdr:rowOff>
    </xdr:from>
    <xdr:to>
      <xdr:col>23</xdr:col>
      <xdr:colOff>516889</xdr:colOff>
      <xdr:row>98</xdr:row>
      <xdr:rowOff>108587</xdr:rowOff>
    </xdr:to>
    <xdr:cxnSp macro="">
      <xdr:nvCxnSpPr>
        <xdr:cNvPr id="680" name="直線コネクタ 679"/>
        <xdr:cNvCxnSpPr/>
      </xdr:nvCxnSpPr>
      <xdr:spPr>
        <a:xfrm flipV="1">
          <a:off x="16317595" y="15724299"/>
          <a:ext cx="1269" cy="1186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112414</xdr:rowOff>
    </xdr:from>
    <xdr:ext cx="534377" cy="259045"/>
    <xdr:sp macro="" textlink="">
      <xdr:nvSpPr>
        <xdr:cNvPr id="681" name="公債費最小値テキスト"/>
        <xdr:cNvSpPr txBox="1"/>
      </xdr:nvSpPr>
      <xdr:spPr>
        <a:xfrm>
          <a:off x="16370300" y="16914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21,361</a:t>
          </a:r>
          <a:endParaRPr kumimoji="1" lang="ja-JP" altLang="en-US" sz="1000" b="1">
            <a:latin typeface="ＭＳ Ｐゴシック"/>
          </a:endParaRPr>
        </a:p>
      </xdr:txBody>
    </xdr:sp>
    <xdr:clientData/>
  </xdr:oneCellAnchor>
  <xdr:twoCellAnchor>
    <xdr:from>
      <xdr:col>23</xdr:col>
      <xdr:colOff>428625</xdr:colOff>
      <xdr:row>98</xdr:row>
      <xdr:rowOff>108587</xdr:rowOff>
    </xdr:from>
    <xdr:to>
      <xdr:col>23</xdr:col>
      <xdr:colOff>606425</xdr:colOff>
      <xdr:row>98</xdr:row>
      <xdr:rowOff>108587</xdr:rowOff>
    </xdr:to>
    <xdr:cxnSp macro="">
      <xdr:nvCxnSpPr>
        <xdr:cNvPr id="682" name="直線コネクタ 681"/>
        <xdr:cNvCxnSpPr/>
      </xdr:nvCxnSpPr>
      <xdr:spPr>
        <a:xfrm>
          <a:off x="16230600" y="16910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69026</xdr:rowOff>
    </xdr:from>
    <xdr:ext cx="534377" cy="259045"/>
    <xdr:sp macro="" textlink="">
      <xdr:nvSpPr>
        <xdr:cNvPr id="683" name="公債費最大値テキスト"/>
        <xdr:cNvSpPr txBox="1"/>
      </xdr:nvSpPr>
      <xdr:spPr>
        <a:xfrm>
          <a:off x="16370300" y="15499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73,259</a:t>
          </a:r>
          <a:endParaRPr kumimoji="1" lang="ja-JP" altLang="en-US" sz="1000" b="1">
            <a:latin typeface="ＭＳ Ｐゴシック"/>
          </a:endParaRPr>
        </a:p>
      </xdr:txBody>
    </xdr:sp>
    <xdr:clientData/>
  </xdr:oneCellAnchor>
  <xdr:twoCellAnchor>
    <xdr:from>
      <xdr:col>23</xdr:col>
      <xdr:colOff>428625</xdr:colOff>
      <xdr:row>91</xdr:row>
      <xdr:rowOff>122349</xdr:rowOff>
    </xdr:from>
    <xdr:to>
      <xdr:col>23</xdr:col>
      <xdr:colOff>606425</xdr:colOff>
      <xdr:row>91</xdr:row>
      <xdr:rowOff>122349</xdr:rowOff>
    </xdr:to>
    <xdr:cxnSp macro="">
      <xdr:nvCxnSpPr>
        <xdr:cNvPr id="684" name="直線コネクタ 683"/>
        <xdr:cNvCxnSpPr/>
      </xdr:nvCxnSpPr>
      <xdr:spPr>
        <a:xfrm>
          <a:off x="16230600" y="15724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91</xdr:row>
      <xdr:rowOff>156366</xdr:rowOff>
    </xdr:from>
    <xdr:to>
      <xdr:col>23</xdr:col>
      <xdr:colOff>517525</xdr:colOff>
      <xdr:row>91</xdr:row>
      <xdr:rowOff>161280</xdr:rowOff>
    </xdr:to>
    <xdr:cxnSp macro="">
      <xdr:nvCxnSpPr>
        <xdr:cNvPr id="685" name="直線コネクタ 684"/>
        <xdr:cNvCxnSpPr/>
      </xdr:nvCxnSpPr>
      <xdr:spPr>
        <a:xfrm>
          <a:off x="15481300" y="15758316"/>
          <a:ext cx="838200" cy="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668</xdr:rowOff>
    </xdr:from>
    <xdr:ext cx="534377" cy="259045"/>
    <xdr:sp macro="" textlink="">
      <xdr:nvSpPr>
        <xdr:cNvPr id="686" name="公債費平均値テキスト"/>
        <xdr:cNvSpPr txBox="1"/>
      </xdr:nvSpPr>
      <xdr:spPr>
        <a:xfrm>
          <a:off x="16370300" y="16288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45,416</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22241</xdr:rowOff>
    </xdr:from>
    <xdr:to>
      <xdr:col>23</xdr:col>
      <xdr:colOff>568325</xdr:colOff>
      <xdr:row>95</xdr:row>
      <xdr:rowOff>123841</xdr:rowOff>
    </xdr:to>
    <xdr:sp macro="" textlink="">
      <xdr:nvSpPr>
        <xdr:cNvPr id="687" name="フローチャート : 判断 686"/>
        <xdr:cNvSpPr/>
      </xdr:nvSpPr>
      <xdr:spPr>
        <a:xfrm>
          <a:off x="16268700" y="16309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91</xdr:row>
      <xdr:rowOff>156366</xdr:rowOff>
    </xdr:from>
    <xdr:to>
      <xdr:col>22</xdr:col>
      <xdr:colOff>365125</xdr:colOff>
      <xdr:row>92</xdr:row>
      <xdr:rowOff>32029</xdr:rowOff>
    </xdr:to>
    <xdr:cxnSp macro="">
      <xdr:nvCxnSpPr>
        <xdr:cNvPr id="688" name="直線コネクタ 687"/>
        <xdr:cNvCxnSpPr/>
      </xdr:nvCxnSpPr>
      <xdr:spPr>
        <a:xfrm flipV="1">
          <a:off x="14592300" y="15758316"/>
          <a:ext cx="889000" cy="47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158508</xdr:rowOff>
    </xdr:from>
    <xdr:to>
      <xdr:col>22</xdr:col>
      <xdr:colOff>415925</xdr:colOff>
      <xdr:row>96</xdr:row>
      <xdr:rowOff>88658</xdr:rowOff>
    </xdr:to>
    <xdr:sp macro="" textlink="">
      <xdr:nvSpPr>
        <xdr:cNvPr id="689" name="フローチャート : 判断 688"/>
        <xdr:cNvSpPr/>
      </xdr:nvSpPr>
      <xdr:spPr>
        <a:xfrm>
          <a:off x="15430500" y="1644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79785</xdr:rowOff>
    </xdr:from>
    <xdr:ext cx="534377" cy="259045"/>
    <xdr:sp macro="" textlink="">
      <xdr:nvSpPr>
        <xdr:cNvPr id="690" name="テキスト ボックス 689"/>
        <xdr:cNvSpPr txBox="1"/>
      </xdr:nvSpPr>
      <xdr:spPr>
        <a:xfrm>
          <a:off x="15214111" y="16538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39,455</a:t>
          </a:r>
          <a:endParaRPr kumimoji="1" lang="ja-JP" altLang="en-US" sz="1000" b="1">
            <a:solidFill>
              <a:srgbClr val="000080"/>
            </a:solidFill>
            <a:latin typeface="ＭＳ Ｐゴシック"/>
          </a:endParaRPr>
        </a:p>
      </xdr:txBody>
    </xdr:sp>
    <xdr:clientData/>
  </xdr:oneCellAnchor>
  <xdr:twoCellAnchor>
    <xdr:from>
      <xdr:col>19</xdr:col>
      <xdr:colOff>644525</xdr:colOff>
      <xdr:row>92</xdr:row>
      <xdr:rowOff>32029</xdr:rowOff>
    </xdr:from>
    <xdr:to>
      <xdr:col>21</xdr:col>
      <xdr:colOff>161925</xdr:colOff>
      <xdr:row>92</xdr:row>
      <xdr:rowOff>123972</xdr:rowOff>
    </xdr:to>
    <xdr:cxnSp macro="">
      <xdr:nvCxnSpPr>
        <xdr:cNvPr id="691" name="直線コネクタ 690"/>
        <xdr:cNvCxnSpPr/>
      </xdr:nvCxnSpPr>
      <xdr:spPr>
        <a:xfrm flipV="1">
          <a:off x="13703300" y="15805429"/>
          <a:ext cx="889000" cy="9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96</xdr:row>
      <xdr:rowOff>7862</xdr:rowOff>
    </xdr:from>
    <xdr:to>
      <xdr:col>21</xdr:col>
      <xdr:colOff>212725</xdr:colOff>
      <xdr:row>96</xdr:row>
      <xdr:rowOff>109462</xdr:rowOff>
    </xdr:to>
    <xdr:sp macro="" textlink="">
      <xdr:nvSpPr>
        <xdr:cNvPr id="692" name="フローチャート : 判断 691"/>
        <xdr:cNvSpPr/>
      </xdr:nvSpPr>
      <xdr:spPr>
        <a:xfrm>
          <a:off x="14541500" y="16467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100589</xdr:rowOff>
    </xdr:from>
    <xdr:ext cx="534377" cy="259045"/>
    <xdr:sp macro="" textlink="">
      <xdr:nvSpPr>
        <xdr:cNvPr id="693" name="テキスト ボックス 692"/>
        <xdr:cNvSpPr txBox="1"/>
      </xdr:nvSpPr>
      <xdr:spPr>
        <a:xfrm>
          <a:off x="14325111" y="16559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38,545</a:t>
          </a:r>
          <a:endParaRPr kumimoji="1" lang="ja-JP" altLang="en-US" sz="1000" b="1">
            <a:solidFill>
              <a:srgbClr val="000080"/>
            </a:solidFill>
            <a:latin typeface="ＭＳ Ｐゴシック"/>
          </a:endParaRPr>
        </a:p>
      </xdr:txBody>
    </xdr:sp>
    <xdr:clientData/>
  </xdr:oneCellAnchor>
  <xdr:twoCellAnchor>
    <xdr:from>
      <xdr:col>18</xdr:col>
      <xdr:colOff>441325</xdr:colOff>
      <xdr:row>92</xdr:row>
      <xdr:rowOff>123972</xdr:rowOff>
    </xdr:from>
    <xdr:to>
      <xdr:col>19</xdr:col>
      <xdr:colOff>644525</xdr:colOff>
      <xdr:row>93</xdr:row>
      <xdr:rowOff>67645</xdr:rowOff>
    </xdr:to>
    <xdr:cxnSp macro="">
      <xdr:nvCxnSpPr>
        <xdr:cNvPr id="694" name="直線コネクタ 693"/>
        <xdr:cNvCxnSpPr/>
      </xdr:nvCxnSpPr>
      <xdr:spPr>
        <a:xfrm flipV="1">
          <a:off x="12814300" y="15897372"/>
          <a:ext cx="889000" cy="115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166852</xdr:rowOff>
    </xdr:from>
    <xdr:to>
      <xdr:col>20</xdr:col>
      <xdr:colOff>9525</xdr:colOff>
      <xdr:row>96</xdr:row>
      <xdr:rowOff>97002</xdr:rowOff>
    </xdr:to>
    <xdr:sp macro="" textlink="">
      <xdr:nvSpPr>
        <xdr:cNvPr id="695" name="フローチャート : 判断 694"/>
        <xdr:cNvSpPr/>
      </xdr:nvSpPr>
      <xdr:spPr>
        <a:xfrm>
          <a:off x="13652500" y="16454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88129</xdr:rowOff>
    </xdr:from>
    <xdr:ext cx="534377" cy="259045"/>
    <xdr:sp macro="" textlink="">
      <xdr:nvSpPr>
        <xdr:cNvPr id="696" name="テキスト ボックス 695"/>
        <xdr:cNvSpPr txBox="1"/>
      </xdr:nvSpPr>
      <xdr:spPr>
        <a:xfrm>
          <a:off x="13436111" y="16547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39,090</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318</xdr:rowOff>
    </xdr:from>
    <xdr:to>
      <xdr:col>18</xdr:col>
      <xdr:colOff>492125</xdr:colOff>
      <xdr:row>96</xdr:row>
      <xdr:rowOff>101918</xdr:rowOff>
    </xdr:to>
    <xdr:sp macro="" textlink="">
      <xdr:nvSpPr>
        <xdr:cNvPr id="697" name="フローチャート : 判断 696"/>
        <xdr:cNvSpPr/>
      </xdr:nvSpPr>
      <xdr:spPr>
        <a:xfrm>
          <a:off x="12763500" y="16459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93045</xdr:rowOff>
    </xdr:from>
    <xdr:ext cx="534377" cy="259045"/>
    <xdr:sp macro="" textlink="">
      <xdr:nvSpPr>
        <xdr:cNvPr id="698" name="テキスト ボックス 697"/>
        <xdr:cNvSpPr txBox="1"/>
      </xdr:nvSpPr>
      <xdr:spPr>
        <a:xfrm>
          <a:off x="12547111" y="1655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38,875</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99" name="テキスト ボックス 69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0" name="テキスト ボックス 69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1" name="テキスト ボックス 70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2" name="テキスト ボックス 70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03" name="テキスト ボックス 70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91</xdr:row>
      <xdr:rowOff>110480</xdr:rowOff>
    </xdr:from>
    <xdr:to>
      <xdr:col>23</xdr:col>
      <xdr:colOff>568325</xdr:colOff>
      <xdr:row>92</xdr:row>
      <xdr:rowOff>40630</xdr:rowOff>
    </xdr:to>
    <xdr:sp macro="" textlink="">
      <xdr:nvSpPr>
        <xdr:cNvPr id="704" name="円/楕円 703"/>
        <xdr:cNvSpPr/>
      </xdr:nvSpPr>
      <xdr:spPr>
        <a:xfrm>
          <a:off x="16268700" y="1571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91</xdr:row>
      <xdr:rowOff>25407</xdr:rowOff>
    </xdr:from>
    <xdr:ext cx="534377" cy="259045"/>
    <xdr:sp macro="" textlink="">
      <xdr:nvSpPr>
        <xdr:cNvPr id="705" name="公債費該当値テキスト"/>
        <xdr:cNvSpPr txBox="1"/>
      </xdr:nvSpPr>
      <xdr:spPr>
        <a:xfrm>
          <a:off x="16370300" y="15627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71,556</a:t>
          </a:r>
          <a:endParaRPr kumimoji="1" lang="ja-JP" altLang="en-US" sz="1000" b="1">
            <a:solidFill>
              <a:srgbClr val="FF0000"/>
            </a:solidFill>
            <a:latin typeface="ＭＳ Ｐゴシック"/>
          </a:endParaRPr>
        </a:p>
      </xdr:txBody>
    </xdr:sp>
    <xdr:clientData/>
  </xdr:oneCellAnchor>
  <xdr:twoCellAnchor>
    <xdr:from>
      <xdr:col>22</xdr:col>
      <xdr:colOff>314325</xdr:colOff>
      <xdr:row>91</xdr:row>
      <xdr:rowOff>105566</xdr:rowOff>
    </xdr:from>
    <xdr:to>
      <xdr:col>22</xdr:col>
      <xdr:colOff>415925</xdr:colOff>
      <xdr:row>92</xdr:row>
      <xdr:rowOff>35716</xdr:rowOff>
    </xdr:to>
    <xdr:sp macro="" textlink="">
      <xdr:nvSpPr>
        <xdr:cNvPr id="706" name="円/楕円 705"/>
        <xdr:cNvSpPr/>
      </xdr:nvSpPr>
      <xdr:spPr>
        <a:xfrm>
          <a:off x="15430500" y="1570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90</xdr:row>
      <xdr:rowOff>52243</xdr:rowOff>
    </xdr:from>
    <xdr:ext cx="534377" cy="259045"/>
    <xdr:sp macro="" textlink="">
      <xdr:nvSpPr>
        <xdr:cNvPr id="707" name="テキスト ボックス 706"/>
        <xdr:cNvSpPr txBox="1"/>
      </xdr:nvSpPr>
      <xdr:spPr>
        <a:xfrm>
          <a:off x="15214111" y="15482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71,771</a:t>
          </a:r>
          <a:endParaRPr kumimoji="1" lang="ja-JP" altLang="en-US" sz="1000" b="1">
            <a:solidFill>
              <a:srgbClr val="FF0000"/>
            </a:solidFill>
            <a:latin typeface="ＭＳ Ｐゴシック"/>
          </a:endParaRPr>
        </a:p>
      </xdr:txBody>
    </xdr:sp>
    <xdr:clientData/>
  </xdr:oneCellAnchor>
  <xdr:twoCellAnchor>
    <xdr:from>
      <xdr:col>21</xdr:col>
      <xdr:colOff>111125</xdr:colOff>
      <xdr:row>91</xdr:row>
      <xdr:rowOff>152679</xdr:rowOff>
    </xdr:from>
    <xdr:to>
      <xdr:col>21</xdr:col>
      <xdr:colOff>212725</xdr:colOff>
      <xdr:row>92</xdr:row>
      <xdr:rowOff>82829</xdr:rowOff>
    </xdr:to>
    <xdr:sp macro="" textlink="">
      <xdr:nvSpPr>
        <xdr:cNvPr id="708" name="円/楕円 707"/>
        <xdr:cNvSpPr/>
      </xdr:nvSpPr>
      <xdr:spPr>
        <a:xfrm>
          <a:off x="14541500" y="1575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90</xdr:row>
      <xdr:rowOff>99356</xdr:rowOff>
    </xdr:from>
    <xdr:ext cx="534377" cy="259045"/>
    <xdr:sp macro="" textlink="">
      <xdr:nvSpPr>
        <xdr:cNvPr id="709" name="テキスト ボックス 708"/>
        <xdr:cNvSpPr txBox="1"/>
      </xdr:nvSpPr>
      <xdr:spPr>
        <a:xfrm>
          <a:off x="14325111" y="15529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69,710</a:t>
          </a:r>
          <a:endParaRPr kumimoji="1" lang="ja-JP" altLang="en-US" sz="1000" b="1">
            <a:solidFill>
              <a:srgbClr val="FF0000"/>
            </a:solidFill>
            <a:latin typeface="ＭＳ Ｐゴシック"/>
          </a:endParaRPr>
        </a:p>
      </xdr:txBody>
    </xdr:sp>
    <xdr:clientData/>
  </xdr:oneCellAnchor>
  <xdr:twoCellAnchor>
    <xdr:from>
      <xdr:col>19</xdr:col>
      <xdr:colOff>593725</xdr:colOff>
      <xdr:row>92</xdr:row>
      <xdr:rowOff>73172</xdr:rowOff>
    </xdr:from>
    <xdr:to>
      <xdr:col>20</xdr:col>
      <xdr:colOff>9525</xdr:colOff>
      <xdr:row>93</xdr:row>
      <xdr:rowOff>3322</xdr:rowOff>
    </xdr:to>
    <xdr:sp macro="" textlink="">
      <xdr:nvSpPr>
        <xdr:cNvPr id="710" name="円/楕円 709"/>
        <xdr:cNvSpPr/>
      </xdr:nvSpPr>
      <xdr:spPr>
        <a:xfrm>
          <a:off x="13652500" y="1584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91</xdr:row>
      <xdr:rowOff>19849</xdr:rowOff>
    </xdr:from>
    <xdr:ext cx="534377" cy="259045"/>
    <xdr:sp macro="" textlink="">
      <xdr:nvSpPr>
        <xdr:cNvPr id="711" name="テキスト ボックス 710"/>
        <xdr:cNvSpPr txBox="1"/>
      </xdr:nvSpPr>
      <xdr:spPr>
        <a:xfrm>
          <a:off x="13436111" y="1562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65,688</a:t>
          </a:r>
          <a:endParaRPr kumimoji="1" lang="ja-JP" altLang="en-US" sz="1000" b="1">
            <a:solidFill>
              <a:srgbClr val="FF0000"/>
            </a:solidFill>
            <a:latin typeface="ＭＳ Ｐゴシック"/>
          </a:endParaRPr>
        </a:p>
      </xdr:txBody>
    </xdr:sp>
    <xdr:clientData/>
  </xdr:oneCellAnchor>
  <xdr:twoCellAnchor>
    <xdr:from>
      <xdr:col>18</xdr:col>
      <xdr:colOff>390525</xdr:colOff>
      <xdr:row>93</xdr:row>
      <xdr:rowOff>16845</xdr:rowOff>
    </xdr:from>
    <xdr:to>
      <xdr:col>18</xdr:col>
      <xdr:colOff>492125</xdr:colOff>
      <xdr:row>93</xdr:row>
      <xdr:rowOff>118445</xdr:rowOff>
    </xdr:to>
    <xdr:sp macro="" textlink="">
      <xdr:nvSpPr>
        <xdr:cNvPr id="712" name="円/楕円 711"/>
        <xdr:cNvSpPr/>
      </xdr:nvSpPr>
      <xdr:spPr>
        <a:xfrm>
          <a:off x="12763500" y="1596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91</xdr:row>
      <xdr:rowOff>134972</xdr:rowOff>
    </xdr:from>
    <xdr:ext cx="534377" cy="259045"/>
    <xdr:sp macro="" textlink="">
      <xdr:nvSpPr>
        <xdr:cNvPr id="713" name="テキスト ボックス 712"/>
        <xdr:cNvSpPr txBox="1"/>
      </xdr:nvSpPr>
      <xdr:spPr>
        <a:xfrm>
          <a:off x="12547111" y="15736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60,652</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14" name="正方形/長方形 71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15" name="正方形/長方形 71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16" name="正方形/長方形 71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2/21</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7" name="正方形/長方形 71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8" name="正方形/長方形 71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19" name="正方形/長方形 71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0" name="正方形/長方形 71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1" name="正方形/長方形 72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2" name="テキスト ボックス 72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3" name="直線コネクタ 72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25400</xdr:rowOff>
    </xdr:from>
    <xdr:to>
      <xdr:col>33</xdr:col>
      <xdr:colOff>314325</xdr:colOff>
      <xdr:row>38</xdr:row>
      <xdr:rowOff>25400</xdr:rowOff>
    </xdr:to>
    <xdr:cxnSp macro="">
      <xdr:nvCxnSpPr>
        <xdr:cNvPr id="724" name="直線コネクタ 723"/>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54627</xdr:rowOff>
    </xdr:from>
    <xdr:ext cx="248786" cy="259045"/>
    <xdr:sp macro="" textlink="">
      <xdr:nvSpPr>
        <xdr:cNvPr id="725" name="テキスト ボックス 724"/>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26" name="直線コネクタ 725"/>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27" name="テキスト ボックス 726"/>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31</xdr:row>
      <xdr:rowOff>82550</xdr:rowOff>
    </xdr:from>
    <xdr:to>
      <xdr:col>33</xdr:col>
      <xdr:colOff>314325</xdr:colOff>
      <xdr:row>31</xdr:row>
      <xdr:rowOff>82550</xdr:rowOff>
    </xdr:to>
    <xdr:cxnSp macro="">
      <xdr:nvCxnSpPr>
        <xdr:cNvPr id="728" name="直線コネクタ 727"/>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111777</xdr:rowOff>
    </xdr:from>
    <xdr:ext cx="467179" cy="259045"/>
    <xdr:sp macro="" textlink="">
      <xdr:nvSpPr>
        <xdr:cNvPr id="729" name="テキスト ボックス 728"/>
        <xdr:cNvSpPr txBox="1"/>
      </xdr:nvSpPr>
      <xdr:spPr>
        <a:xfrm>
          <a:off x="17820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0" name="直線コネクタ 72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31" name="テキスト ボックス 730"/>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32"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35</xdr:row>
      <xdr:rowOff>101981</xdr:rowOff>
    </xdr:from>
    <xdr:to>
      <xdr:col>32</xdr:col>
      <xdr:colOff>186689</xdr:colOff>
      <xdr:row>38</xdr:row>
      <xdr:rowOff>25400</xdr:rowOff>
    </xdr:to>
    <xdr:cxnSp macro="">
      <xdr:nvCxnSpPr>
        <xdr:cNvPr id="733" name="直線コネクタ 732"/>
        <xdr:cNvCxnSpPr/>
      </xdr:nvCxnSpPr>
      <xdr:spPr>
        <a:xfrm flipV="1">
          <a:off x="22159595" y="6102731"/>
          <a:ext cx="1269" cy="437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41737</xdr:rowOff>
    </xdr:from>
    <xdr:ext cx="249299" cy="259045"/>
    <xdr:sp macro="" textlink="">
      <xdr:nvSpPr>
        <xdr:cNvPr id="734" name="諸支出金最小値テキスト"/>
        <xdr:cNvSpPr txBox="1"/>
      </xdr:nvSpPr>
      <xdr:spPr>
        <a:xfrm>
          <a:off x="22212300" y="6556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25400</xdr:rowOff>
    </xdr:from>
    <xdr:to>
      <xdr:col>32</xdr:col>
      <xdr:colOff>276225</xdr:colOff>
      <xdr:row>38</xdr:row>
      <xdr:rowOff>25400</xdr:rowOff>
    </xdr:to>
    <xdr:cxnSp macro="">
      <xdr:nvCxnSpPr>
        <xdr:cNvPr id="735" name="直線コネクタ 734"/>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34</xdr:row>
      <xdr:rowOff>48658</xdr:rowOff>
    </xdr:from>
    <xdr:ext cx="378565" cy="259045"/>
    <xdr:sp macro="" textlink="">
      <xdr:nvSpPr>
        <xdr:cNvPr id="736" name="諸支出金最大値テキスト"/>
        <xdr:cNvSpPr txBox="1"/>
      </xdr:nvSpPr>
      <xdr:spPr>
        <a:xfrm>
          <a:off x="22212300" y="58779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766</a:t>
          </a:r>
          <a:endParaRPr kumimoji="1" lang="ja-JP" altLang="en-US" sz="1000" b="1">
            <a:latin typeface="ＭＳ Ｐゴシック"/>
          </a:endParaRPr>
        </a:p>
      </xdr:txBody>
    </xdr:sp>
    <xdr:clientData/>
  </xdr:oneCellAnchor>
  <xdr:twoCellAnchor>
    <xdr:from>
      <xdr:col>32</xdr:col>
      <xdr:colOff>98425</xdr:colOff>
      <xdr:row>35</xdr:row>
      <xdr:rowOff>101981</xdr:rowOff>
    </xdr:from>
    <xdr:to>
      <xdr:col>32</xdr:col>
      <xdr:colOff>276225</xdr:colOff>
      <xdr:row>35</xdr:row>
      <xdr:rowOff>101981</xdr:rowOff>
    </xdr:to>
    <xdr:cxnSp macro="">
      <xdr:nvCxnSpPr>
        <xdr:cNvPr id="737" name="直線コネクタ 736"/>
        <xdr:cNvCxnSpPr/>
      </xdr:nvCxnSpPr>
      <xdr:spPr>
        <a:xfrm>
          <a:off x="22072600" y="6102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34</xdr:row>
      <xdr:rowOff>129984</xdr:rowOff>
    </xdr:from>
    <xdr:to>
      <xdr:col>32</xdr:col>
      <xdr:colOff>187325</xdr:colOff>
      <xdr:row>35</xdr:row>
      <xdr:rowOff>136271</xdr:rowOff>
    </xdr:to>
    <xdr:cxnSp macro="">
      <xdr:nvCxnSpPr>
        <xdr:cNvPr id="738" name="直線コネクタ 737"/>
        <xdr:cNvCxnSpPr/>
      </xdr:nvCxnSpPr>
      <xdr:spPr>
        <a:xfrm>
          <a:off x="21323300" y="5959284"/>
          <a:ext cx="838200" cy="17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86186</xdr:rowOff>
    </xdr:from>
    <xdr:ext cx="313932" cy="259045"/>
    <xdr:sp macro="" textlink="">
      <xdr:nvSpPr>
        <xdr:cNvPr id="739" name="諸支出金平均値テキスト"/>
        <xdr:cNvSpPr txBox="1"/>
      </xdr:nvSpPr>
      <xdr:spPr>
        <a:xfrm>
          <a:off x="22212300" y="6429836"/>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107759</xdr:rowOff>
    </xdr:from>
    <xdr:to>
      <xdr:col>32</xdr:col>
      <xdr:colOff>238125</xdr:colOff>
      <xdr:row>38</xdr:row>
      <xdr:rowOff>37909</xdr:rowOff>
    </xdr:to>
    <xdr:sp macro="" textlink="">
      <xdr:nvSpPr>
        <xdr:cNvPr id="740" name="フローチャート : 判断 739"/>
        <xdr:cNvSpPr/>
      </xdr:nvSpPr>
      <xdr:spPr>
        <a:xfrm>
          <a:off x="22110700" y="645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30</xdr:row>
      <xdr:rowOff>136271</xdr:rowOff>
    </xdr:from>
    <xdr:to>
      <xdr:col>31</xdr:col>
      <xdr:colOff>34925</xdr:colOff>
      <xdr:row>34</xdr:row>
      <xdr:rowOff>129984</xdr:rowOff>
    </xdr:to>
    <xdr:cxnSp macro="">
      <xdr:nvCxnSpPr>
        <xdr:cNvPr id="741" name="直線コネクタ 740"/>
        <xdr:cNvCxnSpPr/>
      </xdr:nvCxnSpPr>
      <xdr:spPr>
        <a:xfrm>
          <a:off x="20434300" y="5279771"/>
          <a:ext cx="889000" cy="679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60897</xdr:rowOff>
    </xdr:from>
    <xdr:to>
      <xdr:col>31</xdr:col>
      <xdr:colOff>85725</xdr:colOff>
      <xdr:row>37</xdr:row>
      <xdr:rowOff>162497</xdr:rowOff>
    </xdr:to>
    <xdr:sp macro="" textlink="">
      <xdr:nvSpPr>
        <xdr:cNvPr id="742" name="フローチャート : 判断 741"/>
        <xdr:cNvSpPr/>
      </xdr:nvSpPr>
      <xdr:spPr>
        <a:xfrm>
          <a:off x="21272500" y="6404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153623</xdr:rowOff>
    </xdr:from>
    <xdr:ext cx="378565" cy="259045"/>
    <xdr:sp macro="" textlink="">
      <xdr:nvSpPr>
        <xdr:cNvPr id="743" name="テキスト ボックス 742"/>
        <xdr:cNvSpPr txBox="1"/>
      </xdr:nvSpPr>
      <xdr:spPr>
        <a:xfrm>
          <a:off x="21134017" y="6497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a:t>
          </a:r>
          <a:endParaRPr kumimoji="1" lang="ja-JP" altLang="en-US" sz="1000" b="1">
            <a:solidFill>
              <a:srgbClr val="000080"/>
            </a:solidFill>
            <a:latin typeface="ＭＳ Ｐゴシック"/>
          </a:endParaRPr>
        </a:p>
      </xdr:txBody>
    </xdr:sp>
    <xdr:clientData/>
  </xdr:oneCellAnchor>
  <xdr:twoCellAnchor>
    <xdr:from>
      <xdr:col>28</xdr:col>
      <xdr:colOff>314325</xdr:colOff>
      <xdr:row>30</xdr:row>
      <xdr:rowOff>136271</xdr:rowOff>
    </xdr:from>
    <xdr:to>
      <xdr:col>29</xdr:col>
      <xdr:colOff>517525</xdr:colOff>
      <xdr:row>35</xdr:row>
      <xdr:rowOff>34544</xdr:rowOff>
    </xdr:to>
    <xdr:cxnSp macro="">
      <xdr:nvCxnSpPr>
        <xdr:cNvPr id="744" name="直線コネクタ 743"/>
        <xdr:cNvCxnSpPr/>
      </xdr:nvCxnSpPr>
      <xdr:spPr>
        <a:xfrm flipV="1">
          <a:off x="19545300" y="5279771"/>
          <a:ext cx="889000" cy="755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29464</xdr:rowOff>
    </xdr:from>
    <xdr:to>
      <xdr:col>29</xdr:col>
      <xdr:colOff>568325</xdr:colOff>
      <xdr:row>37</xdr:row>
      <xdr:rowOff>131064</xdr:rowOff>
    </xdr:to>
    <xdr:sp macro="" textlink="">
      <xdr:nvSpPr>
        <xdr:cNvPr id="745" name="フローチャート : 判断 744"/>
        <xdr:cNvSpPr/>
      </xdr:nvSpPr>
      <xdr:spPr>
        <a:xfrm>
          <a:off x="20383500" y="6373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122191</xdr:rowOff>
    </xdr:from>
    <xdr:ext cx="378565" cy="259045"/>
    <xdr:sp macro="" textlink="">
      <xdr:nvSpPr>
        <xdr:cNvPr id="746" name="テキスト ボックス 745"/>
        <xdr:cNvSpPr txBox="1"/>
      </xdr:nvSpPr>
      <xdr:spPr>
        <a:xfrm>
          <a:off x="20245017" y="64658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204</a:t>
          </a:r>
          <a:endParaRPr kumimoji="1" lang="ja-JP" altLang="en-US" sz="1000" b="1">
            <a:solidFill>
              <a:srgbClr val="000080"/>
            </a:solidFill>
            <a:latin typeface="ＭＳ Ｐゴシック"/>
          </a:endParaRPr>
        </a:p>
      </xdr:txBody>
    </xdr:sp>
    <xdr:clientData/>
  </xdr:oneCellAnchor>
  <xdr:twoCellAnchor>
    <xdr:from>
      <xdr:col>27</xdr:col>
      <xdr:colOff>111125</xdr:colOff>
      <xdr:row>35</xdr:row>
      <xdr:rowOff>34544</xdr:rowOff>
    </xdr:from>
    <xdr:to>
      <xdr:col>28</xdr:col>
      <xdr:colOff>314325</xdr:colOff>
      <xdr:row>36</xdr:row>
      <xdr:rowOff>7112</xdr:rowOff>
    </xdr:to>
    <xdr:cxnSp macro="">
      <xdr:nvCxnSpPr>
        <xdr:cNvPr id="747" name="直線コネクタ 746"/>
        <xdr:cNvCxnSpPr/>
      </xdr:nvCxnSpPr>
      <xdr:spPr>
        <a:xfrm flipV="1">
          <a:off x="18656300" y="6035294"/>
          <a:ext cx="889000" cy="14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41466</xdr:rowOff>
    </xdr:from>
    <xdr:to>
      <xdr:col>28</xdr:col>
      <xdr:colOff>365125</xdr:colOff>
      <xdr:row>37</xdr:row>
      <xdr:rowOff>143066</xdr:rowOff>
    </xdr:to>
    <xdr:sp macro="" textlink="">
      <xdr:nvSpPr>
        <xdr:cNvPr id="748" name="フローチャート : 判断 747"/>
        <xdr:cNvSpPr/>
      </xdr:nvSpPr>
      <xdr:spPr>
        <a:xfrm>
          <a:off x="19494500" y="6385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134193</xdr:rowOff>
    </xdr:from>
    <xdr:ext cx="378565" cy="259045"/>
    <xdr:sp macro="" textlink="">
      <xdr:nvSpPr>
        <xdr:cNvPr id="749" name="テキスト ボックス 748"/>
        <xdr:cNvSpPr txBox="1"/>
      </xdr:nvSpPr>
      <xdr:spPr>
        <a:xfrm>
          <a:off x="19356017" y="64778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183</a:t>
          </a:r>
          <a:endParaRPr kumimoji="1" lang="ja-JP" altLang="en-US" sz="1000" b="1">
            <a:solidFill>
              <a:srgbClr val="000080"/>
            </a:solidFill>
            <a:latin typeface="ＭＳ Ｐゴシック"/>
          </a:endParaRPr>
        </a:p>
      </xdr:txBody>
    </xdr:sp>
    <xdr:clientData/>
  </xdr:oneCellAnchor>
  <xdr:twoCellAnchor>
    <xdr:from>
      <xdr:col>27</xdr:col>
      <xdr:colOff>60325</xdr:colOff>
      <xdr:row>36</xdr:row>
      <xdr:rowOff>63754</xdr:rowOff>
    </xdr:from>
    <xdr:to>
      <xdr:col>27</xdr:col>
      <xdr:colOff>161925</xdr:colOff>
      <xdr:row>36</xdr:row>
      <xdr:rowOff>165354</xdr:rowOff>
    </xdr:to>
    <xdr:sp macro="" textlink="">
      <xdr:nvSpPr>
        <xdr:cNvPr id="750" name="フローチャート : 判断 749"/>
        <xdr:cNvSpPr/>
      </xdr:nvSpPr>
      <xdr:spPr>
        <a:xfrm>
          <a:off x="18605500" y="6235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156481</xdr:rowOff>
    </xdr:from>
    <xdr:ext cx="378565" cy="259045"/>
    <xdr:sp macro="" textlink="">
      <xdr:nvSpPr>
        <xdr:cNvPr id="751" name="テキスト ボックス 750"/>
        <xdr:cNvSpPr txBox="1"/>
      </xdr:nvSpPr>
      <xdr:spPr>
        <a:xfrm>
          <a:off x="18467017" y="63286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52" name="テキスト ボックス 75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3" name="テキスト ボックス 75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4" name="テキスト ボックス 75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5" name="テキスト ボックス 75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56" name="テキスト ボックス 75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35</xdr:row>
      <xdr:rowOff>85471</xdr:rowOff>
    </xdr:from>
    <xdr:to>
      <xdr:col>32</xdr:col>
      <xdr:colOff>238125</xdr:colOff>
      <xdr:row>36</xdr:row>
      <xdr:rowOff>15621</xdr:rowOff>
    </xdr:to>
    <xdr:sp macro="" textlink="">
      <xdr:nvSpPr>
        <xdr:cNvPr id="757" name="円/楕円 756"/>
        <xdr:cNvSpPr/>
      </xdr:nvSpPr>
      <xdr:spPr>
        <a:xfrm>
          <a:off x="22110700" y="608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35</xdr:row>
      <xdr:rowOff>4208</xdr:rowOff>
    </xdr:from>
    <xdr:ext cx="378565" cy="259045"/>
    <xdr:sp macro="" textlink="">
      <xdr:nvSpPr>
        <xdr:cNvPr id="758" name="諸支出金該当値テキスト"/>
        <xdr:cNvSpPr txBox="1"/>
      </xdr:nvSpPr>
      <xdr:spPr>
        <a:xfrm>
          <a:off x="22212300" y="60049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706</a:t>
          </a:r>
          <a:endParaRPr kumimoji="1" lang="ja-JP" altLang="en-US" sz="1000" b="1">
            <a:solidFill>
              <a:srgbClr val="FF0000"/>
            </a:solidFill>
            <a:latin typeface="ＭＳ Ｐゴシック"/>
          </a:endParaRPr>
        </a:p>
      </xdr:txBody>
    </xdr:sp>
    <xdr:clientData/>
  </xdr:oneCellAnchor>
  <xdr:twoCellAnchor>
    <xdr:from>
      <xdr:col>30</xdr:col>
      <xdr:colOff>669925</xdr:colOff>
      <xdr:row>34</xdr:row>
      <xdr:rowOff>79184</xdr:rowOff>
    </xdr:from>
    <xdr:to>
      <xdr:col>31</xdr:col>
      <xdr:colOff>85725</xdr:colOff>
      <xdr:row>35</xdr:row>
      <xdr:rowOff>9334</xdr:rowOff>
    </xdr:to>
    <xdr:sp macro="" textlink="">
      <xdr:nvSpPr>
        <xdr:cNvPr id="759" name="円/楕円 758"/>
        <xdr:cNvSpPr/>
      </xdr:nvSpPr>
      <xdr:spPr>
        <a:xfrm>
          <a:off x="21272500" y="590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33</xdr:row>
      <xdr:rowOff>25861</xdr:rowOff>
    </xdr:from>
    <xdr:ext cx="469744" cy="259045"/>
    <xdr:sp macro="" textlink="">
      <xdr:nvSpPr>
        <xdr:cNvPr id="760" name="テキスト ボックス 759"/>
        <xdr:cNvSpPr txBox="1"/>
      </xdr:nvSpPr>
      <xdr:spPr>
        <a:xfrm>
          <a:off x="21088427" y="5683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1,017</a:t>
          </a:r>
          <a:endParaRPr kumimoji="1" lang="ja-JP" altLang="en-US" sz="1000" b="1">
            <a:solidFill>
              <a:srgbClr val="FF0000"/>
            </a:solidFill>
            <a:latin typeface="ＭＳ Ｐゴシック"/>
          </a:endParaRPr>
        </a:p>
      </xdr:txBody>
    </xdr:sp>
    <xdr:clientData/>
  </xdr:oneCellAnchor>
  <xdr:twoCellAnchor>
    <xdr:from>
      <xdr:col>29</xdr:col>
      <xdr:colOff>466725</xdr:colOff>
      <xdr:row>30</xdr:row>
      <xdr:rowOff>85471</xdr:rowOff>
    </xdr:from>
    <xdr:to>
      <xdr:col>29</xdr:col>
      <xdr:colOff>568325</xdr:colOff>
      <xdr:row>31</xdr:row>
      <xdr:rowOff>15621</xdr:rowOff>
    </xdr:to>
    <xdr:sp macro="" textlink="">
      <xdr:nvSpPr>
        <xdr:cNvPr id="761" name="円/楕円 760"/>
        <xdr:cNvSpPr/>
      </xdr:nvSpPr>
      <xdr:spPr>
        <a:xfrm>
          <a:off x="20383500" y="522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29</xdr:row>
      <xdr:rowOff>32148</xdr:rowOff>
    </xdr:from>
    <xdr:ext cx="469744" cy="259045"/>
    <xdr:sp macro="" textlink="">
      <xdr:nvSpPr>
        <xdr:cNvPr id="762" name="テキスト ボックス 761"/>
        <xdr:cNvSpPr txBox="1"/>
      </xdr:nvSpPr>
      <xdr:spPr>
        <a:xfrm>
          <a:off x="20199427" y="5004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2,206</a:t>
          </a:r>
          <a:endParaRPr kumimoji="1" lang="ja-JP" altLang="en-US" sz="1000" b="1">
            <a:solidFill>
              <a:srgbClr val="FF0000"/>
            </a:solidFill>
            <a:latin typeface="ＭＳ Ｐゴシック"/>
          </a:endParaRPr>
        </a:p>
      </xdr:txBody>
    </xdr:sp>
    <xdr:clientData/>
  </xdr:oneCellAnchor>
  <xdr:twoCellAnchor>
    <xdr:from>
      <xdr:col>28</xdr:col>
      <xdr:colOff>263525</xdr:colOff>
      <xdr:row>34</xdr:row>
      <xdr:rowOff>155194</xdr:rowOff>
    </xdr:from>
    <xdr:to>
      <xdr:col>28</xdr:col>
      <xdr:colOff>365125</xdr:colOff>
      <xdr:row>35</xdr:row>
      <xdr:rowOff>85344</xdr:rowOff>
    </xdr:to>
    <xdr:sp macro="" textlink="">
      <xdr:nvSpPr>
        <xdr:cNvPr id="763" name="円/楕円 762"/>
        <xdr:cNvSpPr/>
      </xdr:nvSpPr>
      <xdr:spPr>
        <a:xfrm>
          <a:off x="19494500" y="5984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33</xdr:row>
      <xdr:rowOff>101871</xdr:rowOff>
    </xdr:from>
    <xdr:ext cx="378565" cy="259045"/>
    <xdr:sp macro="" textlink="">
      <xdr:nvSpPr>
        <xdr:cNvPr id="764" name="テキスト ボックス 763"/>
        <xdr:cNvSpPr txBox="1"/>
      </xdr:nvSpPr>
      <xdr:spPr>
        <a:xfrm>
          <a:off x="19356017" y="57597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884</a:t>
          </a:r>
          <a:endParaRPr kumimoji="1" lang="ja-JP" altLang="en-US" sz="1000" b="1">
            <a:solidFill>
              <a:srgbClr val="FF0000"/>
            </a:solidFill>
            <a:latin typeface="ＭＳ Ｐゴシック"/>
          </a:endParaRPr>
        </a:p>
      </xdr:txBody>
    </xdr:sp>
    <xdr:clientData/>
  </xdr:oneCellAnchor>
  <xdr:twoCellAnchor>
    <xdr:from>
      <xdr:col>27</xdr:col>
      <xdr:colOff>60325</xdr:colOff>
      <xdr:row>35</xdr:row>
      <xdr:rowOff>127762</xdr:rowOff>
    </xdr:from>
    <xdr:to>
      <xdr:col>27</xdr:col>
      <xdr:colOff>161925</xdr:colOff>
      <xdr:row>36</xdr:row>
      <xdr:rowOff>57912</xdr:rowOff>
    </xdr:to>
    <xdr:sp macro="" textlink="">
      <xdr:nvSpPr>
        <xdr:cNvPr id="765" name="円/楕円 764"/>
        <xdr:cNvSpPr/>
      </xdr:nvSpPr>
      <xdr:spPr>
        <a:xfrm>
          <a:off x="18605500" y="612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34</xdr:row>
      <xdr:rowOff>74439</xdr:rowOff>
    </xdr:from>
    <xdr:ext cx="378565" cy="259045"/>
    <xdr:sp macro="" textlink="">
      <xdr:nvSpPr>
        <xdr:cNvPr id="766" name="テキスト ボックス 765"/>
        <xdr:cNvSpPr txBox="1"/>
      </xdr:nvSpPr>
      <xdr:spPr>
        <a:xfrm>
          <a:off x="18467017" y="59037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632</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67" name="正方形/長方形 76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8" name="正方形/長方形 76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9" name="正方形/長方形 76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0" name="正方形/長方形 76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71" name="正方形/長方形 77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72" name="正方形/長方形 77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3" name="正方形/長方形 77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4" name="正方形/長方形 77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5" name="テキスト ボックス 77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76" name="直線コネクタ 77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77" name="直線コネクタ 776"/>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78" name="テキスト ボックス 777"/>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79" name="直線コネクタ 778"/>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56</xdr:row>
      <xdr:rowOff>35577</xdr:rowOff>
    </xdr:from>
    <xdr:ext cx="312906" cy="259045"/>
    <xdr:sp macro="" textlink="">
      <xdr:nvSpPr>
        <xdr:cNvPr id="780" name="テキスト ボックス 779"/>
        <xdr:cNvSpPr txBox="1"/>
      </xdr:nvSpPr>
      <xdr:spPr>
        <a:xfrm>
          <a:off x="17975094" y="963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81" name="直線コネクタ 78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53</xdr:row>
      <xdr:rowOff>168927</xdr:rowOff>
    </xdr:from>
    <xdr:ext cx="312906" cy="259045"/>
    <xdr:sp macro="" textlink="">
      <xdr:nvSpPr>
        <xdr:cNvPr id="782" name="テキスト ボックス 781"/>
        <xdr:cNvSpPr txBox="1"/>
      </xdr:nvSpPr>
      <xdr:spPr>
        <a:xfrm>
          <a:off x="17975094" y="925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83" name="直線コネクタ 782"/>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51</xdr:row>
      <xdr:rowOff>130827</xdr:rowOff>
    </xdr:from>
    <xdr:ext cx="312906" cy="259045"/>
    <xdr:sp macro="" textlink="">
      <xdr:nvSpPr>
        <xdr:cNvPr id="784" name="テキスト ボックス 783"/>
        <xdr:cNvSpPr txBox="1"/>
      </xdr:nvSpPr>
      <xdr:spPr>
        <a:xfrm>
          <a:off x="17975094" y="887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85" name="直線コネクタ 784"/>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49</xdr:row>
      <xdr:rowOff>92727</xdr:rowOff>
    </xdr:from>
    <xdr:ext cx="312906" cy="259045"/>
    <xdr:sp macro="" textlink="">
      <xdr:nvSpPr>
        <xdr:cNvPr id="786" name="テキスト ボックス 785"/>
        <xdr:cNvSpPr txBox="1"/>
      </xdr:nvSpPr>
      <xdr:spPr>
        <a:xfrm>
          <a:off x="17975094" y="849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87" name="直線コネクタ 78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47</xdr:row>
      <xdr:rowOff>54627</xdr:rowOff>
    </xdr:from>
    <xdr:ext cx="312906" cy="259045"/>
    <xdr:sp macro="" textlink="">
      <xdr:nvSpPr>
        <xdr:cNvPr id="788" name="テキスト ボックス 787"/>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8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59</xdr:row>
      <xdr:rowOff>44450</xdr:rowOff>
    </xdr:from>
    <xdr:to>
      <xdr:col>32</xdr:col>
      <xdr:colOff>186689</xdr:colOff>
      <xdr:row>59</xdr:row>
      <xdr:rowOff>44450</xdr:rowOff>
    </xdr:to>
    <xdr:cxnSp macro="">
      <xdr:nvCxnSpPr>
        <xdr:cNvPr id="790" name="直線コネクタ 789"/>
        <xdr:cNvCxnSpPr/>
      </xdr:nvCxnSpPr>
      <xdr:spPr>
        <a:xfrm>
          <a:off x="22159595" y="10160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86377</xdr:rowOff>
    </xdr:from>
    <xdr:ext cx="249299" cy="259045"/>
    <xdr:sp macro="" textlink="">
      <xdr:nvSpPr>
        <xdr:cNvPr id="791" name="前年度繰上充用金最小値テキスト"/>
        <xdr:cNvSpPr txBox="1"/>
      </xdr:nvSpPr>
      <xdr:spPr>
        <a:xfrm>
          <a:off x="22212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92" name="直線コネクタ 791"/>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86377</xdr:rowOff>
    </xdr:from>
    <xdr:ext cx="249299" cy="259045"/>
    <xdr:sp macro="" textlink="">
      <xdr:nvSpPr>
        <xdr:cNvPr id="793" name="前年度繰上充用金最大値テキスト"/>
        <xdr:cNvSpPr txBox="1"/>
      </xdr:nvSpPr>
      <xdr:spPr>
        <a:xfrm>
          <a:off x="22212300" y="9859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94" name="直線コネクタ 793"/>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44450</xdr:rowOff>
    </xdr:from>
    <xdr:to>
      <xdr:col>32</xdr:col>
      <xdr:colOff>187325</xdr:colOff>
      <xdr:row>59</xdr:row>
      <xdr:rowOff>44450</xdr:rowOff>
    </xdr:to>
    <xdr:cxnSp macro="">
      <xdr:nvCxnSpPr>
        <xdr:cNvPr id="795" name="直線コネクタ 794"/>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143527</xdr:rowOff>
    </xdr:from>
    <xdr:ext cx="249299" cy="259045"/>
    <xdr:sp macro="" textlink="">
      <xdr:nvSpPr>
        <xdr:cNvPr id="796" name="前年度繰上充用金平均値テキスト"/>
        <xdr:cNvSpPr txBox="1"/>
      </xdr:nvSpPr>
      <xdr:spPr>
        <a:xfrm>
          <a:off x="22212300" y="1008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165100</xdr:rowOff>
    </xdr:from>
    <xdr:to>
      <xdr:col>32</xdr:col>
      <xdr:colOff>238125</xdr:colOff>
      <xdr:row>59</xdr:row>
      <xdr:rowOff>95250</xdr:rowOff>
    </xdr:to>
    <xdr:sp macro="" textlink="">
      <xdr:nvSpPr>
        <xdr:cNvPr id="797" name="フローチャート : 判断 796"/>
        <xdr:cNvSpPr/>
      </xdr:nvSpPr>
      <xdr:spPr>
        <a:xfrm>
          <a:off x="221107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44450</xdr:rowOff>
    </xdr:from>
    <xdr:to>
      <xdr:col>31</xdr:col>
      <xdr:colOff>34925</xdr:colOff>
      <xdr:row>59</xdr:row>
      <xdr:rowOff>44450</xdr:rowOff>
    </xdr:to>
    <xdr:cxnSp macro="">
      <xdr:nvCxnSpPr>
        <xdr:cNvPr id="798" name="直線コネクタ 797"/>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165100</xdr:rowOff>
    </xdr:from>
    <xdr:to>
      <xdr:col>31</xdr:col>
      <xdr:colOff>85725</xdr:colOff>
      <xdr:row>59</xdr:row>
      <xdr:rowOff>95250</xdr:rowOff>
    </xdr:to>
    <xdr:sp macro="" textlink="">
      <xdr:nvSpPr>
        <xdr:cNvPr id="799" name="フローチャート : 判断 798"/>
        <xdr:cNvSpPr/>
      </xdr:nvSpPr>
      <xdr:spPr>
        <a:xfrm>
          <a:off x="2127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59</xdr:row>
      <xdr:rowOff>86377</xdr:rowOff>
    </xdr:from>
    <xdr:ext cx="249299" cy="259045"/>
    <xdr:sp macro="" textlink="">
      <xdr:nvSpPr>
        <xdr:cNvPr id="800" name="テキスト ボックス 799"/>
        <xdr:cNvSpPr txBox="1"/>
      </xdr:nvSpPr>
      <xdr:spPr>
        <a:xfrm>
          <a:off x="21198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44450</xdr:rowOff>
    </xdr:from>
    <xdr:to>
      <xdr:col>29</xdr:col>
      <xdr:colOff>517525</xdr:colOff>
      <xdr:row>59</xdr:row>
      <xdr:rowOff>44450</xdr:rowOff>
    </xdr:to>
    <xdr:cxnSp macro="">
      <xdr:nvCxnSpPr>
        <xdr:cNvPr id="801" name="直線コネクタ 800"/>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165100</xdr:rowOff>
    </xdr:from>
    <xdr:to>
      <xdr:col>29</xdr:col>
      <xdr:colOff>568325</xdr:colOff>
      <xdr:row>59</xdr:row>
      <xdr:rowOff>95250</xdr:rowOff>
    </xdr:to>
    <xdr:sp macro="" textlink="">
      <xdr:nvSpPr>
        <xdr:cNvPr id="802" name="フローチャート : 判断 801"/>
        <xdr:cNvSpPr/>
      </xdr:nvSpPr>
      <xdr:spPr>
        <a:xfrm>
          <a:off x="20383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59</xdr:row>
      <xdr:rowOff>86377</xdr:rowOff>
    </xdr:from>
    <xdr:ext cx="249299" cy="259045"/>
    <xdr:sp macro="" textlink="">
      <xdr:nvSpPr>
        <xdr:cNvPr id="803" name="テキスト ボックス 802"/>
        <xdr:cNvSpPr txBox="1"/>
      </xdr:nvSpPr>
      <xdr:spPr>
        <a:xfrm>
          <a:off x="20309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44450</xdr:rowOff>
    </xdr:from>
    <xdr:to>
      <xdr:col>28</xdr:col>
      <xdr:colOff>314325</xdr:colOff>
      <xdr:row>59</xdr:row>
      <xdr:rowOff>44450</xdr:rowOff>
    </xdr:to>
    <xdr:cxnSp macro="">
      <xdr:nvCxnSpPr>
        <xdr:cNvPr id="804" name="直線コネクタ 803"/>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165100</xdr:rowOff>
    </xdr:from>
    <xdr:to>
      <xdr:col>28</xdr:col>
      <xdr:colOff>365125</xdr:colOff>
      <xdr:row>59</xdr:row>
      <xdr:rowOff>95250</xdr:rowOff>
    </xdr:to>
    <xdr:sp macro="" textlink="">
      <xdr:nvSpPr>
        <xdr:cNvPr id="805" name="フローチャート : 判断 804"/>
        <xdr:cNvSpPr/>
      </xdr:nvSpPr>
      <xdr:spPr>
        <a:xfrm>
          <a:off x="19494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59</xdr:row>
      <xdr:rowOff>86377</xdr:rowOff>
    </xdr:from>
    <xdr:ext cx="249299" cy="259045"/>
    <xdr:sp macro="" textlink="">
      <xdr:nvSpPr>
        <xdr:cNvPr id="806" name="テキスト ボックス 805"/>
        <xdr:cNvSpPr txBox="1"/>
      </xdr:nvSpPr>
      <xdr:spPr>
        <a:xfrm>
          <a:off x="19420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50</xdr:row>
      <xdr:rowOff>88900</xdr:rowOff>
    </xdr:from>
    <xdr:to>
      <xdr:col>27</xdr:col>
      <xdr:colOff>161925</xdr:colOff>
      <xdr:row>51</xdr:row>
      <xdr:rowOff>19050</xdr:rowOff>
    </xdr:to>
    <xdr:sp macro="" textlink="">
      <xdr:nvSpPr>
        <xdr:cNvPr id="807" name="フローチャート : 判断 806"/>
        <xdr:cNvSpPr/>
      </xdr:nvSpPr>
      <xdr:spPr>
        <a:xfrm>
          <a:off x="18605500" y="866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49</xdr:row>
      <xdr:rowOff>35577</xdr:rowOff>
    </xdr:from>
    <xdr:ext cx="313932" cy="259045"/>
    <xdr:sp macro="" textlink="">
      <xdr:nvSpPr>
        <xdr:cNvPr id="808" name="テキスト ボックス 807"/>
        <xdr:cNvSpPr txBox="1"/>
      </xdr:nvSpPr>
      <xdr:spPr>
        <a:xfrm>
          <a:off x="18499333" y="8436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09" name="テキスト ボックス 80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0" name="テキスト ボックス 80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1" name="テキスト ボックス 81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2" name="テキスト ボックス 81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3" name="テキスト ボックス 81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165100</xdr:rowOff>
    </xdr:from>
    <xdr:to>
      <xdr:col>32</xdr:col>
      <xdr:colOff>238125</xdr:colOff>
      <xdr:row>59</xdr:row>
      <xdr:rowOff>95250</xdr:rowOff>
    </xdr:to>
    <xdr:sp macro="" textlink="">
      <xdr:nvSpPr>
        <xdr:cNvPr id="814" name="円/楕円 813"/>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29227</xdr:rowOff>
    </xdr:from>
    <xdr:ext cx="249299" cy="259045"/>
    <xdr:sp macro="" textlink="">
      <xdr:nvSpPr>
        <xdr:cNvPr id="815" name="前年度繰上充用金該当値テキスト"/>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165100</xdr:rowOff>
    </xdr:from>
    <xdr:to>
      <xdr:col>31</xdr:col>
      <xdr:colOff>85725</xdr:colOff>
      <xdr:row>59</xdr:row>
      <xdr:rowOff>95250</xdr:rowOff>
    </xdr:to>
    <xdr:sp macro="" textlink="">
      <xdr:nvSpPr>
        <xdr:cNvPr id="816" name="円/楕円 815"/>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57</xdr:row>
      <xdr:rowOff>111777</xdr:rowOff>
    </xdr:from>
    <xdr:ext cx="249299" cy="259045"/>
    <xdr:sp macro="" textlink="">
      <xdr:nvSpPr>
        <xdr:cNvPr id="817" name="テキスト ボックス 816"/>
        <xdr:cNvSpPr txBox="1"/>
      </xdr:nvSpPr>
      <xdr:spPr>
        <a:xfrm>
          <a:off x="21198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165100</xdr:rowOff>
    </xdr:from>
    <xdr:to>
      <xdr:col>29</xdr:col>
      <xdr:colOff>568325</xdr:colOff>
      <xdr:row>59</xdr:row>
      <xdr:rowOff>95250</xdr:rowOff>
    </xdr:to>
    <xdr:sp macro="" textlink="">
      <xdr:nvSpPr>
        <xdr:cNvPr id="818" name="円/楕円 817"/>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57</xdr:row>
      <xdr:rowOff>111777</xdr:rowOff>
    </xdr:from>
    <xdr:ext cx="249299" cy="259045"/>
    <xdr:sp macro="" textlink="">
      <xdr:nvSpPr>
        <xdr:cNvPr id="819" name="テキスト ボックス 818"/>
        <xdr:cNvSpPr txBox="1"/>
      </xdr:nvSpPr>
      <xdr:spPr>
        <a:xfrm>
          <a:off x="20309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165100</xdr:rowOff>
    </xdr:from>
    <xdr:to>
      <xdr:col>28</xdr:col>
      <xdr:colOff>365125</xdr:colOff>
      <xdr:row>59</xdr:row>
      <xdr:rowOff>95250</xdr:rowOff>
    </xdr:to>
    <xdr:sp macro="" textlink="">
      <xdr:nvSpPr>
        <xdr:cNvPr id="820" name="円/楕円 819"/>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57</xdr:row>
      <xdr:rowOff>111777</xdr:rowOff>
    </xdr:from>
    <xdr:ext cx="249299" cy="259045"/>
    <xdr:sp macro="" textlink="">
      <xdr:nvSpPr>
        <xdr:cNvPr id="821" name="テキスト ボックス 820"/>
        <xdr:cNvSpPr txBox="1"/>
      </xdr:nvSpPr>
      <xdr:spPr>
        <a:xfrm>
          <a:off x="19420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165100</xdr:rowOff>
    </xdr:from>
    <xdr:to>
      <xdr:col>27</xdr:col>
      <xdr:colOff>161925</xdr:colOff>
      <xdr:row>59</xdr:row>
      <xdr:rowOff>95250</xdr:rowOff>
    </xdr:to>
    <xdr:sp macro="" textlink="">
      <xdr:nvSpPr>
        <xdr:cNvPr id="822" name="円/楕円 821"/>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59</xdr:row>
      <xdr:rowOff>86377</xdr:rowOff>
    </xdr:from>
    <xdr:ext cx="249299" cy="259045"/>
    <xdr:sp macro="" textlink="">
      <xdr:nvSpPr>
        <xdr:cNvPr id="823" name="テキスト ボックス 822"/>
        <xdr:cNvSpPr txBox="1"/>
      </xdr:nvSpPr>
      <xdr:spPr>
        <a:xfrm>
          <a:off x="18531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24" name="正方形/長方形 82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25" name="正方形/長方形 82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26" name="テキスト ボックス 82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・議会費及び総務費は、新庁舎整備に伴い類似団体よりもコストが多くなっている。</a:t>
          </a:r>
        </a:p>
        <a:p>
          <a:r>
            <a:rPr kumimoji="1" lang="ja-JP" altLang="en-US" sz="1300">
              <a:latin typeface="ＭＳ Ｐゴシック"/>
            </a:rPr>
            <a:t>・消防費は、防災行政無線デジタル化事業や消防庁舎及び総合防災センター整備事業（平成</a:t>
          </a:r>
          <a:r>
            <a:rPr kumimoji="1" lang="en-US" altLang="ja-JP" sz="1300">
              <a:latin typeface="ＭＳ Ｐゴシック"/>
            </a:rPr>
            <a:t>28</a:t>
          </a:r>
          <a:r>
            <a:rPr kumimoji="1" lang="ja-JP" altLang="en-US" sz="1300">
              <a:latin typeface="ＭＳ Ｐゴシック"/>
            </a:rPr>
            <a:t>年度は用地取得を実施）により、類似団体よりもコストが多くなっている。</a:t>
          </a:r>
        </a:p>
        <a:p>
          <a:r>
            <a:rPr kumimoji="1" lang="ja-JP" altLang="en-US" sz="1300">
              <a:latin typeface="ＭＳ Ｐゴシック"/>
            </a:rPr>
            <a:t>・公債費は、合併特例債を活用した新庁舎建設事業等の大型事業にかかる償還の本格化等により、コストが多くなっている。また、　今後は、再開発事業等の大型事業が控えていることから、一時的な公債費の増も見込まれる。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17</a:t>
          </a:r>
          <a:r>
            <a:rPr kumimoji="1" lang="ja-JP" altLang="en-US" sz="1400">
              <a:latin typeface="ＭＳ ゴシック" pitchFamily="49" charset="-128"/>
              <a:ea typeface="ＭＳ ゴシック" pitchFamily="49" charset="-128"/>
            </a:rPr>
            <a:t>年度の合併以降、平成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年度以降の普通交付税の減少を見据え、財政調整基金への積立を行ってきた。しかし、平成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年度の実質単年度収支は、財政調整基金の取り崩しを</a:t>
          </a:r>
          <a:r>
            <a:rPr kumimoji="1" lang="en-US" altLang="ja-JP" sz="1400">
              <a:latin typeface="ＭＳ ゴシック" pitchFamily="49" charset="-128"/>
              <a:ea typeface="ＭＳ ゴシック" pitchFamily="49" charset="-128"/>
            </a:rPr>
            <a:t>684</a:t>
          </a:r>
          <a:r>
            <a:rPr kumimoji="1" lang="ja-JP" altLang="en-US" sz="1400">
              <a:latin typeface="ＭＳ ゴシック" pitchFamily="49" charset="-128"/>
              <a:ea typeface="ＭＳ ゴシック" pitchFamily="49" charset="-128"/>
            </a:rPr>
            <a:t>百万円を行ったため、▲</a:t>
          </a:r>
          <a:r>
            <a:rPr kumimoji="1" lang="en-US" altLang="ja-JP" sz="1400">
              <a:latin typeface="ＭＳ ゴシック" pitchFamily="49" charset="-128"/>
              <a:ea typeface="ＭＳ ゴシック" pitchFamily="49" charset="-128"/>
            </a:rPr>
            <a:t>623</a:t>
          </a:r>
          <a:r>
            <a:rPr kumimoji="1" lang="ja-JP" altLang="en-US" sz="1400">
              <a:latin typeface="ＭＳ ゴシック" pitchFamily="49" charset="-128"/>
              <a:ea typeface="ＭＳ ゴシック" pitchFamily="49" charset="-128"/>
            </a:rPr>
            <a:t>百万円（標準財政規模比▲</a:t>
          </a:r>
          <a:r>
            <a:rPr kumimoji="1" lang="en-US" altLang="ja-JP" sz="1400">
              <a:latin typeface="ＭＳ ゴシック" pitchFamily="49" charset="-128"/>
              <a:ea typeface="ＭＳ ゴシック" pitchFamily="49" charset="-128"/>
            </a:rPr>
            <a:t>2.09</a:t>
          </a:r>
          <a:r>
            <a:rPr kumimoji="1" lang="ja-JP" altLang="en-US" sz="1400">
              <a:latin typeface="ＭＳ ゴシック" pitchFamily="49" charset="-128"/>
              <a:ea typeface="ＭＳ ゴシック" pitchFamily="49" charset="-128"/>
            </a:rPr>
            <a:t>％）の大幅なマイナスとなってしまった。今後も行財政改革推進計画に基づき、基金取崩額の削減や経常経費の削減、繰上償還等を行い、実質単年度収支の黒字化を目指していく。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合併後の連結実質赤字はない。</a:t>
          </a:r>
        </a:p>
        <a:p>
          <a:r>
            <a:rPr kumimoji="1" lang="ja-JP" altLang="en-US" sz="1400">
              <a:latin typeface="ＭＳ ゴシック" pitchFamily="49" charset="-128"/>
              <a:ea typeface="ＭＳ ゴシック" pitchFamily="49" charset="-128"/>
            </a:rPr>
            <a:t>　今後も行財政改革推進計画に基づき、健全な財政運営を図っていく。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元利償還金については、合併特例債を活用した大型事業にかかる償還が本格化しているため、増加傾向にある。</a:t>
          </a:r>
        </a:p>
        <a:p>
          <a:r>
            <a:rPr kumimoji="1" lang="ja-JP" altLang="en-US" sz="1400">
              <a:latin typeface="ＭＳ ゴシック" pitchFamily="49" charset="-128"/>
              <a:ea typeface="ＭＳ ゴシック" pitchFamily="49" charset="-128"/>
            </a:rPr>
            <a:t>　合併後に償還年数の見直し</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短縮</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をしたため、近年は償還終了となる借入が少なく、元利償還金を押し上げる要因にもなっている。</a:t>
          </a:r>
        </a:p>
        <a:p>
          <a:r>
            <a:rPr kumimoji="1" lang="ja-JP" altLang="en-US" sz="1400">
              <a:latin typeface="ＭＳ ゴシック" pitchFamily="49" charset="-128"/>
              <a:ea typeface="ＭＳ ゴシック" pitchFamily="49" charset="-128"/>
            </a:rPr>
            <a:t>　今後は、再開発事業等の大型事業が控えていることから、一時的な公債費の増が見込まれるが、有利な起債の活用や繰上償還等により実質公債費比率の低減に努める。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地方債残高は近年の償還年数の見直しの影響を受けて減少傾向にある。</a:t>
          </a:r>
        </a:p>
        <a:p>
          <a:r>
            <a:rPr kumimoji="1" lang="ja-JP" altLang="en-US" sz="1400">
              <a:latin typeface="ＭＳ ゴシック" pitchFamily="49" charset="-128"/>
              <a:ea typeface="ＭＳ ゴシック" pitchFamily="49" charset="-128"/>
            </a:rPr>
            <a:t>　ただし、今後は再開発事業等の大型事業が控えていることから、一時的な地方債残高の増が見込まれるが、市債借入額を公債費償還額の範囲内で抑えつつ、有利な起債の活用や繰上償還等を行うことにより、将来負担比率の低減を目指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 xmlns:a16="http://schemas.microsoft.com/office/drawing/2014/main"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 xmlns:a16="http://schemas.microsoft.com/office/drawing/2014/main"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山形県酒田市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105,468
105,024
602.97
55,311,704
53,566,251
1,474,778
29,842,611
62,522,968</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11.8
44.6</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23" name="正方形/長方形 22"/>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5" name="円/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6" name="フローチャート :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34" name="テキスト ボックス 33"/>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236214</xdr:colOff>
      <xdr:row>22</xdr:row>
      <xdr:rowOff>55021</xdr:rowOff>
    </xdr:from>
    <xdr:to>
      <xdr:col>3</xdr:col>
      <xdr:colOff>1090935</xdr:colOff>
      <xdr:row>24</xdr:row>
      <xdr:rowOff>21180</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[ 58.3</a:t>
          </a:r>
          <a:r>
            <a:rPr kumimoji="1" lang="ja-JP" altLang="en-US" sz="1300" b="1">
              <a:solidFill>
                <a:srgbClr val="FF0000"/>
              </a:solidFill>
              <a:latin typeface="ＭＳ Ｐゴシック"/>
            </a:rPr>
            <a:t>％ </a:t>
          </a:r>
          <a:r>
            <a:rPr kumimoji="1" lang="en-US" altLang="ja-JP" sz="1300" b="1">
              <a:solidFill>
                <a:srgbClr val="FF0000"/>
              </a:solidFill>
              <a:latin typeface="ＭＳ Ｐゴシック"/>
            </a:rPr>
            <a:t>]</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a:rPr>
            <a:t>　有形固定資産減価償却率は、</a:t>
          </a:r>
          <a:r>
            <a:rPr kumimoji="1" lang="en-US" altLang="ja-JP" sz="1100">
              <a:latin typeface="ＭＳ Ｐゴシック"/>
            </a:rPr>
            <a:t>58.3</a:t>
          </a:r>
          <a:r>
            <a:rPr kumimoji="1" lang="ja-JP" altLang="en-US" sz="1100">
              <a:latin typeface="ＭＳ Ｐゴシック"/>
            </a:rPr>
            <a:t>％と類似団体平均と同水準にあるが、本市では、</a:t>
          </a:r>
          <a:r>
            <a:rPr kumimoji="1" lang="en-US" altLang="ja-JP" sz="1100">
              <a:latin typeface="ＭＳ Ｐゴシック"/>
            </a:rPr>
            <a:t>1970 </a:t>
          </a:r>
          <a:r>
            <a:rPr kumimoji="1" lang="ja-JP" altLang="en-US" sz="1100">
              <a:latin typeface="ＭＳ Ｐゴシック"/>
            </a:rPr>
            <a:t>年代から</a:t>
          </a:r>
          <a:r>
            <a:rPr kumimoji="1" lang="en-US" altLang="ja-JP" sz="1100">
              <a:latin typeface="ＭＳ Ｐゴシック"/>
            </a:rPr>
            <a:t>1980 </a:t>
          </a:r>
          <a:r>
            <a:rPr kumimoji="1" lang="ja-JP" altLang="en-US" sz="1100">
              <a:latin typeface="ＭＳ Ｐゴシック"/>
            </a:rPr>
            <a:t>年代にかけて学校教育施設を中心に多くの施設が整備されたことから、建設後</a:t>
          </a:r>
          <a:r>
            <a:rPr kumimoji="1" lang="en-US" altLang="ja-JP" sz="1100">
              <a:latin typeface="ＭＳ Ｐゴシック"/>
            </a:rPr>
            <a:t>30 </a:t>
          </a:r>
          <a:r>
            <a:rPr kumimoji="1" lang="ja-JP" altLang="en-US" sz="1100">
              <a:latin typeface="ＭＳ Ｐゴシック"/>
            </a:rPr>
            <a:t>年を超える施設が増加している。</a:t>
          </a:r>
        </a:p>
        <a:p>
          <a:r>
            <a:rPr kumimoji="1" lang="ja-JP" altLang="en-US" sz="1100">
              <a:latin typeface="ＭＳ Ｐゴシック"/>
            </a:rPr>
            <a:t>　今後、大規模改修が必要となる施設が増加することが見込まれるため、平成</a:t>
          </a:r>
          <a:r>
            <a:rPr kumimoji="1" lang="en-US" altLang="ja-JP" sz="1100">
              <a:latin typeface="ＭＳ Ｐゴシック"/>
            </a:rPr>
            <a:t>28</a:t>
          </a:r>
          <a:r>
            <a:rPr kumimoji="1" lang="ja-JP" altLang="en-US" sz="1100">
              <a:latin typeface="ＭＳ Ｐゴシック"/>
            </a:rPr>
            <a:t>年度に策定した公共施設等総合管理計画に基づき、公共施設等の適正な管理に努めていく。</a:t>
          </a: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34</xdr:row>
      <xdr:rowOff>69850</xdr:rowOff>
    </xdr:from>
    <xdr:to>
      <xdr:col>4</xdr:col>
      <xdr:colOff>539750</xdr:colOff>
      <xdr:row>34</xdr:row>
      <xdr:rowOff>69850</xdr:rowOff>
    </xdr:to>
    <xdr:cxnSp macro="">
      <xdr:nvCxnSpPr>
        <xdr:cNvPr id="51" name="直線コネクタ 50"/>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33</xdr:row>
      <xdr:rowOff>147499</xdr:rowOff>
    </xdr:from>
    <xdr:ext cx="359393" cy="225703"/>
    <xdr:sp macro="" textlink="">
      <xdr:nvSpPr>
        <xdr:cNvPr id="52" name="テキスト ボックス 51"/>
        <xdr:cNvSpPr txBox="1"/>
      </xdr:nvSpPr>
      <xdr:spPr>
        <a:xfrm>
          <a:off x="847107" y="65863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31</xdr:row>
      <xdr:rowOff>152400</xdr:rowOff>
    </xdr:from>
    <xdr:to>
      <xdr:col>4</xdr:col>
      <xdr:colOff>539750</xdr:colOff>
      <xdr:row>31</xdr:row>
      <xdr:rowOff>152400</xdr:rowOff>
    </xdr:to>
    <xdr:cxnSp macro="">
      <xdr:nvCxnSpPr>
        <xdr:cNvPr id="53" name="直線コネクタ 52"/>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31</xdr:row>
      <xdr:rowOff>58599</xdr:rowOff>
    </xdr:from>
    <xdr:ext cx="359393" cy="225703"/>
    <xdr:sp macro="" textlink="">
      <xdr:nvSpPr>
        <xdr:cNvPr id="54" name="テキスト ボックス 53"/>
        <xdr:cNvSpPr txBox="1"/>
      </xdr:nvSpPr>
      <xdr:spPr>
        <a:xfrm>
          <a:off x="847107" y="61545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29</xdr:row>
      <xdr:rowOff>63500</xdr:rowOff>
    </xdr:from>
    <xdr:to>
      <xdr:col>4</xdr:col>
      <xdr:colOff>539750</xdr:colOff>
      <xdr:row>29</xdr:row>
      <xdr:rowOff>63500</xdr:rowOff>
    </xdr:to>
    <xdr:cxnSp macro="">
      <xdr:nvCxnSpPr>
        <xdr:cNvPr id="55" name="直線コネクタ 54"/>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28</xdr:row>
      <xdr:rowOff>141149</xdr:rowOff>
    </xdr:from>
    <xdr:ext cx="359393" cy="225703"/>
    <xdr:sp macro="" textlink="">
      <xdr:nvSpPr>
        <xdr:cNvPr id="56" name="テキスト ボックス 55"/>
        <xdr:cNvSpPr txBox="1"/>
      </xdr:nvSpPr>
      <xdr:spPr>
        <a:xfrm>
          <a:off x="847107" y="57227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26</xdr:row>
      <xdr:rowOff>146050</xdr:rowOff>
    </xdr:from>
    <xdr:to>
      <xdr:col>4</xdr:col>
      <xdr:colOff>539750</xdr:colOff>
      <xdr:row>26</xdr:row>
      <xdr:rowOff>146050</xdr:rowOff>
    </xdr:to>
    <xdr:cxnSp macro="">
      <xdr:nvCxnSpPr>
        <xdr:cNvPr id="57" name="直線コネクタ 56"/>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26</xdr:row>
      <xdr:rowOff>52249</xdr:rowOff>
    </xdr:from>
    <xdr:ext cx="359393" cy="225703"/>
    <xdr:sp macro="" textlink="">
      <xdr:nvSpPr>
        <xdr:cNvPr id="58" name="テキスト ボックス 57"/>
        <xdr:cNvSpPr txBox="1"/>
      </xdr:nvSpPr>
      <xdr:spPr>
        <a:xfrm>
          <a:off x="847107" y="52909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59" name="直線コネクタ 58"/>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0" name="テキスト ボックス 59"/>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1"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26</xdr:row>
      <xdr:rowOff>141732</xdr:rowOff>
    </xdr:from>
    <xdr:to>
      <xdr:col>3</xdr:col>
      <xdr:colOff>1170940</xdr:colOff>
      <xdr:row>32</xdr:row>
      <xdr:rowOff>123444</xdr:rowOff>
    </xdr:to>
    <xdr:cxnSp macro="">
      <xdr:nvCxnSpPr>
        <xdr:cNvPr id="62" name="直線コネクタ 61"/>
        <xdr:cNvCxnSpPr/>
      </xdr:nvCxnSpPr>
      <xdr:spPr>
        <a:xfrm flipV="1">
          <a:off x="4760595" y="5380482"/>
          <a:ext cx="1270" cy="1010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32</xdr:row>
      <xdr:rowOff>127271</xdr:rowOff>
    </xdr:from>
    <xdr:ext cx="405111" cy="259045"/>
    <xdr:sp macro="" textlink="">
      <xdr:nvSpPr>
        <xdr:cNvPr id="63" name="有形固定資産減価償却率最小値テキスト"/>
        <xdr:cNvSpPr txBox="1"/>
      </xdr:nvSpPr>
      <xdr:spPr>
        <a:xfrm>
          <a:off x="4813300" y="6394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46.7</a:t>
          </a:r>
          <a:endParaRPr kumimoji="1" lang="ja-JP" altLang="en-US" sz="1000" b="1">
            <a:latin typeface="ＭＳ Ｐゴシック"/>
          </a:endParaRPr>
        </a:p>
      </xdr:txBody>
    </xdr:sp>
    <xdr:clientData/>
  </xdr:oneCellAnchor>
  <xdr:twoCellAnchor>
    <xdr:from>
      <xdr:col>3</xdr:col>
      <xdr:colOff>1082675</xdr:colOff>
      <xdr:row>32</xdr:row>
      <xdr:rowOff>123444</xdr:rowOff>
    </xdr:from>
    <xdr:to>
      <xdr:col>3</xdr:col>
      <xdr:colOff>1260475</xdr:colOff>
      <xdr:row>32</xdr:row>
      <xdr:rowOff>123444</xdr:rowOff>
    </xdr:to>
    <xdr:cxnSp macro="">
      <xdr:nvCxnSpPr>
        <xdr:cNvPr id="64" name="直線コネクタ 63"/>
        <xdr:cNvCxnSpPr/>
      </xdr:nvCxnSpPr>
      <xdr:spPr>
        <a:xfrm>
          <a:off x="4673600" y="6390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25</xdr:row>
      <xdr:rowOff>88409</xdr:rowOff>
    </xdr:from>
    <xdr:ext cx="405111" cy="259045"/>
    <xdr:sp macro="" textlink="">
      <xdr:nvSpPr>
        <xdr:cNvPr id="65" name="有形固定資産減価償却率最大値テキスト"/>
        <xdr:cNvSpPr txBox="1"/>
      </xdr:nvSpPr>
      <xdr:spPr>
        <a:xfrm>
          <a:off x="4813300" y="5155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70.1</a:t>
          </a:r>
          <a:endParaRPr kumimoji="1" lang="ja-JP" altLang="en-US" sz="1000" b="1">
            <a:latin typeface="ＭＳ Ｐゴシック"/>
          </a:endParaRPr>
        </a:p>
      </xdr:txBody>
    </xdr:sp>
    <xdr:clientData/>
  </xdr:oneCellAnchor>
  <xdr:twoCellAnchor>
    <xdr:from>
      <xdr:col>3</xdr:col>
      <xdr:colOff>1082675</xdr:colOff>
      <xdr:row>26</xdr:row>
      <xdr:rowOff>141732</xdr:rowOff>
    </xdr:from>
    <xdr:to>
      <xdr:col>3</xdr:col>
      <xdr:colOff>1260475</xdr:colOff>
      <xdr:row>26</xdr:row>
      <xdr:rowOff>141732</xdr:rowOff>
    </xdr:to>
    <xdr:cxnSp macro="">
      <xdr:nvCxnSpPr>
        <xdr:cNvPr id="66" name="直線コネクタ 65"/>
        <xdr:cNvCxnSpPr/>
      </xdr:nvCxnSpPr>
      <xdr:spPr>
        <a:xfrm>
          <a:off x="4673600" y="53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28</xdr:row>
      <xdr:rowOff>108983</xdr:rowOff>
    </xdr:from>
    <xdr:ext cx="405111" cy="259045"/>
    <xdr:sp macro="" textlink="">
      <xdr:nvSpPr>
        <xdr:cNvPr id="67" name="有形固定資産減価償却率平均値テキスト"/>
        <xdr:cNvSpPr txBox="1"/>
      </xdr:nvSpPr>
      <xdr:spPr>
        <a:xfrm>
          <a:off x="4813300" y="5690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58.3</a:t>
          </a:r>
          <a:endParaRPr kumimoji="1" lang="ja-JP" altLang="en-US" sz="1000" b="1">
            <a:solidFill>
              <a:srgbClr val="000080"/>
            </a:solidFill>
            <a:latin typeface="ＭＳ Ｐゴシック"/>
          </a:endParaRPr>
        </a:p>
      </xdr:txBody>
    </xdr:sp>
    <xdr:clientData/>
  </xdr:oneCellAnchor>
  <xdr:twoCellAnchor>
    <xdr:from>
      <xdr:col>3</xdr:col>
      <xdr:colOff>1120775</xdr:colOff>
      <xdr:row>29</xdr:row>
      <xdr:rowOff>86106</xdr:rowOff>
    </xdr:from>
    <xdr:to>
      <xdr:col>3</xdr:col>
      <xdr:colOff>1222375</xdr:colOff>
      <xdr:row>30</xdr:row>
      <xdr:rowOff>16256</xdr:rowOff>
    </xdr:to>
    <xdr:sp macro="" textlink="">
      <xdr:nvSpPr>
        <xdr:cNvPr id="68" name="フローチャート : 判断 67"/>
        <xdr:cNvSpPr/>
      </xdr:nvSpPr>
      <xdr:spPr>
        <a:xfrm>
          <a:off x="4711700" y="5839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29</xdr:row>
      <xdr:rowOff>4064</xdr:rowOff>
    </xdr:from>
    <xdr:to>
      <xdr:col>3</xdr:col>
      <xdr:colOff>511175</xdr:colOff>
      <xdr:row>29</xdr:row>
      <xdr:rowOff>105664</xdr:rowOff>
    </xdr:to>
    <xdr:sp macro="" textlink="">
      <xdr:nvSpPr>
        <xdr:cNvPr id="69" name="フローチャート : 判断 68"/>
        <xdr:cNvSpPr/>
      </xdr:nvSpPr>
      <xdr:spPr>
        <a:xfrm>
          <a:off x="4000500" y="57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0" name="テキスト ボックス 69"/>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1" name="テキスト ボックス 70"/>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2" name="テキスト ボックス 71"/>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3" name="テキスト ボックス 72"/>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4" name="テキスト ボックス 73"/>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1120775</xdr:colOff>
      <xdr:row>29</xdr:row>
      <xdr:rowOff>86106</xdr:rowOff>
    </xdr:from>
    <xdr:to>
      <xdr:col>3</xdr:col>
      <xdr:colOff>1222375</xdr:colOff>
      <xdr:row>30</xdr:row>
      <xdr:rowOff>16256</xdr:rowOff>
    </xdr:to>
    <xdr:sp macro="" textlink="">
      <xdr:nvSpPr>
        <xdr:cNvPr id="75" name="円/楕円 74"/>
        <xdr:cNvSpPr/>
      </xdr:nvSpPr>
      <xdr:spPr>
        <a:xfrm>
          <a:off x="4711700" y="583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1222375</xdr:colOff>
      <xdr:row>29</xdr:row>
      <xdr:rowOff>64533</xdr:rowOff>
    </xdr:from>
    <xdr:ext cx="405111" cy="259045"/>
    <xdr:sp macro="" textlink="">
      <xdr:nvSpPr>
        <xdr:cNvPr id="76" name="有形固定資産減価償却率該当値テキスト"/>
        <xdr:cNvSpPr txBox="1"/>
      </xdr:nvSpPr>
      <xdr:spPr>
        <a:xfrm>
          <a:off x="4813300" y="5817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58.3</a:t>
          </a:r>
          <a:endParaRPr kumimoji="1" lang="ja-JP" altLang="en-US" sz="1000" b="1">
            <a:solidFill>
              <a:srgbClr val="FF0000"/>
            </a:solidFill>
            <a:latin typeface="ＭＳ Ｐゴシック"/>
          </a:endParaRPr>
        </a:p>
      </xdr:txBody>
    </xdr:sp>
    <xdr:clientData/>
  </xdr:oneCellAnchor>
  <xdr:twoCellAnchor>
    <xdr:from>
      <xdr:col>3</xdr:col>
      <xdr:colOff>409575</xdr:colOff>
      <xdr:row>29</xdr:row>
      <xdr:rowOff>155194</xdr:rowOff>
    </xdr:from>
    <xdr:to>
      <xdr:col>3</xdr:col>
      <xdr:colOff>511175</xdr:colOff>
      <xdr:row>30</xdr:row>
      <xdr:rowOff>85344</xdr:rowOff>
    </xdr:to>
    <xdr:sp macro="" textlink="">
      <xdr:nvSpPr>
        <xdr:cNvPr id="77" name="円/楕円 76"/>
        <xdr:cNvSpPr/>
      </xdr:nvSpPr>
      <xdr:spPr>
        <a:xfrm>
          <a:off x="4000500" y="590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460375</xdr:colOff>
      <xdr:row>29</xdr:row>
      <xdr:rowOff>136906</xdr:rowOff>
    </xdr:from>
    <xdr:to>
      <xdr:col>3</xdr:col>
      <xdr:colOff>1171575</xdr:colOff>
      <xdr:row>30</xdr:row>
      <xdr:rowOff>34544</xdr:rowOff>
    </xdr:to>
    <xdr:cxnSp macro="">
      <xdr:nvCxnSpPr>
        <xdr:cNvPr id="78" name="直線コネクタ 77"/>
        <xdr:cNvCxnSpPr/>
      </xdr:nvCxnSpPr>
      <xdr:spPr>
        <a:xfrm flipV="1">
          <a:off x="4051300" y="5890006"/>
          <a:ext cx="711200" cy="6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245118</xdr:colOff>
      <xdr:row>27</xdr:row>
      <xdr:rowOff>122191</xdr:rowOff>
    </xdr:from>
    <xdr:ext cx="405111" cy="259045"/>
    <xdr:sp macro="" textlink="">
      <xdr:nvSpPr>
        <xdr:cNvPr id="79" name="n_1aveValue有形固定資産減価償却率"/>
        <xdr:cNvSpPr txBox="1"/>
      </xdr:nvSpPr>
      <xdr:spPr>
        <a:xfrm>
          <a:off x="3836043" y="55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60.2</a:t>
          </a:r>
          <a:endParaRPr kumimoji="1" lang="ja-JP" altLang="en-US" sz="1000" b="1">
            <a:solidFill>
              <a:srgbClr val="000080"/>
            </a:solidFill>
            <a:latin typeface="ＭＳ Ｐゴシック"/>
          </a:endParaRPr>
        </a:p>
      </xdr:txBody>
    </xdr:sp>
    <xdr:clientData/>
  </xdr:oneCellAnchor>
  <xdr:oneCellAnchor>
    <xdr:from>
      <xdr:col>3</xdr:col>
      <xdr:colOff>245118</xdr:colOff>
      <xdr:row>30</xdr:row>
      <xdr:rowOff>76471</xdr:rowOff>
    </xdr:from>
    <xdr:ext cx="405111" cy="259045"/>
    <xdr:sp macro="" textlink="">
      <xdr:nvSpPr>
        <xdr:cNvPr id="80" name="n_1mainValue有形固定資産減価償却率"/>
        <xdr:cNvSpPr txBox="1"/>
      </xdr:nvSpPr>
      <xdr:spPr>
        <a:xfrm>
          <a:off x="3836043" y="600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56.7</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81" name="正方形/長方形 80"/>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82" name="正方形/長方形 81"/>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3" name="正方形/長方形 82"/>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4" name="正方形/長方形 83"/>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85" name="正方形/長方形 84"/>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6" name="正方形/長方形 85"/>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87" name="テキスト ボックス 86"/>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88" name="正方形/長方形 87"/>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89" name="正方形/長方形 88"/>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90" name="正方形/長方形 89"/>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1" name="テキスト ボックス 90"/>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2" name="テキスト ボックス 91"/>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3" name="テキスト ボックス 92"/>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4" name="テキスト ボックス 93"/>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山形県酒田市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105,468
105,024
602.97
55,311,704
53,566,251
1,474,778
29,842,611
62,522,968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11.8
44.6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56.4</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41</xdr:row>
      <xdr:rowOff>133350</xdr:rowOff>
    </xdr:from>
    <xdr:to>
      <xdr:col>7</xdr:col>
      <xdr:colOff>638175</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40</xdr:row>
      <xdr:rowOff>162577</xdr:rowOff>
    </xdr:from>
    <xdr:ext cx="403059" cy="259045"/>
    <xdr:sp macro="" textlink="">
      <xdr:nvSpPr>
        <xdr:cNvPr id="45" name="テキスト ボックス 44"/>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39</xdr:row>
      <xdr:rowOff>19050</xdr:rowOff>
    </xdr:from>
    <xdr:to>
      <xdr:col>7</xdr:col>
      <xdr:colOff>638175</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36</xdr:row>
      <xdr:rowOff>76200</xdr:rowOff>
    </xdr:from>
    <xdr:to>
      <xdr:col>7</xdr:col>
      <xdr:colOff>638175</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133350</xdr:rowOff>
    </xdr:from>
    <xdr:to>
      <xdr:col>7</xdr:col>
      <xdr:colOff>638175</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162577</xdr:rowOff>
    </xdr:from>
    <xdr:ext cx="467179" cy="259045"/>
    <xdr:sp macro="" textlink="">
      <xdr:nvSpPr>
        <xdr:cNvPr id="51" name="テキスト ボックス 50"/>
        <xdr:cNvSpPr txBox="1"/>
      </xdr:nvSpPr>
      <xdr:spPr>
        <a:xfrm>
          <a:off x="294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3" name="テキスト ボックス 52"/>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142494</xdr:rowOff>
    </xdr:from>
    <xdr:to>
      <xdr:col>6</xdr:col>
      <xdr:colOff>510540</xdr:colOff>
      <xdr:row>41</xdr:row>
      <xdr:rowOff>115062</xdr:rowOff>
    </xdr:to>
    <xdr:cxnSp macro="">
      <xdr:nvCxnSpPr>
        <xdr:cNvPr id="55" name="直線コネクタ 54"/>
        <xdr:cNvCxnSpPr/>
      </xdr:nvCxnSpPr>
      <xdr:spPr>
        <a:xfrm flipV="1">
          <a:off x="4634865" y="5800344"/>
          <a:ext cx="0" cy="1344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41</xdr:row>
      <xdr:rowOff>118889</xdr:rowOff>
    </xdr:from>
    <xdr:ext cx="405111" cy="259045"/>
    <xdr:sp macro="" textlink="">
      <xdr:nvSpPr>
        <xdr:cNvPr id="56" name="【道路】&#10;有形固定資産減価償却率最小値テキスト"/>
        <xdr:cNvSpPr txBox="1"/>
      </xdr:nvSpPr>
      <xdr:spPr>
        <a:xfrm>
          <a:off x="4724400" y="714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40.8</a:t>
          </a:r>
          <a:endParaRPr kumimoji="1" lang="ja-JP" altLang="en-US" sz="1000" b="1">
            <a:latin typeface="ＭＳ Ｐゴシック"/>
          </a:endParaRPr>
        </a:p>
      </xdr:txBody>
    </xdr:sp>
    <xdr:clientData/>
  </xdr:oneCellAnchor>
  <xdr:twoCellAnchor>
    <xdr:from>
      <xdr:col>6</xdr:col>
      <xdr:colOff>422275</xdr:colOff>
      <xdr:row>41</xdr:row>
      <xdr:rowOff>115062</xdr:rowOff>
    </xdr:from>
    <xdr:to>
      <xdr:col>6</xdr:col>
      <xdr:colOff>600075</xdr:colOff>
      <xdr:row>41</xdr:row>
      <xdr:rowOff>115062</xdr:rowOff>
    </xdr:to>
    <xdr:cxnSp macro="">
      <xdr:nvCxnSpPr>
        <xdr:cNvPr id="57" name="直線コネクタ 56"/>
        <xdr:cNvCxnSpPr/>
      </xdr:nvCxnSpPr>
      <xdr:spPr>
        <a:xfrm>
          <a:off x="4546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89171</xdr:rowOff>
    </xdr:from>
    <xdr:ext cx="405111" cy="259045"/>
    <xdr:sp macro="" textlink="">
      <xdr:nvSpPr>
        <xdr:cNvPr id="58" name="【道路】&#10;有形固定資産減価償却率最大値テキスト"/>
        <xdr:cNvSpPr txBox="1"/>
      </xdr:nvSpPr>
      <xdr:spPr>
        <a:xfrm>
          <a:off x="4724400" y="5575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99.6</a:t>
          </a:r>
          <a:endParaRPr kumimoji="1" lang="ja-JP" altLang="en-US" sz="1000" b="1">
            <a:latin typeface="ＭＳ Ｐゴシック"/>
          </a:endParaRPr>
        </a:p>
      </xdr:txBody>
    </xdr:sp>
    <xdr:clientData/>
  </xdr:oneCellAnchor>
  <xdr:twoCellAnchor>
    <xdr:from>
      <xdr:col>6</xdr:col>
      <xdr:colOff>422275</xdr:colOff>
      <xdr:row>33</xdr:row>
      <xdr:rowOff>142494</xdr:rowOff>
    </xdr:from>
    <xdr:to>
      <xdr:col>6</xdr:col>
      <xdr:colOff>600075</xdr:colOff>
      <xdr:row>33</xdr:row>
      <xdr:rowOff>142494</xdr:rowOff>
    </xdr:to>
    <xdr:cxnSp macro="">
      <xdr:nvCxnSpPr>
        <xdr:cNvPr id="59" name="直線コネクタ 58"/>
        <xdr:cNvCxnSpPr/>
      </xdr:nvCxnSpPr>
      <xdr:spPr>
        <a:xfrm>
          <a:off x="4546600" y="5800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37</xdr:row>
      <xdr:rowOff>164863</xdr:rowOff>
    </xdr:from>
    <xdr:ext cx="405111" cy="259045"/>
    <xdr:sp macro="" textlink="">
      <xdr:nvSpPr>
        <xdr:cNvPr id="60" name="【道路】&#10;有形固定資産減価償却率平均値テキスト"/>
        <xdr:cNvSpPr txBox="1"/>
      </xdr:nvSpPr>
      <xdr:spPr>
        <a:xfrm>
          <a:off x="4724400" y="65085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59.9</a:t>
          </a:r>
          <a:endParaRPr kumimoji="1" lang="ja-JP" altLang="en-US" sz="1000" b="1">
            <a:solidFill>
              <a:srgbClr val="000080"/>
            </a:solidFill>
            <a:latin typeface="ＭＳ Ｐゴシック"/>
          </a:endParaRPr>
        </a:p>
      </xdr:txBody>
    </xdr:sp>
    <xdr:clientData/>
  </xdr:oneCellAnchor>
  <xdr:twoCellAnchor>
    <xdr:from>
      <xdr:col>6</xdr:col>
      <xdr:colOff>460375</xdr:colOff>
      <xdr:row>38</xdr:row>
      <xdr:rowOff>141986</xdr:rowOff>
    </xdr:from>
    <xdr:to>
      <xdr:col>6</xdr:col>
      <xdr:colOff>561975</xdr:colOff>
      <xdr:row>39</xdr:row>
      <xdr:rowOff>72136</xdr:rowOff>
    </xdr:to>
    <xdr:sp macro="" textlink="">
      <xdr:nvSpPr>
        <xdr:cNvPr id="61" name="フローチャート : 判断 60"/>
        <xdr:cNvSpPr/>
      </xdr:nvSpPr>
      <xdr:spPr>
        <a:xfrm>
          <a:off x="4584700" y="665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38</xdr:row>
      <xdr:rowOff>61976</xdr:rowOff>
    </xdr:from>
    <xdr:to>
      <xdr:col>5</xdr:col>
      <xdr:colOff>409575</xdr:colOff>
      <xdr:row>38</xdr:row>
      <xdr:rowOff>163576</xdr:rowOff>
    </xdr:to>
    <xdr:sp macro="" textlink="">
      <xdr:nvSpPr>
        <xdr:cNvPr id="62" name="フローチャート : 判断 61"/>
        <xdr:cNvSpPr/>
      </xdr:nvSpPr>
      <xdr:spPr>
        <a:xfrm>
          <a:off x="3746500" y="657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3" name="テキスト ボックス 62"/>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4" name="テキスト ボックス 63"/>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5" name="テキスト ボックス 64"/>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6" name="テキスト ボックス 65"/>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7" name="テキスト ボックス 66"/>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38</xdr:row>
      <xdr:rowOff>167132</xdr:rowOff>
    </xdr:from>
    <xdr:to>
      <xdr:col>6</xdr:col>
      <xdr:colOff>561975</xdr:colOff>
      <xdr:row>39</xdr:row>
      <xdr:rowOff>97282</xdr:rowOff>
    </xdr:to>
    <xdr:sp macro="" textlink="">
      <xdr:nvSpPr>
        <xdr:cNvPr id="68" name="円/楕円 67"/>
        <xdr:cNvSpPr/>
      </xdr:nvSpPr>
      <xdr:spPr>
        <a:xfrm>
          <a:off x="4584700" y="668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38</xdr:row>
      <xdr:rowOff>145559</xdr:rowOff>
    </xdr:from>
    <xdr:ext cx="405111" cy="259045"/>
    <xdr:sp macro="" textlink="">
      <xdr:nvSpPr>
        <xdr:cNvPr id="69" name="【道路】&#10;有形固定資産減価償却率該当値テキスト"/>
        <xdr:cNvSpPr txBox="1"/>
      </xdr:nvSpPr>
      <xdr:spPr>
        <a:xfrm>
          <a:off x="4724400" y="666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58.8</a:t>
          </a:r>
          <a:endParaRPr kumimoji="1" lang="ja-JP" altLang="en-US" sz="1000" b="1">
            <a:solidFill>
              <a:srgbClr val="FF0000"/>
            </a:solidFill>
            <a:latin typeface="ＭＳ Ｐゴシック"/>
          </a:endParaRPr>
        </a:p>
      </xdr:txBody>
    </xdr:sp>
    <xdr:clientData/>
  </xdr:oneCellAnchor>
  <xdr:twoCellAnchor>
    <xdr:from>
      <xdr:col>5</xdr:col>
      <xdr:colOff>307975</xdr:colOff>
      <xdr:row>39</xdr:row>
      <xdr:rowOff>34544</xdr:rowOff>
    </xdr:from>
    <xdr:to>
      <xdr:col>5</xdr:col>
      <xdr:colOff>409575</xdr:colOff>
      <xdr:row>39</xdr:row>
      <xdr:rowOff>136144</xdr:rowOff>
    </xdr:to>
    <xdr:sp macro="" textlink="">
      <xdr:nvSpPr>
        <xdr:cNvPr id="70" name="円/楕円 69"/>
        <xdr:cNvSpPr/>
      </xdr:nvSpPr>
      <xdr:spPr>
        <a:xfrm>
          <a:off x="3746500" y="672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39</xdr:row>
      <xdr:rowOff>46482</xdr:rowOff>
    </xdr:from>
    <xdr:to>
      <xdr:col>6</xdr:col>
      <xdr:colOff>511175</xdr:colOff>
      <xdr:row>39</xdr:row>
      <xdr:rowOff>85344</xdr:rowOff>
    </xdr:to>
    <xdr:cxnSp macro="">
      <xdr:nvCxnSpPr>
        <xdr:cNvPr id="71" name="直線コネクタ 70"/>
        <xdr:cNvCxnSpPr/>
      </xdr:nvCxnSpPr>
      <xdr:spPr>
        <a:xfrm flipV="1">
          <a:off x="3797300" y="6733032"/>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37</xdr:row>
      <xdr:rowOff>8653</xdr:rowOff>
    </xdr:from>
    <xdr:ext cx="405111" cy="259045"/>
    <xdr:sp macro="" textlink="">
      <xdr:nvSpPr>
        <xdr:cNvPr id="72" name="n_1aveValue【道路】&#10;有形固定資産減価償却率"/>
        <xdr:cNvSpPr txBox="1"/>
      </xdr:nvSpPr>
      <xdr:spPr>
        <a:xfrm>
          <a:off x="3582043" y="6352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63.4</a:t>
          </a:r>
          <a:endParaRPr kumimoji="1" lang="ja-JP" altLang="en-US" sz="1000" b="1">
            <a:solidFill>
              <a:srgbClr val="000080"/>
            </a:solidFill>
            <a:latin typeface="ＭＳ Ｐゴシック"/>
          </a:endParaRPr>
        </a:p>
      </xdr:txBody>
    </xdr:sp>
    <xdr:clientData/>
  </xdr:oneCellAnchor>
  <xdr:oneCellAnchor>
    <xdr:from>
      <xdr:col>5</xdr:col>
      <xdr:colOff>143518</xdr:colOff>
      <xdr:row>39</xdr:row>
      <xdr:rowOff>127271</xdr:rowOff>
    </xdr:from>
    <xdr:ext cx="405111" cy="259045"/>
    <xdr:sp macro="" textlink="">
      <xdr:nvSpPr>
        <xdr:cNvPr id="73" name="n_1mainValue【道路】&#10;有形固定資産減価償却率"/>
        <xdr:cNvSpPr txBox="1"/>
      </xdr:nvSpPr>
      <xdr:spPr>
        <a:xfrm>
          <a:off x="3582043" y="681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57.1</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4" name="正方形/長方形 73"/>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5" name="正方形/長方形 74"/>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6" name="正方形/長方形 75"/>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7" name="正方形/長方形 76"/>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8" name="正方形/長方形 77"/>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9" name="正方形/長方形 78"/>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0" name="正方形/長方形 79"/>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12.698</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1" name="正方形/長方形 80"/>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82" name="テキスト ボックス 81"/>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3" name="直線コネクタ 82"/>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42</xdr:row>
      <xdr:rowOff>92528</xdr:rowOff>
    </xdr:from>
    <xdr:to>
      <xdr:col>16</xdr:col>
      <xdr:colOff>307975</xdr:colOff>
      <xdr:row>42</xdr:row>
      <xdr:rowOff>92528</xdr:rowOff>
    </xdr:to>
    <xdr:cxnSp macro="">
      <xdr:nvCxnSpPr>
        <xdr:cNvPr id="84" name="直線コネクタ 83"/>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121755</xdr:rowOff>
    </xdr:from>
    <xdr:ext cx="467179" cy="259045"/>
    <xdr:sp macro="" textlink="">
      <xdr:nvSpPr>
        <xdr:cNvPr id="85" name="テキスト ボックス 84"/>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40</xdr:row>
      <xdr:rowOff>108857</xdr:rowOff>
    </xdr:from>
    <xdr:to>
      <xdr:col>16</xdr:col>
      <xdr:colOff>307975</xdr:colOff>
      <xdr:row>40</xdr:row>
      <xdr:rowOff>108857</xdr:rowOff>
    </xdr:to>
    <xdr:cxnSp macro="">
      <xdr:nvCxnSpPr>
        <xdr:cNvPr id="86" name="直線コネクタ 85"/>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39</xdr:row>
      <xdr:rowOff>138084</xdr:rowOff>
    </xdr:from>
    <xdr:ext cx="467179" cy="259045"/>
    <xdr:sp macro="" textlink="">
      <xdr:nvSpPr>
        <xdr:cNvPr id="87" name="テキスト ボックス 86"/>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38</xdr:row>
      <xdr:rowOff>125185</xdr:rowOff>
    </xdr:from>
    <xdr:to>
      <xdr:col>16</xdr:col>
      <xdr:colOff>307975</xdr:colOff>
      <xdr:row>38</xdr:row>
      <xdr:rowOff>125185</xdr:rowOff>
    </xdr:to>
    <xdr:cxnSp macro="">
      <xdr:nvCxnSpPr>
        <xdr:cNvPr id="88" name="直線コネクタ 87"/>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37</xdr:row>
      <xdr:rowOff>154412</xdr:rowOff>
    </xdr:from>
    <xdr:ext cx="467179" cy="259045"/>
    <xdr:sp macro="" textlink="">
      <xdr:nvSpPr>
        <xdr:cNvPr id="89" name="テキスト ボックス 88"/>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36</xdr:row>
      <xdr:rowOff>141514</xdr:rowOff>
    </xdr:from>
    <xdr:to>
      <xdr:col>16</xdr:col>
      <xdr:colOff>307975</xdr:colOff>
      <xdr:row>36</xdr:row>
      <xdr:rowOff>141514</xdr:rowOff>
    </xdr:to>
    <xdr:cxnSp macro="">
      <xdr:nvCxnSpPr>
        <xdr:cNvPr id="90" name="直線コネクタ 89"/>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35</xdr:row>
      <xdr:rowOff>170741</xdr:rowOff>
    </xdr:from>
    <xdr:ext cx="467179" cy="259045"/>
    <xdr:sp macro="" textlink="">
      <xdr:nvSpPr>
        <xdr:cNvPr id="91" name="テキスト ボックス 90"/>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9</xdr:col>
      <xdr:colOff>422275</xdr:colOff>
      <xdr:row>34</xdr:row>
      <xdr:rowOff>157843</xdr:rowOff>
    </xdr:from>
    <xdr:to>
      <xdr:col>16</xdr:col>
      <xdr:colOff>307975</xdr:colOff>
      <xdr:row>34</xdr:row>
      <xdr:rowOff>157843</xdr:rowOff>
    </xdr:to>
    <xdr:cxnSp macro="">
      <xdr:nvCxnSpPr>
        <xdr:cNvPr id="92" name="直線コネクタ 91"/>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15620</xdr:rowOff>
    </xdr:from>
    <xdr:ext cx="531299" cy="259045"/>
    <xdr:sp macro="" textlink="">
      <xdr:nvSpPr>
        <xdr:cNvPr id="93" name="テキスト ボックス 92"/>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9</xdr:col>
      <xdr:colOff>422275</xdr:colOff>
      <xdr:row>33</xdr:row>
      <xdr:rowOff>2722</xdr:rowOff>
    </xdr:from>
    <xdr:to>
      <xdr:col>16</xdr:col>
      <xdr:colOff>307975</xdr:colOff>
      <xdr:row>33</xdr:row>
      <xdr:rowOff>2722</xdr:rowOff>
    </xdr:to>
    <xdr:cxnSp macro="">
      <xdr:nvCxnSpPr>
        <xdr:cNvPr id="94" name="直線コネクタ 93"/>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31949</xdr:rowOff>
    </xdr:from>
    <xdr:ext cx="531299" cy="259045"/>
    <xdr:sp macro="" textlink="">
      <xdr:nvSpPr>
        <xdr:cNvPr id="95" name="テキスト ボックス 94"/>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6" name="直線コネクタ 95"/>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30</xdr:row>
      <xdr:rowOff>48277</xdr:rowOff>
    </xdr:from>
    <xdr:ext cx="531299" cy="259045"/>
    <xdr:sp macro="" textlink="">
      <xdr:nvSpPr>
        <xdr:cNvPr id="97" name="テキスト ボックス 96"/>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8"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32</xdr:row>
      <xdr:rowOff>80228</xdr:rowOff>
    </xdr:from>
    <xdr:to>
      <xdr:col>15</xdr:col>
      <xdr:colOff>180340</xdr:colOff>
      <xdr:row>41</xdr:row>
      <xdr:rowOff>66511</xdr:rowOff>
    </xdr:to>
    <xdr:cxnSp macro="">
      <xdr:nvCxnSpPr>
        <xdr:cNvPr id="99" name="直線コネクタ 98"/>
        <xdr:cNvCxnSpPr/>
      </xdr:nvCxnSpPr>
      <xdr:spPr>
        <a:xfrm flipV="1">
          <a:off x="10476865" y="5566628"/>
          <a:ext cx="0" cy="1529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70338</xdr:rowOff>
    </xdr:from>
    <xdr:ext cx="469744" cy="259045"/>
    <xdr:sp macro="" textlink="">
      <xdr:nvSpPr>
        <xdr:cNvPr id="100" name="【道路】&#10;一人当たり延長最小値テキスト"/>
        <xdr:cNvSpPr txBox="1"/>
      </xdr:nvSpPr>
      <xdr:spPr>
        <a:xfrm>
          <a:off x="10566400" y="709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1.814</a:t>
          </a:r>
          <a:endParaRPr kumimoji="1" lang="ja-JP" altLang="en-US" sz="1000" b="1">
            <a:latin typeface="ＭＳ Ｐゴシック"/>
          </a:endParaRPr>
        </a:p>
      </xdr:txBody>
    </xdr:sp>
    <xdr:clientData/>
  </xdr:oneCellAnchor>
  <xdr:twoCellAnchor>
    <xdr:from>
      <xdr:col>15</xdr:col>
      <xdr:colOff>92075</xdr:colOff>
      <xdr:row>41</xdr:row>
      <xdr:rowOff>66511</xdr:rowOff>
    </xdr:from>
    <xdr:to>
      <xdr:col>15</xdr:col>
      <xdr:colOff>269875</xdr:colOff>
      <xdr:row>41</xdr:row>
      <xdr:rowOff>66511</xdr:rowOff>
    </xdr:to>
    <xdr:cxnSp macro="">
      <xdr:nvCxnSpPr>
        <xdr:cNvPr id="101" name="直線コネクタ 100"/>
        <xdr:cNvCxnSpPr/>
      </xdr:nvCxnSpPr>
      <xdr:spPr>
        <a:xfrm>
          <a:off x="10388600" y="7095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31</xdr:row>
      <xdr:rowOff>26905</xdr:rowOff>
    </xdr:from>
    <xdr:ext cx="534377" cy="259045"/>
    <xdr:sp macro="" textlink="">
      <xdr:nvSpPr>
        <xdr:cNvPr id="102" name="【道路】&#10;一人当たり延長最大値テキスト"/>
        <xdr:cNvSpPr txBox="1"/>
      </xdr:nvSpPr>
      <xdr:spPr>
        <a:xfrm>
          <a:off x="10566400" y="5341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15.863</a:t>
          </a:r>
          <a:endParaRPr kumimoji="1" lang="ja-JP" altLang="en-US" sz="1000" b="1">
            <a:latin typeface="ＭＳ Ｐゴシック"/>
          </a:endParaRPr>
        </a:p>
      </xdr:txBody>
    </xdr:sp>
    <xdr:clientData/>
  </xdr:oneCellAnchor>
  <xdr:twoCellAnchor>
    <xdr:from>
      <xdr:col>15</xdr:col>
      <xdr:colOff>92075</xdr:colOff>
      <xdr:row>32</xdr:row>
      <xdr:rowOff>80228</xdr:rowOff>
    </xdr:from>
    <xdr:to>
      <xdr:col>15</xdr:col>
      <xdr:colOff>269875</xdr:colOff>
      <xdr:row>32</xdr:row>
      <xdr:rowOff>80228</xdr:rowOff>
    </xdr:to>
    <xdr:cxnSp macro="">
      <xdr:nvCxnSpPr>
        <xdr:cNvPr id="103" name="直線コネクタ 102"/>
        <xdr:cNvCxnSpPr/>
      </xdr:nvCxnSpPr>
      <xdr:spPr>
        <a:xfrm>
          <a:off x="10388600" y="556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35</xdr:row>
      <xdr:rowOff>80136</xdr:rowOff>
    </xdr:from>
    <xdr:ext cx="534377" cy="259045"/>
    <xdr:sp macro="" textlink="">
      <xdr:nvSpPr>
        <xdr:cNvPr id="104" name="【道路】&#10;一人当たり延長平均値テキスト"/>
        <xdr:cNvSpPr txBox="1"/>
      </xdr:nvSpPr>
      <xdr:spPr>
        <a:xfrm>
          <a:off x="10566400" y="60808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10.474</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101709</xdr:rowOff>
    </xdr:from>
    <xdr:to>
      <xdr:col>15</xdr:col>
      <xdr:colOff>231775</xdr:colOff>
      <xdr:row>36</xdr:row>
      <xdr:rowOff>31859</xdr:rowOff>
    </xdr:to>
    <xdr:sp macro="" textlink="">
      <xdr:nvSpPr>
        <xdr:cNvPr id="105" name="フローチャート : 判断 104"/>
        <xdr:cNvSpPr/>
      </xdr:nvSpPr>
      <xdr:spPr>
        <a:xfrm>
          <a:off x="10426700" y="6102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37</xdr:row>
      <xdr:rowOff>59690</xdr:rowOff>
    </xdr:from>
    <xdr:to>
      <xdr:col>14</xdr:col>
      <xdr:colOff>79375</xdr:colOff>
      <xdr:row>37</xdr:row>
      <xdr:rowOff>161290</xdr:rowOff>
    </xdr:to>
    <xdr:sp macro="" textlink="">
      <xdr:nvSpPr>
        <xdr:cNvPr id="106" name="フローチャート : 判断 105"/>
        <xdr:cNvSpPr/>
      </xdr:nvSpPr>
      <xdr:spPr>
        <a:xfrm>
          <a:off x="9588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7" name="テキスト ボックス 10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8" name="テキスト ボックス 10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9" name="テキスト ボックス 10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10" name="テキスト ボックス 10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11" name="テキスト ボックス 11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34</xdr:row>
      <xdr:rowOff>29319</xdr:rowOff>
    </xdr:from>
    <xdr:to>
      <xdr:col>15</xdr:col>
      <xdr:colOff>231775</xdr:colOff>
      <xdr:row>34</xdr:row>
      <xdr:rowOff>130919</xdr:rowOff>
    </xdr:to>
    <xdr:sp macro="" textlink="">
      <xdr:nvSpPr>
        <xdr:cNvPr id="112" name="円/楕円 111"/>
        <xdr:cNvSpPr/>
      </xdr:nvSpPr>
      <xdr:spPr>
        <a:xfrm>
          <a:off x="10426700" y="5858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33</xdr:row>
      <xdr:rowOff>52196</xdr:rowOff>
    </xdr:from>
    <xdr:ext cx="534377" cy="259045"/>
    <xdr:sp macro="" textlink="">
      <xdr:nvSpPr>
        <xdr:cNvPr id="113" name="【道路】&#10;一人当たり延長該当値テキスト"/>
        <xdr:cNvSpPr txBox="1"/>
      </xdr:nvSpPr>
      <xdr:spPr>
        <a:xfrm>
          <a:off x="10566400" y="5710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12.714</a:t>
          </a:r>
          <a:endParaRPr kumimoji="1" lang="ja-JP" altLang="en-US" sz="1000" b="1">
            <a:solidFill>
              <a:srgbClr val="FF0000"/>
            </a:solidFill>
            <a:latin typeface="ＭＳ Ｐゴシック"/>
          </a:endParaRPr>
        </a:p>
      </xdr:txBody>
    </xdr:sp>
    <xdr:clientData/>
  </xdr:oneCellAnchor>
  <xdr:twoCellAnchor>
    <xdr:from>
      <xdr:col>13</xdr:col>
      <xdr:colOff>663575</xdr:colOff>
      <xdr:row>34</xdr:row>
      <xdr:rowOff>53594</xdr:rowOff>
    </xdr:from>
    <xdr:to>
      <xdr:col>14</xdr:col>
      <xdr:colOff>79375</xdr:colOff>
      <xdr:row>34</xdr:row>
      <xdr:rowOff>155194</xdr:rowOff>
    </xdr:to>
    <xdr:sp macro="" textlink="">
      <xdr:nvSpPr>
        <xdr:cNvPr id="114" name="円/楕円 113"/>
        <xdr:cNvSpPr/>
      </xdr:nvSpPr>
      <xdr:spPr>
        <a:xfrm>
          <a:off x="9588500" y="588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34</xdr:row>
      <xdr:rowOff>80119</xdr:rowOff>
    </xdr:from>
    <xdr:to>
      <xdr:col>15</xdr:col>
      <xdr:colOff>180975</xdr:colOff>
      <xdr:row>34</xdr:row>
      <xdr:rowOff>104394</xdr:rowOff>
    </xdr:to>
    <xdr:cxnSp macro="">
      <xdr:nvCxnSpPr>
        <xdr:cNvPr id="115" name="直線コネクタ 114"/>
        <xdr:cNvCxnSpPr/>
      </xdr:nvCxnSpPr>
      <xdr:spPr>
        <a:xfrm flipV="1">
          <a:off x="9639300" y="5909419"/>
          <a:ext cx="838200" cy="24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37</xdr:row>
      <xdr:rowOff>152417</xdr:rowOff>
    </xdr:from>
    <xdr:ext cx="469744" cy="259045"/>
    <xdr:sp macro="" textlink="">
      <xdr:nvSpPr>
        <xdr:cNvPr id="116" name="n_1aveValue【道路】&#10;一人当たり延長"/>
        <xdr:cNvSpPr txBox="1"/>
      </xdr:nvSpPr>
      <xdr:spPr>
        <a:xfrm>
          <a:off x="9391727" y="649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7.710</a:t>
          </a:r>
          <a:endParaRPr kumimoji="1" lang="ja-JP" altLang="en-US" sz="1000" b="1">
            <a:solidFill>
              <a:srgbClr val="000080"/>
            </a:solidFill>
            <a:latin typeface="ＭＳ Ｐゴシック"/>
          </a:endParaRPr>
        </a:p>
      </xdr:txBody>
    </xdr:sp>
    <xdr:clientData/>
  </xdr:oneCellAnchor>
  <xdr:oneCellAnchor>
    <xdr:from>
      <xdr:col>13</xdr:col>
      <xdr:colOff>434485</xdr:colOff>
      <xdr:row>33</xdr:row>
      <xdr:rowOff>271</xdr:rowOff>
    </xdr:from>
    <xdr:ext cx="534377" cy="259045"/>
    <xdr:sp macro="" textlink="">
      <xdr:nvSpPr>
        <xdr:cNvPr id="117" name="n_1mainValue【道路】&#10;一人当たり延長"/>
        <xdr:cNvSpPr txBox="1"/>
      </xdr:nvSpPr>
      <xdr:spPr>
        <a:xfrm>
          <a:off x="9359410" y="5658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12.491</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8" name="正方形/長方形 11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9" name="正方形/長方形 11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20" name="正方形/長方形 11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21" name="正方形/長方形 12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22" name="正方形/長方形 12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23" name="正方形/長方形 12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4" name="正方形/長方形 12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63.3</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5" name="正方形/長方形 12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6" name="テキスト ボックス 12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7" name="直線コネクタ 12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8" name="テキスト ボックス 127"/>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64</xdr:row>
      <xdr:rowOff>0</xdr:rowOff>
    </xdr:from>
    <xdr:to>
      <xdr:col>7</xdr:col>
      <xdr:colOff>638175</xdr:colOff>
      <xdr:row>64</xdr:row>
      <xdr:rowOff>0</xdr:rowOff>
    </xdr:to>
    <xdr:cxnSp macro="">
      <xdr:nvCxnSpPr>
        <xdr:cNvPr id="129" name="直線コネクタ 128"/>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29227</xdr:rowOff>
    </xdr:from>
    <xdr:ext cx="403059" cy="259045"/>
    <xdr:sp macro="" textlink="">
      <xdr:nvSpPr>
        <xdr:cNvPr id="130" name="テキスト ボックス 129"/>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61</xdr:row>
      <xdr:rowOff>57150</xdr:rowOff>
    </xdr:from>
    <xdr:to>
      <xdr:col>7</xdr:col>
      <xdr:colOff>638175</xdr:colOff>
      <xdr:row>61</xdr:row>
      <xdr:rowOff>57150</xdr:rowOff>
    </xdr:to>
    <xdr:cxnSp macro="">
      <xdr:nvCxnSpPr>
        <xdr:cNvPr id="131" name="直線コネクタ 130"/>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86377</xdr:rowOff>
    </xdr:from>
    <xdr:ext cx="403059" cy="259045"/>
    <xdr:sp macro="" textlink="">
      <xdr:nvSpPr>
        <xdr:cNvPr id="132" name="テキスト ボックス 131"/>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58</xdr:row>
      <xdr:rowOff>114300</xdr:rowOff>
    </xdr:from>
    <xdr:to>
      <xdr:col>7</xdr:col>
      <xdr:colOff>638175</xdr:colOff>
      <xdr:row>58</xdr:row>
      <xdr:rowOff>114300</xdr:rowOff>
    </xdr:to>
    <xdr:cxnSp macro="">
      <xdr:nvCxnSpPr>
        <xdr:cNvPr id="133" name="直線コネクタ 132"/>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57</xdr:row>
      <xdr:rowOff>143527</xdr:rowOff>
    </xdr:from>
    <xdr:ext cx="403059" cy="259045"/>
    <xdr:sp macro="" textlink="">
      <xdr:nvSpPr>
        <xdr:cNvPr id="134" name="テキスト ボックス 133"/>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56</xdr:row>
      <xdr:rowOff>0</xdr:rowOff>
    </xdr:from>
    <xdr:to>
      <xdr:col>7</xdr:col>
      <xdr:colOff>638175</xdr:colOff>
      <xdr:row>56</xdr:row>
      <xdr:rowOff>0</xdr:rowOff>
    </xdr:to>
    <xdr:cxnSp macro="">
      <xdr:nvCxnSpPr>
        <xdr:cNvPr id="135" name="直線コネクタ 134"/>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55</xdr:row>
      <xdr:rowOff>29227</xdr:rowOff>
    </xdr:from>
    <xdr:ext cx="403059" cy="259045"/>
    <xdr:sp macro="" textlink="">
      <xdr:nvSpPr>
        <xdr:cNvPr id="136" name="テキスト ボックス 135"/>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7" name="直線コネクタ 13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52</xdr:row>
      <xdr:rowOff>86377</xdr:rowOff>
    </xdr:from>
    <xdr:ext cx="403059" cy="259045"/>
    <xdr:sp macro="" textlink="">
      <xdr:nvSpPr>
        <xdr:cNvPr id="138" name="テキスト ボックス 137"/>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9"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57</xdr:row>
      <xdr:rowOff>61722</xdr:rowOff>
    </xdr:from>
    <xdr:to>
      <xdr:col>6</xdr:col>
      <xdr:colOff>510540</xdr:colOff>
      <xdr:row>64</xdr:row>
      <xdr:rowOff>22860</xdr:rowOff>
    </xdr:to>
    <xdr:cxnSp macro="">
      <xdr:nvCxnSpPr>
        <xdr:cNvPr id="140" name="直線コネクタ 139"/>
        <xdr:cNvCxnSpPr/>
      </xdr:nvCxnSpPr>
      <xdr:spPr>
        <a:xfrm flipV="1">
          <a:off x="4634865" y="9834372"/>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64</xdr:row>
      <xdr:rowOff>26687</xdr:rowOff>
    </xdr:from>
    <xdr:ext cx="405111" cy="259045"/>
    <xdr:sp macro="" textlink="">
      <xdr:nvSpPr>
        <xdr:cNvPr id="141" name="【橋りょう・トンネル】&#10;有形固定資産減価償却率最小値テキスト"/>
        <xdr:cNvSpPr txBox="1"/>
      </xdr:nvSpPr>
      <xdr:spPr>
        <a:xfrm>
          <a:off x="4724400" y="1099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49.5</a:t>
          </a:r>
          <a:endParaRPr kumimoji="1" lang="ja-JP" altLang="en-US" sz="1000" b="1">
            <a:latin typeface="ＭＳ Ｐゴシック"/>
          </a:endParaRPr>
        </a:p>
      </xdr:txBody>
    </xdr:sp>
    <xdr:clientData/>
  </xdr:oneCellAnchor>
  <xdr:twoCellAnchor>
    <xdr:from>
      <xdr:col>6</xdr:col>
      <xdr:colOff>422275</xdr:colOff>
      <xdr:row>64</xdr:row>
      <xdr:rowOff>22860</xdr:rowOff>
    </xdr:from>
    <xdr:to>
      <xdr:col>6</xdr:col>
      <xdr:colOff>600075</xdr:colOff>
      <xdr:row>64</xdr:row>
      <xdr:rowOff>22860</xdr:rowOff>
    </xdr:to>
    <xdr:cxnSp macro="">
      <xdr:nvCxnSpPr>
        <xdr:cNvPr id="142" name="直線コネクタ 141"/>
        <xdr:cNvCxnSpPr/>
      </xdr:nvCxnSpPr>
      <xdr:spPr>
        <a:xfrm>
          <a:off x="4546600" y="10995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56</xdr:row>
      <xdr:rowOff>8399</xdr:rowOff>
    </xdr:from>
    <xdr:ext cx="405111" cy="259045"/>
    <xdr:sp macro="" textlink="">
      <xdr:nvSpPr>
        <xdr:cNvPr id="143" name="【橋りょう・トンネル】&#10;有形固定資産減価償却率最大値テキスト"/>
        <xdr:cNvSpPr txBox="1"/>
      </xdr:nvSpPr>
      <xdr:spPr>
        <a:xfrm>
          <a:off x="4724400" y="9609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74.9</a:t>
          </a:r>
          <a:endParaRPr kumimoji="1" lang="ja-JP" altLang="en-US" sz="1000" b="1">
            <a:latin typeface="ＭＳ Ｐゴシック"/>
          </a:endParaRPr>
        </a:p>
      </xdr:txBody>
    </xdr:sp>
    <xdr:clientData/>
  </xdr:oneCellAnchor>
  <xdr:twoCellAnchor>
    <xdr:from>
      <xdr:col>6</xdr:col>
      <xdr:colOff>422275</xdr:colOff>
      <xdr:row>57</xdr:row>
      <xdr:rowOff>61722</xdr:rowOff>
    </xdr:from>
    <xdr:to>
      <xdr:col>6</xdr:col>
      <xdr:colOff>600075</xdr:colOff>
      <xdr:row>57</xdr:row>
      <xdr:rowOff>61722</xdr:rowOff>
    </xdr:to>
    <xdr:cxnSp macro="">
      <xdr:nvCxnSpPr>
        <xdr:cNvPr id="144" name="直線コネクタ 143"/>
        <xdr:cNvCxnSpPr/>
      </xdr:nvCxnSpPr>
      <xdr:spPr>
        <a:xfrm>
          <a:off x="4546600" y="9834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133367</xdr:rowOff>
    </xdr:from>
    <xdr:ext cx="405111" cy="259045"/>
    <xdr:sp macro="" textlink="">
      <xdr:nvSpPr>
        <xdr:cNvPr id="145" name="【橋りょう・トンネル】&#10;有形固定資産減価償却率平均値テキスト"/>
        <xdr:cNvSpPr txBox="1"/>
      </xdr:nvSpPr>
      <xdr:spPr>
        <a:xfrm>
          <a:off x="4724400" y="10420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60.5</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154940</xdr:rowOff>
    </xdr:from>
    <xdr:to>
      <xdr:col>6</xdr:col>
      <xdr:colOff>561975</xdr:colOff>
      <xdr:row>61</xdr:row>
      <xdr:rowOff>85090</xdr:rowOff>
    </xdr:to>
    <xdr:sp macro="" textlink="">
      <xdr:nvSpPr>
        <xdr:cNvPr id="146" name="フローチャート : 判断 145"/>
        <xdr:cNvSpPr/>
      </xdr:nvSpPr>
      <xdr:spPr>
        <a:xfrm>
          <a:off x="45847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57</xdr:row>
      <xdr:rowOff>120650</xdr:rowOff>
    </xdr:from>
    <xdr:to>
      <xdr:col>5</xdr:col>
      <xdr:colOff>409575</xdr:colOff>
      <xdr:row>58</xdr:row>
      <xdr:rowOff>50800</xdr:rowOff>
    </xdr:to>
    <xdr:sp macro="" textlink="">
      <xdr:nvSpPr>
        <xdr:cNvPr id="147" name="フローチャート : 判断 146"/>
        <xdr:cNvSpPr/>
      </xdr:nvSpPr>
      <xdr:spPr>
        <a:xfrm>
          <a:off x="37465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8" name="テキスト ボックス 14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9" name="テキスト ボックス 14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50" name="テキスト ボックス 14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51" name="テキスト ボックス 15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2" name="テキスト ボックス 15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60</xdr:row>
      <xdr:rowOff>100076</xdr:rowOff>
    </xdr:from>
    <xdr:to>
      <xdr:col>6</xdr:col>
      <xdr:colOff>561975</xdr:colOff>
      <xdr:row>61</xdr:row>
      <xdr:rowOff>30226</xdr:rowOff>
    </xdr:to>
    <xdr:sp macro="" textlink="">
      <xdr:nvSpPr>
        <xdr:cNvPr id="153" name="円/楕円 152"/>
        <xdr:cNvSpPr/>
      </xdr:nvSpPr>
      <xdr:spPr>
        <a:xfrm>
          <a:off x="4584700" y="1038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59</xdr:row>
      <xdr:rowOff>122953</xdr:rowOff>
    </xdr:from>
    <xdr:ext cx="405111" cy="259045"/>
    <xdr:sp macro="" textlink="">
      <xdr:nvSpPr>
        <xdr:cNvPr id="154" name="【橋りょう・トンネル】&#10;有形固定資産減価償却率該当値テキスト"/>
        <xdr:cNvSpPr txBox="1"/>
      </xdr:nvSpPr>
      <xdr:spPr>
        <a:xfrm>
          <a:off x="4724400" y="10238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61.7</a:t>
          </a:r>
          <a:endParaRPr kumimoji="1" lang="ja-JP" altLang="en-US" sz="1000" b="1">
            <a:solidFill>
              <a:srgbClr val="FF0000"/>
            </a:solidFill>
            <a:latin typeface="ＭＳ Ｐゴシック"/>
          </a:endParaRPr>
        </a:p>
      </xdr:txBody>
    </xdr:sp>
    <xdr:clientData/>
  </xdr:oneCellAnchor>
  <xdr:twoCellAnchor>
    <xdr:from>
      <xdr:col>5</xdr:col>
      <xdr:colOff>307975</xdr:colOff>
      <xdr:row>60</xdr:row>
      <xdr:rowOff>168656</xdr:rowOff>
    </xdr:from>
    <xdr:to>
      <xdr:col>5</xdr:col>
      <xdr:colOff>409575</xdr:colOff>
      <xdr:row>61</xdr:row>
      <xdr:rowOff>98806</xdr:rowOff>
    </xdr:to>
    <xdr:sp macro="" textlink="">
      <xdr:nvSpPr>
        <xdr:cNvPr id="155" name="円/楕円 154"/>
        <xdr:cNvSpPr/>
      </xdr:nvSpPr>
      <xdr:spPr>
        <a:xfrm>
          <a:off x="3746500" y="1045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60</xdr:row>
      <xdr:rowOff>150876</xdr:rowOff>
    </xdr:from>
    <xdr:to>
      <xdr:col>6</xdr:col>
      <xdr:colOff>511175</xdr:colOff>
      <xdr:row>61</xdr:row>
      <xdr:rowOff>48006</xdr:rowOff>
    </xdr:to>
    <xdr:cxnSp macro="">
      <xdr:nvCxnSpPr>
        <xdr:cNvPr id="156" name="直線コネクタ 155"/>
        <xdr:cNvCxnSpPr/>
      </xdr:nvCxnSpPr>
      <xdr:spPr>
        <a:xfrm flipV="1">
          <a:off x="3797300" y="10437876"/>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56</xdr:row>
      <xdr:rowOff>67327</xdr:rowOff>
    </xdr:from>
    <xdr:ext cx="405111" cy="259045"/>
    <xdr:sp macro="" textlink="">
      <xdr:nvSpPr>
        <xdr:cNvPr id="157" name="n_1aveValue【橋りょう・トンネル】&#10;有形固定資産減価償却率"/>
        <xdr:cNvSpPr txBox="1"/>
      </xdr:nvSpPr>
      <xdr:spPr>
        <a:xfrm>
          <a:off x="3582043"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72.5</a:t>
          </a:r>
          <a:endParaRPr kumimoji="1" lang="ja-JP" altLang="en-US" sz="1000" b="1">
            <a:solidFill>
              <a:srgbClr val="000080"/>
            </a:solidFill>
            <a:latin typeface="ＭＳ Ｐゴシック"/>
          </a:endParaRPr>
        </a:p>
      </xdr:txBody>
    </xdr:sp>
    <xdr:clientData/>
  </xdr:oneCellAnchor>
  <xdr:oneCellAnchor>
    <xdr:from>
      <xdr:col>5</xdr:col>
      <xdr:colOff>143518</xdr:colOff>
      <xdr:row>61</xdr:row>
      <xdr:rowOff>89933</xdr:rowOff>
    </xdr:from>
    <xdr:ext cx="405111" cy="259045"/>
    <xdr:sp macro="" textlink="">
      <xdr:nvSpPr>
        <xdr:cNvPr id="158" name="n_1mainValue【橋りょう・トンネル】&#10;有形固定資産減価償却率"/>
        <xdr:cNvSpPr txBox="1"/>
      </xdr:nvSpPr>
      <xdr:spPr>
        <a:xfrm>
          <a:off x="3582043" y="10548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60.2</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9" name="正方形/長方形 15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60" name="正方形/長方形 15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61" name="正方形/長方形 16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62" name="正方形/長方形 16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63" name="正方形/長方形 16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64" name="正方形/長方形 16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5" name="正方形/長方形 16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301,510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6" name="正方形/長方形 16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7" name="テキスト ボックス 16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8" name="直線コネクタ 16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69" name="直線コネクタ 168"/>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105427</xdr:rowOff>
    </xdr:from>
    <xdr:ext cx="248786" cy="259045"/>
    <xdr:sp macro="" textlink="">
      <xdr:nvSpPr>
        <xdr:cNvPr id="170" name="テキスト ボックス 169"/>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71" name="直線コネクタ 170"/>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61</xdr:row>
      <xdr:rowOff>67327</xdr:rowOff>
    </xdr:from>
    <xdr:ext cx="595419" cy="259045"/>
    <xdr:sp macro="" textlink="">
      <xdr:nvSpPr>
        <xdr:cNvPr id="172" name="テキスト ボックス 171"/>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73" name="直線コネクタ 172"/>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59</xdr:row>
      <xdr:rowOff>29227</xdr:rowOff>
    </xdr:from>
    <xdr:ext cx="595419" cy="259045"/>
    <xdr:sp macro="" textlink="">
      <xdr:nvSpPr>
        <xdr:cNvPr id="174" name="テキスト ボックス 173"/>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75" name="直線コネクタ 174"/>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162577</xdr:rowOff>
    </xdr:from>
    <xdr:ext cx="595419" cy="259045"/>
    <xdr:sp macro="" textlink="">
      <xdr:nvSpPr>
        <xdr:cNvPr id="176" name="テキスト ボックス 175"/>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77" name="直線コネクタ 176"/>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124477</xdr:rowOff>
    </xdr:from>
    <xdr:ext cx="595419" cy="259045"/>
    <xdr:sp macro="" textlink="">
      <xdr:nvSpPr>
        <xdr:cNvPr id="178" name="テキスト ボックス 177"/>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9" name="直線コネクタ 17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86377</xdr:rowOff>
    </xdr:from>
    <xdr:ext cx="595419" cy="259045"/>
    <xdr:sp macro="" textlink="">
      <xdr:nvSpPr>
        <xdr:cNvPr id="180" name="テキスト ボックス 179"/>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8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81469</xdr:rowOff>
    </xdr:from>
    <xdr:to>
      <xdr:col>15</xdr:col>
      <xdr:colOff>180340</xdr:colOff>
      <xdr:row>64</xdr:row>
      <xdr:rowOff>48692</xdr:rowOff>
    </xdr:to>
    <xdr:cxnSp macro="">
      <xdr:nvCxnSpPr>
        <xdr:cNvPr id="182" name="直線コネクタ 181"/>
        <xdr:cNvCxnSpPr/>
      </xdr:nvCxnSpPr>
      <xdr:spPr>
        <a:xfrm flipV="1">
          <a:off x="10476865" y="9682669"/>
          <a:ext cx="0" cy="1338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52519</xdr:rowOff>
    </xdr:from>
    <xdr:ext cx="469744" cy="259045"/>
    <xdr:sp macro="" textlink="">
      <xdr:nvSpPr>
        <xdr:cNvPr id="183" name="【橋りょう・トンネル】&#10;一人当たり有形固定資産（償却資産）額最小値テキスト"/>
        <xdr:cNvSpPr txBox="1"/>
      </xdr:nvSpPr>
      <xdr:spPr>
        <a:xfrm>
          <a:off x="10566400" y="11025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7,220</a:t>
          </a:r>
          <a:endParaRPr kumimoji="1" lang="ja-JP" altLang="en-US" sz="1000" b="1">
            <a:latin typeface="ＭＳ Ｐゴシック"/>
          </a:endParaRPr>
        </a:p>
      </xdr:txBody>
    </xdr:sp>
    <xdr:clientData/>
  </xdr:oneCellAnchor>
  <xdr:twoCellAnchor>
    <xdr:from>
      <xdr:col>15</xdr:col>
      <xdr:colOff>92075</xdr:colOff>
      <xdr:row>64</xdr:row>
      <xdr:rowOff>48692</xdr:rowOff>
    </xdr:from>
    <xdr:to>
      <xdr:col>15</xdr:col>
      <xdr:colOff>269875</xdr:colOff>
      <xdr:row>64</xdr:row>
      <xdr:rowOff>48692</xdr:rowOff>
    </xdr:to>
    <xdr:cxnSp macro="">
      <xdr:nvCxnSpPr>
        <xdr:cNvPr id="184" name="直線コネクタ 183"/>
        <xdr:cNvCxnSpPr/>
      </xdr:nvCxnSpPr>
      <xdr:spPr>
        <a:xfrm>
          <a:off x="10388600" y="11021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55</xdr:row>
      <xdr:rowOff>28146</xdr:rowOff>
    </xdr:from>
    <xdr:ext cx="599010" cy="259045"/>
    <xdr:sp macro="" textlink="">
      <xdr:nvSpPr>
        <xdr:cNvPr id="185" name="【橋りょう・トンネル】&#10;一人当たり有形固定資産（償却資産）額最大値テキスト"/>
        <xdr:cNvSpPr txBox="1"/>
      </xdr:nvSpPr>
      <xdr:spPr>
        <a:xfrm>
          <a:off x="10566400" y="9457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358,617</a:t>
          </a:r>
          <a:endParaRPr kumimoji="1" lang="ja-JP" altLang="en-US" sz="1000" b="1">
            <a:latin typeface="ＭＳ Ｐゴシック"/>
          </a:endParaRPr>
        </a:p>
      </xdr:txBody>
    </xdr:sp>
    <xdr:clientData/>
  </xdr:oneCellAnchor>
  <xdr:twoCellAnchor>
    <xdr:from>
      <xdr:col>15</xdr:col>
      <xdr:colOff>92075</xdr:colOff>
      <xdr:row>56</xdr:row>
      <xdr:rowOff>81469</xdr:rowOff>
    </xdr:from>
    <xdr:to>
      <xdr:col>15</xdr:col>
      <xdr:colOff>269875</xdr:colOff>
      <xdr:row>56</xdr:row>
      <xdr:rowOff>81469</xdr:rowOff>
    </xdr:to>
    <xdr:cxnSp macro="">
      <xdr:nvCxnSpPr>
        <xdr:cNvPr id="186" name="直線コネクタ 185"/>
        <xdr:cNvCxnSpPr/>
      </xdr:nvCxnSpPr>
      <xdr:spPr>
        <a:xfrm>
          <a:off x="10388600" y="9682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59</xdr:row>
      <xdr:rowOff>70929</xdr:rowOff>
    </xdr:from>
    <xdr:ext cx="599010" cy="259045"/>
    <xdr:sp macro="" textlink="">
      <xdr:nvSpPr>
        <xdr:cNvPr id="187" name="【橋りょう・トンネル】&#10;一人当たり有形固定資産（償却資産）額平均値テキスト"/>
        <xdr:cNvSpPr txBox="1"/>
      </xdr:nvSpPr>
      <xdr:spPr>
        <a:xfrm>
          <a:off x="10566400" y="10186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207,388</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92502</xdr:rowOff>
    </xdr:from>
    <xdr:to>
      <xdr:col>15</xdr:col>
      <xdr:colOff>231775</xdr:colOff>
      <xdr:row>60</xdr:row>
      <xdr:rowOff>22652</xdr:rowOff>
    </xdr:to>
    <xdr:sp macro="" textlink="">
      <xdr:nvSpPr>
        <xdr:cNvPr id="188" name="フローチャート : 判断 187"/>
        <xdr:cNvSpPr/>
      </xdr:nvSpPr>
      <xdr:spPr>
        <a:xfrm>
          <a:off x="10426700" y="1020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60</xdr:row>
      <xdr:rowOff>96628</xdr:rowOff>
    </xdr:from>
    <xdr:to>
      <xdr:col>14</xdr:col>
      <xdr:colOff>79375</xdr:colOff>
      <xdr:row>61</xdr:row>
      <xdr:rowOff>26778</xdr:rowOff>
    </xdr:to>
    <xdr:sp macro="" textlink="">
      <xdr:nvSpPr>
        <xdr:cNvPr id="189" name="フローチャート : 判断 188"/>
        <xdr:cNvSpPr/>
      </xdr:nvSpPr>
      <xdr:spPr>
        <a:xfrm>
          <a:off x="9588500" y="1038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90" name="テキスト ボックス 189"/>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91" name="テキスト ボックス 190"/>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92" name="テキスト ボックス 191"/>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93" name="テキスト ボックス 192"/>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4" name="テキスト ボックス 193"/>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56</xdr:row>
      <xdr:rowOff>82775</xdr:rowOff>
    </xdr:from>
    <xdr:to>
      <xdr:col>15</xdr:col>
      <xdr:colOff>231775</xdr:colOff>
      <xdr:row>57</xdr:row>
      <xdr:rowOff>12925</xdr:rowOff>
    </xdr:to>
    <xdr:sp macro="" textlink="">
      <xdr:nvSpPr>
        <xdr:cNvPr id="195" name="円/楕円 194"/>
        <xdr:cNvSpPr/>
      </xdr:nvSpPr>
      <xdr:spPr>
        <a:xfrm>
          <a:off x="10426700" y="968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55</xdr:row>
      <xdr:rowOff>169152</xdr:rowOff>
    </xdr:from>
    <xdr:ext cx="599010" cy="259045"/>
    <xdr:sp macro="" textlink="">
      <xdr:nvSpPr>
        <xdr:cNvPr id="196" name="【橋りょう・トンネル】&#10;一人当たり有形固定資産（償却資産）額該当値テキスト"/>
        <xdr:cNvSpPr txBox="1"/>
      </xdr:nvSpPr>
      <xdr:spPr>
        <a:xfrm>
          <a:off x="10566400" y="959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344,941</a:t>
          </a:r>
          <a:endParaRPr kumimoji="1" lang="ja-JP" altLang="en-US" sz="1000" b="1">
            <a:solidFill>
              <a:srgbClr val="FF0000"/>
            </a:solidFill>
            <a:latin typeface="ＭＳ Ｐゴシック"/>
          </a:endParaRPr>
        </a:p>
      </xdr:txBody>
    </xdr:sp>
    <xdr:clientData/>
  </xdr:oneCellAnchor>
  <xdr:twoCellAnchor>
    <xdr:from>
      <xdr:col>13</xdr:col>
      <xdr:colOff>663575</xdr:colOff>
      <xdr:row>56</xdr:row>
      <xdr:rowOff>98731</xdr:rowOff>
    </xdr:from>
    <xdr:to>
      <xdr:col>14</xdr:col>
      <xdr:colOff>79375</xdr:colOff>
      <xdr:row>57</xdr:row>
      <xdr:rowOff>28881</xdr:rowOff>
    </xdr:to>
    <xdr:sp macro="" textlink="">
      <xdr:nvSpPr>
        <xdr:cNvPr id="197" name="円/楕円 196"/>
        <xdr:cNvSpPr/>
      </xdr:nvSpPr>
      <xdr:spPr>
        <a:xfrm>
          <a:off x="9588500" y="969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56</xdr:row>
      <xdr:rowOff>133575</xdr:rowOff>
    </xdr:from>
    <xdr:to>
      <xdr:col>15</xdr:col>
      <xdr:colOff>180975</xdr:colOff>
      <xdr:row>56</xdr:row>
      <xdr:rowOff>149531</xdr:rowOff>
    </xdr:to>
    <xdr:cxnSp macro="">
      <xdr:nvCxnSpPr>
        <xdr:cNvPr id="198" name="直線コネクタ 197"/>
        <xdr:cNvCxnSpPr/>
      </xdr:nvCxnSpPr>
      <xdr:spPr>
        <a:xfrm flipV="1">
          <a:off x="9639300" y="9734775"/>
          <a:ext cx="838200" cy="15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402169</xdr:colOff>
      <xdr:row>61</xdr:row>
      <xdr:rowOff>17905</xdr:rowOff>
    </xdr:from>
    <xdr:ext cx="599010" cy="259045"/>
    <xdr:sp macro="" textlink="">
      <xdr:nvSpPr>
        <xdr:cNvPr id="199" name="n_1aveValue【橋りょう・トンネル】&#10;一人当たり有形固定資産（償却資産）額"/>
        <xdr:cNvSpPr txBox="1"/>
      </xdr:nvSpPr>
      <xdr:spPr>
        <a:xfrm>
          <a:off x="9327094" y="10476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161,305</a:t>
          </a:r>
          <a:endParaRPr kumimoji="1" lang="ja-JP" altLang="en-US" sz="1000" b="1">
            <a:solidFill>
              <a:srgbClr val="000080"/>
            </a:solidFill>
            <a:latin typeface="ＭＳ Ｐゴシック"/>
          </a:endParaRPr>
        </a:p>
      </xdr:txBody>
    </xdr:sp>
    <xdr:clientData/>
  </xdr:oneCellAnchor>
  <xdr:oneCellAnchor>
    <xdr:from>
      <xdr:col>13</xdr:col>
      <xdr:colOff>402169</xdr:colOff>
      <xdr:row>55</xdr:row>
      <xdr:rowOff>45408</xdr:rowOff>
    </xdr:from>
    <xdr:ext cx="599010" cy="259045"/>
    <xdr:sp macro="" textlink="">
      <xdr:nvSpPr>
        <xdr:cNvPr id="200" name="n_1mainValue【橋りょう・トンネル】&#10;一人当たり有形固定資産（償却資産）額"/>
        <xdr:cNvSpPr txBox="1"/>
      </xdr:nvSpPr>
      <xdr:spPr>
        <a:xfrm>
          <a:off x="9327094" y="9475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340,753</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201" name="正方形/長方形 20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202" name="正方形/長方形 20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203" name="正方形/長方形 20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204" name="正方形/長方形 20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205" name="正方形/長方形 20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206" name="正方形/長方形 20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07" name="正方形/長方形 20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59.4</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08" name="正方形/長方形 20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209" name="テキスト ボックス 20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10" name="直線コネクタ 20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211" name="テキスト ボックス 210"/>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86</xdr:row>
      <xdr:rowOff>38100</xdr:rowOff>
    </xdr:from>
    <xdr:to>
      <xdr:col>7</xdr:col>
      <xdr:colOff>638175</xdr:colOff>
      <xdr:row>86</xdr:row>
      <xdr:rowOff>38100</xdr:rowOff>
    </xdr:to>
    <xdr:cxnSp macro="">
      <xdr:nvCxnSpPr>
        <xdr:cNvPr id="212" name="直線コネクタ 211"/>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67327</xdr:rowOff>
    </xdr:from>
    <xdr:ext cx="403059" cy="259045"/>
    <xdr:sp macro="" textlink="">
      <xdr:nvSpPr>
        <xdr:cNvPr id="213" name="テキスト ボックス 212"/>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83</xdr:row>
      <xdr:rowOff>95250</xdr:rowOff>
    </xdr:from>
    <xdr:to>
      <xdr:col>7</xdr:col>
      <xdr:colOff>638175</xdr:colOff>
      <xdr:row>83</xdr:row>
      <xdr:rowOff>95250</xdr:rowOff>
    </xdr:to>
    <xdr:cxnSp macro="">
      <xdr:nvCxnSpPr>
        <xdr:cNvPr id="214" name="直線コネクタ 213"/>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124477</xdr:rowOff>
    </xdr:from>
    <xdr:ext cx="403059" cy="259045"/>
    <xdr:sp macro="" textlink="">
      <xdr:nvSpPr>
        <xdr:cNvPr id="215" name="テキスト ボックス 214"/>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80</xdr:row>
      <xdr:rowOff>152400</xdr:rowOff>
    </xdr:from>
    <xdr:to>
      <xdr:col>7</xdr:col>
      <xdr:colOff>638175</xdr:colOff>
      <xdr:row>80</xdr:row>
      <xdr:rowOff>152400</xdr:rowOff>
    </xdr:to>
    <xdr:cxnSp macro="">
      <xdr:nvCxnSpPr>
        <xdr:cNvPr id="216" name="直線コネクタ 215"/>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10177</xdr:rowOff>
    </xdr:from>
    <xdr:ext cx="403059" cy="259045"/>
    <xdr:sp macro="" textlink="">
      <xdr:nvSpPr>
        <xdr:cNvPr id="217" name="テキスト ボックス 216"/>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78</xdr:row>
      <xdr:rowOff>38100</xdr:rowOff>
    </xdr:from>
    <xdr:to>
      <xdr:col>7</xdr:col>
      <xdr:colOff>638175</xdr:colOff>
      <xdr:row>78</xdr:row>
      <xdr:rowOff>38100</xdr:rowOff>
    </xdr:to>
    <xdr:cxnSp macro="">
      <xdr:nvCxnSpPr>
        <xdr:cNvPr id="218" name="直線コネクタ 217"/>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77</xdr:row>
      <xdr:rowOff>67327</xdr:rowOff>
    </xdr:from>
    <xdr:ext cx="403059" cy="259045"/>
    <xdr:sp macro="" textlink="">
      <xdr:nvSpPr>
        <xdr:cNvPr id="219" name="テキスト ボックス 218"/>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20" name="直線コネクタ 219"/>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74</xdr:row>
      <xdr:rowOff>124477</xdr:rowOff>
    </xdr:from>
    <xdr:ext cx="403059" cy="259045"/>
    <xdr:sp macro="" textlink="">
      <xdr:nvSpPr>
        <xdr:cNvPr id="221" name="テキスト ボックス 220"/>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22"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79</xdr:row>
      <xdr:rowOff>81535</xdr:rowOff>
    </xdr:from>
    <xdr:to>
      <xdr:col>6</xdr:col>
      <xdr:colOff>510540</xdr:colOff>
      <xdr:row>85</xdr:row>
      <xdr:rowOff>72389</xdr:rowOff>
    </xdr:to>
    <xdr:cxnSp macro="">
      <xdr:nvCxnSpPr>
        <xdr:cNvPr id="223" name="直線コネクタ 222"/>
        <xdr:cNvCxnSpPr/>
      </xdr:nvCxnSpPr>
      <xdr:spPr>
        <a:xfrm flipV="1">
          <a:off x="4634865" y="13626085"/>
          <a:ext cx="0" cy="1019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85</xdr:row>
      <xdr:rowOff>76216</xdr:rowOff>
    </xdr:from>
    <xdr:ext cx="405111" cy="259045"/>
    <xdr:sp macro="" textlink="">
      <xdr:nvSpPr>
        <xdr:cNvPr id="224" name="【公営住宅】&#10;有形固定資産減価償却率最小値テキスト"/>
        <xdr:cNvSpPr txBox="1"/>
      </xdr:nvSpPr>
      <xdr:spPr>
        <a:xfrm>
          <a:off x="4724400" y="1464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43.0</a:t>
          </a:r>
          <a:endParaRPr kumimoji="1" lang="ja-JP" altLang="en-US" sz="1000" b="1">
            <a:latin typeface="ＭＳ Ｐゴシック"/>
          </a:endParaRPr>
        </a:p>
      </xdr:txBody>
    </xdr:sp>
    <xdr:clientData/>
  </xdr:oneCellAnchor>
  <xdr:twoCellAnchor>
    <xdr:from>
      <xdr:col>6</xdr:col>
      <xdr:colOff>422275</xdr:colOff>
      <xdr:row>85</xdr:row>
      <xdr:rowOff>72389</xdr:rowOff>
    </xdr:from>
    <xdr:to>
      <xdr:col>6</xdr:col>
      <xdr:colOff>600075</xdr:colOff>
      <xdr:row>85</xdr:row>
      <xdr:rowOff>72389</xdr:rowOff>
    </xdr:to>
    <xdr:cxnSp macro="">
      <xdr:nvCxnSpPr>
        <xdr:cNvPr id="225" name="直線コネクタ 224"/>
        <xdr:cNvCxnSpPr/>
      </xdr:nvCxnSpPr>
      <xdr:spPr>
        <a:xfrm>
          <a:off x="4546600" y="1464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78</xdr:row>
      <xdr:rowOff>28212</xdr:rowOff>
    </xdr:from>
    <xdr:ext cx="405111" cy="259045"/>
    <xdr:sp macro="" textlink="">
      <xdr:nvSpPr>
        <xdr:cNvPr id="226" name="【公営住宅】&#10;有形固定資産減価償却率最大値テキスト"/>
        <xdr:cNvSpPr txBox="1"/>
      </xdr:nvSpPr>
      <xdr:spPr>
        <a:xfrm>
          <a:off x="4724400" y="1340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65.3</a:t>
          </a:r>
          <a:endParaRPr kumimoji="1" lang="ja-JP" altLang="en-US" sz="1000" b="1">
            <a:latin typeface="ＭＳ Ｐゴシック"/>
          </a:endParaRPr>
        </a:p>
      </xdr:txBody>
    </xdr:sp>
    <xdr:clientData/>
  </xdr:oneCellAnchor>
  <xdr:twoCellAnchor>
    <xdr:from>
      <xdr:col>6</xdr:col>
      <xdr:colOff>422275</xdr:colOff>
      <xdr:row>79</xdr:row>
      <xdr:rowOff>81535</xdr:rowOff>
    </xdr:from>
    <xdr:to>
      <xdr:col>6</xdr:col>
      <xdr:colOff>600075</xdr:colOff>
      <xdr:row>79</xdr:row>
      <xdr:rowOff>81535</xdr:rowOff>
    </xdr:to>
    <xdr:cxnSp macro="">
      <xdr:nvCxnSpPr>
        <xdr:cNvPr id="227" name="直線コネクタ 226"/>
        <xdr:cNvCxnSpPr/>
      </xdr:nvCxnSpPr>
      <xdr:spPr>
        <a:xfrm>
          <a:off x="4546600" y="13626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81</xdr:row>
      <xdr:rowOff>4590</xdr:rowOff>
    </xdr:from>
    <xdr:ext cx="405111" cy="259045"/>
    <xdr:sp macro="" textlink="">
      <xdr:nvSpPr>
        <xdr:cNvPr id="228" name="【公営住宅】&#10;有形固定資産減価償却率平均値テキスト"/>
        <xdr:cNvSpPr txBox="1"/>
      </xdr:nvSpPr>
      <xdr:spPr>
        <a:xfrm>
          <a:off x="4724400" y="138920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57.9</a:t>
          </a:r>
          <a:endParaRPr kumimoji="1" lang="ja-JP" altLang="en-US" sz="1000" b="1">
            <a:solidFill>
              <a:srgbClr val="000080"/>
            </a:solidFill>
            <a:latin typeface="ＭＳ Ｐゴシック"/>
          </a:endParaRPr>
        </a:p>
      </xdr:txBody>
    </xdr:sp>
    <xdr:clientData/>
  </xdr:oneCellAnchor>
  <xdr:twoCellAnchor>
    <xdr:from>
      <xdr:col>6</xdr:col>
      <xdr:colOff>460375</xdr:colOff>
      <xdr:row>81</xdr:row>
      <xdr:rowOff>26163</xdr:rowOff>
    </xdr:from>
    <xdr:to>
      <xdr:col>6</xdr:col>
      <xdr:colOff>561975</xdr:colOff>
      <xdr:row>81</xdr:row>
      <xdr:rowOff>127763</xdr:rowOff>
    </xdr:to>
    <xdr:sp macro="" textlink="">
      <xdr:nvSpPr>
        <xdr:cNvPr id="229" name="フローチャート : 判断 228"/>
        <xdr:cNvSpPr/>
      </xdr:nvSpPr>
      <xdr:spPr>
        <a:xfrm>
          <a:off x="4584700" y="13913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80</xdr:row>
      <xdr:rowOff>10161</xdr:rowOff>
    </xdr:from>
    <xdr:to>
      <xdr:col>5</xdr:col>
      <xdr:colOff>409575</xdr:colOff>
      <xdr:row>80</xdr:row>
      <xdr:rowOff>111761</xdr:rowOff>
    </xdr:to>
    <xdr:sp macro="" textlink="">
      <xdr:nvSpPr>
        <xdr:cNvPr id="230" name="フローチャート : 判断 229"/>
        <xdr:cNvSpPr/>
      </xdr:nvSpPr>
      <xdr:spPr>
        <a:xfrm>
          <a:off x="3746500" y="137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31" name="テキスト ボックス 23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32" name="テキスト ボックス 23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33" name="テキスト ボックス 23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34" name="テキスト ボックス 23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35" name="テキスト ボックス 23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80</xdr:row>
      <xdr:rowOff>78739</xdr:rowOff>
    </xdr:from>
    <xdr:to>
      <xdr:col>6</xdr:col>
      <xdr:colOff>561975</xdr:colOff>
      <xdr:row>81</xdr:row>
      <xdr:rowOff>8889</xdr:rowOff>
    </xdr:to>
    <xdr:sp macro="" textlink="">
      <xdr:nvSpPr>
        <xdr:cNvPr id="236" name="円/楕円 235"/>
        <xdr:cNvSpPr/>
      </xdr:nvSpPr>
      <xdr:spPr>
        <a:xfrm>
          <a:off x="4584700" y="1379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79</xdr:row>
      <xdr:rowOff>101616</xdr:rowOff>
    </xdr:from>
    <xdr:ext cx="405111" cy="259045"/>
    <xdr:sp macro="" textlink="">
      <xdr:nvSpPr>
        <xdr:cNvPr id="237" name="【公営住宅】&#10;有形固定資産減価償却率該当値テキスト"/>
        <xdr:cNvSpPr txBox="1"/>
      </xdr:nvSpPr>
      <xdr:spPr>
        <a:xfrm>
          <a:off x="4724400" y="1364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60.5</a:t>
          </a:r>
          <a:endParaRPr kumimoji="1" lang="ja-JP" altLang="en-US" sz="1000" b="1">
            <a:solidFill>
              <a:srgbClr val="FF0000"/>
            </a:solidFill>
            <a:latin typeface="ＭＳ Ｐゴシック"/>
          </a:endParaRPr>
        </a:p>
      </xdr:txBody>
    </xdr:sp>
    <xdr:clientData/>
  </xdr:oneCellAnchor>
  <xdr:twoCellAnchor>
    <xdr:from>
      <xdr:col>5</xdr:col>
      <xdr:colOff>307975</xdr:colOff>
      <xdr:row>81</xdr:row>
      <xdr:rowOff>7874</xdr:rowOff>
    </xdr:from>
    <xdr:to>
      <xdr:col>5</xdr:col>
      <xdr:colOff>409575</xdr:colOff>
      <xdr:row>81</xdr:row>
      <xdr:rowOff>109474</xdr:rowOff>
    </xdr:to>
    <xdr:sp macro="" textlink="">
      <xdr:nvSpPr>
        <xdr:cNvPr id="238" name="円/楕円 237"/>
        <xdr:cNvSpPr/>
      </xdr:nvSpPr>
      <xdr:spPr>
        <a:xfrm>
          <a:off x="3746500" y="1389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80</xdr:row>
      <xdr:rowOff>129539</xdr:rowOff>
    </xdr:from>
    <xdr:to>
      <xdr:col>6</xdr:col>
      <xdr:colOff>511175</xdr:colOff>
      <xdr:row>81</xdr:row>
      <xdr:rowOff>58674</xdr:rowOff>
    </xdr:to>
    <xdr:cxnSp macro="">
      <xdr:nvCxnSpPr>
        <xdr:cNvPr id="239" name="直線コネクタ 238"/>
        <xdr:cNvCxnSpPr/>
      </xdr:nvCxnSpPr>
      <xdr:spPr>
        <a:xfrm flipV="1">
          <a:off x="3797300" y="13845539"/>
          <a:ext cx="838200" cy="10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78</xdr:row>
      <xdr:rowOff>128288</xdr:rowOff>
    </xdr:from>
    <xdr:ext cx="405111" cy="259045"/>
    <xdr:sp macro="" textlink="">
      <xdr:nvSpPr>
        <xdr:cNvPr id="240" name="n_1aveValue【公営住宅】&#10;有形固定資産減価償却率"/>
        <xdr:cNvSpPr txBox="1"/>
      </xdr:nvSpPr>
      <xdr:spPr>
        <a:xfrm>
          <a:off x="3582043" y="1350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62.0</a:t>
          </a:r>
          <a:endParaRPr kumimoji="1" lang="ja-JP" altLang="en-US" sz="1000" b="1">
            <a:solidFill>
              <a:srgbClr val="000080"/>
            </a:solidFill>
            <a:latin typeface="ＭＳ Ｐゴシック"/>
          </a:endParaRPr>
        </a:p>
      </xdr:txBody>
    </xdr:sp>
    <xdr:clientData/>
  </xdr:oneCellAnchor>
  <xdr:oneCellAnchor>
    <xdr:from>
      <xdr:col>5</xdr:col>
      <xdr:colOff>143518</xdr:colOff>
      <xdr:row>81</xdr:row>
      <xdr:rowOff>100601</xdr:rowOff>
    </xdr:from>
    <xdr:ext cx="405111" cy="259045"/>
    <xdr:sp macro="" textlink="">
      <xdr:nvSpPr>
        <xdr:cNvPr id="241" name="n_1mainValue【公営住宅】&#10;有形固定資産減価償却率"/>
        <xdr:cNvSpPr txBox="1"/>
      </xdr:nvSpPr>
      <xdr:spPr>
        <a:xfrm>
          <a:off x="3582043" y="1398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58.3</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42" name="正方形/長方形 24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43" name="正方形/長方形 24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44" name="正方形/長方形 24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45" name="正方形/長方形 24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46" name="正方形/長方形 24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47" name="正方形/長方形 24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48" name="正方形/長方形 24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0.518</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49" name="正方形/長方形 24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50" name="テキスト ボックス 24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51" name="直線コネクタ 25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38100</xdr:rowOff>
    </xdr:from>
    <xdr:to>
      <xdr:col>16</xdr:col>
      <xdr:colOff>307975</xdr:colOff>
      <xdr:row>86</xdr:row>
      <xdr:rowOff>38100</xdr:rowOff>
    </xdr:to>
    <xdr:cxnSp macro="">
      <xdr:nvCxnSpPr>
        <xdr:cNvPr id="252" name="直線コネクタ 251"/>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67327</xdr:rowOff>
    </xdr:from>
    <xdr:ext cx="467179" cy="259045"/>
    <xdr:sp macro="" textlink="">
      <xdr:nvSpPr>
        <xdr:cNvPr id="253" name="テキスト ボックス 252"/>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83</xdr:row>
      <xdr:rowOff>95250</xdr:rowOff>
    </xdr:from>
    <xdr:to>
      <xdr:col>16</xdr:col>
      <xdr:colOff>307975</xdr:colOff>
      <xdr:row>83</xdr:row>
      <xdr:rowOff>95250</xdr:rowOff>
    </xdr:to>
    <xdr:cxnSp macro="">
      <xdr:nvCxnSpPr>
        <xdr:cNvPr id="254" name="直線コネクタ 253"/>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124477</xdr:rowOff>
    </xdr:from>
    <xdr:ext cx="467179" cy="259045"/>
    <xdr:sp macro="" textlink="">
      <xdr:nvSpPr>
        <xdr:cNvPr id="255" name="テキスト ボックス 254"/>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80</xdr:row>
      <xdr:rowOff>152400</xdr:rowOff>
    </xdr:from>
    <xdr:to>
      <xdr:col>16</xdr:col>
      <xdr:colOff>307975</xdr:colOff>
      <xdr:row>80</xdr:row>
      <xdr:rowOff>152400</xdr:rowOff>
    </xdr:to>
    <xdr:cxnSp macro="">
      <xdr:nvCxnSpPr>
        <xdr:cNvPr id="256" name="直線コネクタ 255"/>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10177</xdr:rowOff>
    </xdr:from>
    <xdr:ext cx="467179" cy="259045"/>
    <xdr:sp macro="" textlink="">
      <xdr:nvSpPr>
        <xdr:cNvPr id="257" name="テキスト ボックス 256"/>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78</xdr:row>
      <xdr:rowOff>38100</xdr:rowOff>
    </xdr:from>
    <xdr:to>
      <xdr:col>16</xdr:col>
      <xdr:colOff>307975</xdr:colOff>
      <xdr:row>78</xdr:row>
      <xdr:rowOff>38100</xdr:rowOff>
    </xdr:to>
    <xdr:cxnSp macro="">
      <xdr:nvCxnSpPr>
        <xdr:cNvPr id="258" name="直線コネクタ 257"/>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77</xdr:row>
      <xdr:rowOff>67327</xdr:rowOff>
    </xdr:from>
    <xdr:ext cx="467179" cy="259045"/>
    <xdr:sp macro="" textlink="">
      <xdr:nvSpPr>
        <xdr:cNvPr id="259" name="テキスト ボックス 258"/>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60" name="直線コネクタ 259"/>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61" name="テキスト ボックス 260"/>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62"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79</xdr:row>
      <xdr:rowOff>23013</xdr:rowOff>
    </xdr:from>
    <xdr:to>
      <xdr:col>15</xdr:col>
      <xdr:colOff>180340</xdr:colOff>
      <xdr:row>85</xdr:row>
      <xdr:rowOff>23470</xdr:rowOff>
    </xdr:to>
    <xdr:cxnSp macro="">
      <xdr:nvCxnSpPr>
        <xdr:cNvPr id="263" name="直線コネクタ 262"/>
        <xdr:cNvCxnSpPr/>
      </xdr:nvCxnSpPr>
      <xdr:spPr>
        <a:xfrm flipV="1">
          <a:off x="10476865" y="13567563"/>
          <a:ext cx="0" cy="1029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85</xdr:row>
      <xdr:rowOff>27297</xdr:rowOff>
    </xdr:from>
    <xdr:ext cx="469744" cy="259045"/>
    <xdr:sp macro="" textlink="">
      <xdr:nvSpPr>
        <xdr:cNvPr id="264" name="【公営住宅】&#10;一人当たり面積最小値テキスト"/>
        <xdr:cNvSpPr txBox="1"/>
      </xdr:nvSpPr>
      <xdr:spPr>
        <a:xfrm>
          <a:off x="10566400" y="146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0.407</a:t>
          </a:r>
          <a:endParaRPr kumimoji="1" lang="ja-JP" altLang="en-US" sz="1000" b="1">
            <a:latin typeface="ＭＳ Ｐゴシック"/>
          </a:endParaRPr>
        </a:p>
      </xdr:txBody>
    </xdr:sp>
    <xdr:clientData/>
  </xdr:oneCellAnchor>
  <xdr:twoCellAnchor>
    <xdr:from>
      <xdr:col>15</xdr:col>
      <xdr:colOff>92075</xdr:colOff>
      <xdr:row>85</xdr:row>
      <xdr:rowOff>23470</xdr:rowOff>
    </xdr:from>
    <xdr:to>
      <xdr:col>15</xdr:col>
      <xdr:colOff>269875</xdr:colOff>
      <xdr:row>85</xdr:row>
      <xdr:rowOff>23470</xdr:rowOff>
    </xdr:to>
    <xdr:cxnSp macro="">
      <xdr:nvCxnSpPr>
        <xdr:cNvPr id="265" name="直線コネクタ 264"/>
        <xdr:cNvCxnSpPr/>
      </xdr:nvCxnSpPr>
      <xdr:spPr>
        <a:xfrm>
          <a:off x="10388600" y="1459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77</xdr:row>
      <xdr:rowOff>141140</xdr:rowOff>
    </xdr:from>
    <xdr:ext cx="469744" cy="259045"/>
    <xdr:sp macro="" textlink="">
      <xdr:nvSpPr>
        <xdr:cNvPr id="266" name="【公営住宅】&#10;一人当たり面積最大値テキスト"/>
        <xdr:cNvSpPr txBox="1"/>
      </xdr:nvSpPr>
      <xdr:spPr>
        <a:xfrm>
          <a:off x="10566400" y="13342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2.658</a:t>
          </a:r>
          <a:endParaRPr kumimoji="1" lang="ja-JP" altLang="en-US" sz="1000" b="1">
            <a:latin typeface="ＭＳ Ｐゴシック"/>
          </a:endParaRPr>
        </a:p>
      </xdr:txBody>
    </xdr:sp>
    <xdr:clientData/>
  </xdr:oneCellAnchor>
  <xdr:twoCellAnchor>
    <xdr:from>
      <xdr:col>15</xdr:col>
      <xdr:colOff>92075</xdr:colOff>
      <xdr:row>79</xdr:row>
      <xdr:rowOff>23013</xdr:rowOff>
    </xdr:from>
    <xdr:to>
      <xdr:col>15</xdr:col>
      <xdr:colOff>269875</xdr:colOff>
      <xdr:row>79</xdr:row>
      <xdr:rowOff>23013</xdr:rowOff>
    </xdr:to>
    <xdr:cxnSp macro="">
      <xdr:nvCxnSpPr>
        <xdr:cNvPr id="267" name="直線コネクタ 266"/>
        <xdr:cNvCxnSpPr/>
      </xdr:nvCxnSpPr>
      <xdr:spPr>
        <a:xfrm>
          <a:off x="10388600" y="13567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82</xdr:row>
      <xdr:rowOff>107560</xdr:rowOff>
    </xdr:from>
    <xdr:ext cx="469744" cy="259045"/>
    <xdr:sp macro="" textlink="">
      <xdr:nvSpPr>
        <xdr:cNvPr id="268" name="【公営住宅】&#10;一人当たり面積平均値テキスト"/>
        <xdr:cNvSpPr txBox="1"/>
      </xdr:nvSpPr>
      <xdr:spPr>
        <a:xfrm>
          <a:off x="10566400" y="141664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0.912</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84683</xdr:rowOff>
    </xdr:from>
    <xdr:to>
      <xdr:col>15</xdr:col>
      <xdr:colOff>231775</xdr:colOff>
      <xdr:row>84</xdr:row>
      <xdr:rowOff>14833</xdr:rowOff>
    </xdr:to>
    <xdr:sp macro="" textlink="">
      <xdr:nvSpPr>
        <xdr:cNvPr id="269" name="フローチャート : 判断 268"/>
        <xdr:cNvSpPr/>
      </xdr:nvSpPr>
      <xdr:spPr>
        <a:xfrm>
          <a:off x="10426700" y="14315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84</xdr:row>
      <xdr:rowOff>54966</xdr:rowOff>
    </xdr:from>
    <xdr:to>
      <xdr:col>14</xdr:col>
      <xdr:colOff>79375</xdr:colOff>
      <xdr:row>84</xdr:row>
      <xdr:rowOff>156566</xdr:rowOff>
    </xdr:to>
    <xdr:sp macro="" textlink="">
      <xdr:nvSpPr>
        <xdr:cNvPr id="270" name="フローチャート : 判断 269"/>
        <xdr:cNvSpPr/>
      </xdr:nvSpPr>
      <xdr:spPr>
        <a:xfrm>
          <a:off x="9588500" y="14456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71" name="テキスト ボックス 270"/>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72" name="テキスト ボックス 271"/>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73" name="テキスト ボックス 272"/>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74" name="テキスト ボックス 273"/>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75" name="テキスト ボックス 274"/>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84</xdr:row>
      <xdr:rowOff>104800</xdr:rowOff>
    </xdr:from>
    <xdr:to>
      <xdr:col>15</xdr:col>
      <xdr:colOff>231775</xdr:colOff>
      <xdr:row>85</xdr:row>
      <xdr:rowOff>34950</xdr:rowOff>
    </xdr:to>
    <xdr:sp macro="" textlink="">
      <xdr:nvSpPr>
        <xdr:cNvPr id="276" name="円/楕円 275"/>
        <xdr:cNvSpPr/>
      </xdr:nvSpPr>
      <xdr:spPr>
        <a:xfrm>
          <a:off x="10426700" y="145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84</xdr:row>
      <xdr:rowOff>19727</xdr:rowOff>
    </xdr:from>
    <xdr:ext cx="469744" cy="259045"/>
    <xdr:sp macro="" textlink="">
      <xdr:nvSpPr>
        <xdr:cNvPr id="277" name="【公営住宅】&#10;一人当たり面積該当値テキスト"/>
        <xdr:cNvSpPr txBox="1"/>
      </xdr:nvSpPr>
      <xdr:spPr>
        <a:xfrm>
          <a:off x="10566400" y="1442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0.493</a:t>
          </a:r>
          <a:endParaRPr kumimoji="1" lang="ja-JP" altLang="en-US" sz="1000" b="1">
            <a:solidFill>
              <a:srgbClr val="FF0000"/>
            </a:solidFill>
            <a:latin typeface="ＭＳ Ｐゴシック"/>
          </a:endParaRPr>
        </a:p>
      </xdr:txBody>
    </xdr:sp>
    <xdr:clientData/>
  </xdr:oneCellAnchor>
  <xdr:twoCellAnchor>
    <xdr:from>
      <xdr:col>13</xdr:col>
      <xdr:colOff>663575</xdr:colOff>
      <xdr:row>84</xdr:row>
      <xdr:rowOff>107544</xdr:rowOff>
    </xdr:from>
    <xdr:to>
      <xdr:col>14</xdr:col>
      <xdr:colOff>79375</xdr:colOff>
      <xdr:row>85</xdr:row>
      <xdr:rowOff>37694</xdr:rowOff>
    </xdr:to>
    <xdr:sp macro="" textlink="">
      <xdr:nvSpPr>
        <xdr:cNvPr id="278" name="円/楕円 277"/>
        <xdr:cNvSpPr/>
      </xdr:nvSpPr>
      <xdr:spPr>
        <a:xfrm>
          <a:off x="9588500" y="1450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84</xdr:row>
      <xdr:rowOff>155600</xdr:rowOff>
    </xdr:from>
    <xdr:to>
      <xdr:col>15</xdr:col>
      <xdr:colOff>180975</xdr:colOff>
      <xdr:row>84</xdr:row>
      <xdr:rowOff>158344</xdr:rowOff>
    </xdr:to>
    <xdr:cxnSp macro="">
      <xdr:nvCxnSpPr>
        <xdr:cNvPr id="279" name="直線コネクタ 278"/>
        <xdr:cNvCxnSpPr/>
      </xdr:nvCxnSpPr>
      <xdr:spPr>
        <a:xfrm flipV="1">
          <a:off x="9639300" y="14557400"/>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83</xdr:row>
      <xdr:rowOff>1643</xdr:rowOff>
    </xdr:from>
    <xdr:ext cx="469744" cy="259045"/>
    <xdr:sp macro="" textlink="">
      <xdr:nvSpPr>
        <xdr:cNvPr id="280" name="n_1aveValue【公営住宅】&#10;一人当たり面積"/>
        <xdr:cNvSpPr txBox="1"/>
      </xdr:nvSpPr>
      <xdr:spPr>
        <a:xfrm>
          <a:off x="9391727" y="14231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0.602</a:t>
          </a:r>
          <a:endParaRPr kumimoji="1" lang="ja-JP" altLang="en-US" sz="1000" b="1">
            <a:solidFill>
              <a:srgbClr val="000080"/>
            </a:solidFill>
            <a:latin typeface="ＭＳ Ｐゴシック"/>
          </a:endParaRPr>
        </a:p>
      </xdr:txBody>
    </xdr:sp>
    <xdr:clientData/>
  </xdr:oneCellAnchor>
  <xdr:oneCellAnchor>
    <xdr:from>
      <xdr:col>13</xdr:col>
      <xdr:colOff>466802</xdr:colOff>
      <xdr:row>85</xdr:row>
      <xdr:rowOff>28821</xdr:rowOff>
    </xdr:from>
    <xdr:ext cx="469744" cy="259045"/>
    <xdr:sp macro="" textlink="">
      <xdr:nvSpPr>
        <xdr:cNvPr id="281" name="n_1mainValue【公営住宅】&#10;一人当たり面積"/>
        <xdr:cNvSpPr txBox="1"/>
      </xdr:nvSpPr>
      <xdr:spPr>
        <a:xfrm>
          <a:off x="9391727" y="14602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0.487</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82" name="正方形/長方形 281"/>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83" name="正方形/長方形 282"/>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84" name="正方形/長方形 283"/>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85" name="正方形/長方形 284"/>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86" name="正方形/長方形 285"/>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87" name="正方形/長方形 286"/>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88" name="正方形/長方形 287"/>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89" name="正方形/長方形 288"/>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90" name="正方形/長方形 28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91" name="正方形/長方形 290"/>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92" name="正方形/長方形 291"/>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93" name="正方形/長方形 292"/>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94" name="正方形/長方形 293"/>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95" name="正方形/長方形 294"/>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96" name="正方形/長方形 295"/>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13,335</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97" name="正方形/長方形 296"/>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98" name="正方形/長方形 29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99" name="正方形/長方形 298"/>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300" name="正方形/長方形 299"/>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301" name="正方形/長方形 300"/>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302" name="正方形/長方形 301"/>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303" name="正方形/長方形 302"/>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04" name="正方形/長方形 303"/>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305" name="正方形/長方形 304"/>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306" name="テキスト ボックス 305"/>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307" name="直線コネクタ 306"/>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43</xdr:row>
      <xdr:rowOff>105427</xdr:rowOff>
    </xdr:from>
    <xdr:ext cx="403059" cy="259045"/>
    <xdr:sp macro="" textlink="">
      <xdr:nvSpPr>
        <xdr:cNvPr id="308" name="テキスト ボックス 307"/>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42</xdr:row>
      <xdr:rowOff>92528</xdr:rowOff>
    </xdr:from>
    <xdr:to>
      <xdr:col>24</xdr:col>
      <xdr:colOff>644525</xdr:colOff>
      <xdr:row>42</xdr:row>
      <xdr:rowOff>92528</xdr:rowOff>
    </xdr:to>
    <xdr:cxnSp macro="">
      <xdr:nvCxnSpPr>
        <xdr:cNvPr id="309" name="直線コネクタ 308"/>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121755</xdr:rowOff>
    </xdr:from>
    <xdr:ext cx="403059" cy="259045"/>
    <xdr:sp macro="" textlink="">
      <xdr:nvSpPr>
        <xdr:cNvPr id="310" name="テキスト ボックス 309"/>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40</xdr:row>
      <xdr:rowOff>108857</xdr:rowOff>
    </xdr:from>
    <xdr:to>
      <xdr:col>24</xdr:col>
      <xdr:colOff>644525</xdr:colOff>
      <xdr:row>40</xdr:row>
      <xdr:rowOff>108857</xdr:rowOff>
    </xdr:to>
    <xdr:cxnSp macro="">
      <xdr:nvCxnSpPr>
        <xdr:cNvPr id="311" name="直線コネクタ 310"/>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138084</xdr:rowOff>
    </xdr:from>
    <xdr:ext cx="403059" cy="259045"/>
    <xdr:sp macro="" textlink="">
      <xdr:nvSpPr>
        <xdr:cNvPr id="312" name="テキスト ボックス 311"/>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38</xdr:row>
      <xdr:rowOff>125185</xdr:rowOff>
    </xdr:from>
    <xdr:to>
      <xdr:col>24</xdr:col>
      <xdr:colOff>644525</xdr:colOff>
      <xdr:row>38</xdr:row>
      <xdr:rowOff>125185</xdr:rowOff>
    </xdr:to>
    <xdr:cxnSp macro="">
      <xdr:nvCxnSpPr>
        <xdr:cNvPr id="313" name="直線コネクタ 312"/>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37</xdr:row>
      <xdr:rowOff>154412</xdr:rowOff>
    </xdr:from>
    <xdr:ext cx="403059" cy="259045"/>
    <xdr:sp macro="" textlink="">
      <xdr:nvSpPr>
        <xdr:cNvPr id="314" name="テキスト ボックス 313"/>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36</xdr:row>
      <xdr:rowOff>141514</xdr:rowOff>
    </xdr:from>
    <xdr:to>
      <xdr:col>24</xdr:col>
      <xdr:colOff>644525</xdr:colOff>
      <xdr:row>36</xdr:row>
      <xdr:rowOff>141514</xdr:rowOff>
    </xdr:to>
    <xdr:cxnSp macro="">
      <xdr:nvCxnSpPr>
        <xdr:cNvPr id="315" name="直線コネクタ 314"/>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35</xdr:row>
      <xdr:rowOff>170741</xdr:rowOff>
    </xdr:from>
    <xdr:ext cx="403059" cy="259045"/>
    <xdr:sp macro="" textlink="">
      <xdr:nvSpPr>
        <xdr:cNvPr id="316" name="テキスト ボックス 315"/>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34</xdr:row>
      <xdr:rowOff>157843</xdr:rowOff>
    </xdr:from>
    <xdr:to>
      <xdr:col>24</xdr:col>
      <xdr:colOff>644525</xdr:colOff>
      <xdr:row>34</xdr:row>
      <xdr:rowOff>157843</xdr:rowOff>
    </xdr:to>
    <xdr:cxnSp macro="">
      <xdr:nvCxnSpPr>
        <xdr:cNvPr id="317" name="直線コネクタ 316"/>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15620</xdr:rowOff>
    </xdr:from>
    <xdr:ext cx="403059" cy="259045"/>
    <xdr:sp macro="" textlink="">
      <xdr:nvSpPr>
        <xdr:cNvPr id="318" name="テキスト ボックス 317"/>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2722</xdr:rowOff>
    </xdr:from>
    <xdr:to>
      <xdr:col>24</xdr:col>
      <xdr:colOff>644525</xdr:colOff>
      <xdr:row>33</xdr:row>
      <xdr:rowOff>2722</xdr:rowOff>
    </xdr:to>
    <xdr:cxnSp macro="">
      <xdr:nvCxnSpPr>
        <xdr:cNvPr id="319" name="直線コネクタ 318"/>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32</xdr:row>
      <xdr:rowOff>31949</xdr:rowOff>
    </xdr:from>
    <xdr:ext cx="403059" cy="259045"/>
    <xdr:sp macro="" textlink="">
      <xdr:nvSpPr>
        <xdr:cNvPr id="320" name="テキスト ボックス 319"/>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21" name="直線コネクタ 320"/>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322" name="テキスト ボックス 321"/>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23"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143147</xdr:rowOff>
    </xdr:from>
    <xdr:to>
      <xdr:col>23</xdr:col>
      <xdr:colOff>516889</xdr:colOff>
      <xdr:row>42</xdr:row>
      <xdr:rowOff>118654</xdr:rowOff>
    </xdr:to>
    <xdr:cxnSp macro="">
      <xdr:nvCxnSpPr>
        <xdr:cNvPr id="324" name="直線コネクタ 323"/>
        <xdr:cNvCxnSpPr/>
      </xdr:nvCxnSpPr>
      <xdr:spPr>
        <a:xfrm flipV="1">
          <a:off x="16318864" y="5800997"/>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42</xdr:row>
      <xdr:rowOff>122481</xdr:rowOff>
    </xdr:from>
    <xdr:ext cx="405111" cy="259045"/>
    <xdr:sp macro="" textlink="">
      <xdr:nvSpPr>
        <xdr:cNvPr id="325" name="【認定こども園・幼稚園・保育所】&#10;有形固定資産減価償却率最小値テキスト"/>
        <xdr:cNvSpPr txBox="1"/>
      </xdr:nvSpPr>
      <xdr:spPr>
        <a:xfrm>
          <a:off x="16408400" y="732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39.2</a:t>
          </a:r>
          <a:endParaRPr kumimoji="1" lang="ja-JP" altLang="en-US" sz="1000" b="1">
            <a:latin typeface="ＭＳ Ｐゴシック"/>
          </a:endParaRPr>
        </a:p>
      </xdr:txBody>
    </xdr:sp>
    <xdr:clientData/>
  </xdr:oneCellAnchor>
  <xdr:twoCellAnchor>
    <xdr:from>
      <xdr:col>23</xdr:col>
      <xdr:colOff>428625</xdr:colOff>
      <xdr:row>42</xdr:row>
      <xdr:rowOff>118654</xdr:rowOff>
    </xdr:from>
    <xdr:to>
      <xdr:col>23</xdr:col>
      <xdr:colOff>606425</xdr:colOff>
      <xdr:row>42</xdr:row>
      <xdr:rowOff>118654</xdr:rowOff>
    </xdr:to>
    <xdr:cxnSp macro="">
      <xdr:nvCxnSpPr>
        <xdr:cNvPr id="326" name="直線コネクタ 325"/>
        <xdr:cNvCxnSpPr/>
      </xdr:nvCxnSpPr>
      <xdr:spPr>
        <a:xfrm>
          <a:off x="16230600" y="7319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89824</xdr:rowOff>
    </xdr:from>
    <xdr:ext cx="405111" cy="259045"/>
    <xdr:sp macro="" textlink="">
      <xdr:nvSpPr>
        <xdr:cNvPr id="327" name="【認定こども園・幼稚園・保育所】&#10;有形固定資産減価償却率最大値テキスト"/>
        <xdr:cNvSpPr txBox="1"/>
      </xdr:nvSpPr>
      <xdr:spPr>
        <a:xfrm>
          <a:off x="16408400" y="5576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85.7</a:t>
          </a:r>
          <a:endParaRPr kumimoji="1" lang="ja-JP" altLang="en-US" sz="1000" b="1">
            <a:latin typeface="ＭＳ Ｐゴシック"/>
          </a:endParaRPr>
        </a:p>
      </xdr:txBody>
    </xdr:sp>
    <xdr:clientData/>
  </xdr:oneCellAnchor>
  <xdr:twoCellAnchor>
    <xdr:from>
      <xdr:col>23</xdr:col>
      <xdr:colOff>428625</xdr:colOff>
      <xdr:row>33</xdr:row>
      <xdr:rowOff>143147</xdr:rowOff>
    </xdr:from>
    <xdr:to>
      <xdr:col>23</xdr:col>
      <xdr:colOff>606425</xdr:colOff>
      <xdr:row>33</xdr:row>
      <xdr:rowOff>143147</xdr:rowOff>
    </xdr:to>
    <xdr:cxnSp macro="">
      <xdr:nvCxnSpPr>
        <xdr:cNvPr id="328" name="直線コネクタ 327"/>
        <xdr:cNvCxnSpPr/>
      </xdr:nvCxnSpPr>
      <xdr:spPr>
        <a:xfrm>
          <a:off x="16230600" y="5800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40</xdr:row>
      <xdr:rowOff>26687</xdr:rowOff>
    </xdr:from>
    <xdr:ext cx="405111" cy="259045"/>
    <xdr:sp macro="" textlink="">
      <xdr:nvSpPr>
        <xdr:cNvPr id="329" name="【認定こども園・幼稚園・保育所】&#10;有形固定資産減価償却率平均値テキスト"/>
        <xdr:cNvSpPr txBox="1"/>
      </xdr:nvSpPr>
      <xdr:spPr>
        <a:xfrm>
          <a:off x="16408400" y="6884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50.3</a:t>
          </a:r>
          <a:endParaRPr kumimoji="1" lang="ja-JP" altLang="en-US" sz="1000" b="1">
            <a:solidFill>
              <a:srgbClr val="000080"/>
            </a:solidFill>
            <a:latin typeface="ＭＳ Ｐゴシック"/>
          </a:endParaRPr>
        </a:p>
      </xdr:txBody>
    </xdr:sp>
    <xdr:clientData/>
  </xdr:oneCellAnchor>
  <xdr:twoCellAnchor>
    <xdr:from>
      <xdr:col>23</xdr:col>
      <xdr:colOff>466725</xdr:colOff>
      <xdr:row>40</xdr:row>
      <xdr:rowOff>48260</xdr:rowOff>
    </xdr:from>
    <xdr:to>
      <xdr:col>23</xdr:col>
      <xdr:colOff>568325</xdr:colOff>
      <xdr:row>40</xdr:row>
      <xdr:rowOff>149860</xdr:rowOff>
    </xdr:to>
    <xdr:sp macro="" textlink="">
      <xdr:nvSpPr>
        <xdr:cNvPr id="330" name="フローチャート : 判断 329"/>
        <xdr:cNvSpPr/>
      </xdr:nvSpPr>
      <xdr:spPr>
        <a:xfrm>
          <a:off x="162687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39</xdr:row>
      <xdr:rowOff>23767</xdr:rowOff>
    </xdr:from>
    <xdr:to>
      <xdr:col>22</xdr:col>
      <xdr:colOff>415925</xdr:colOff>
      <xdr:row>39</xdr:row>
      <xdr:rowOff>125367</xdr:rowOff>
    </xdr:to>
    <xdr:sp macro="" textlink="">
      <xdr:nvSpPr>
        <xdr:cNvPr id="331" name="フローチャート : 判断 330"/>
        <xdr:cNvSpPr/>
      </xdr:nvSpPr>
      <xdr:spPr>
        <a:xfrm>
          <a:off x="15430500" y="671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32" name="テキスト ボックス 331"/>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33" name="テキスト ボックス 332"/>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34" name="テキスト ボックス 333"/>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35" name="テキスト ボックス 334"/>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36" name="テキスト ボックス 335"/>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39</xdr:row>
      <xdr:rowOff>131535</xdr:rowOff>
    </xdr:from>
    <xdr:to>
      <xdr:col>23</xdr:col>
      <xdr:colOff>568325</xdr:colOff>
      <xdr:row>40</xdr:row>
      <xdr:rowOff>61685</xdr:rowOff>
    </xdr:to>
    <xdr:sp macro="" textlink="">
      <xdr:nvSpPr>
        <xdr:cNvPr id="337" name="円/楕円 336"/>
        <xdr:cNvSpPr/>
      </xdr:nvSpPr>
      <xdr:spPr>
        <a:xfrm>
          <a:off x="16268700" y="68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38</xdr:row>
      <xdr:rowOff>154412</xdr:rowOff>
    </xdr:from>
    <xdr:ext cx="405111" cy="259045"/>
    <xdr:sp macro="" textlink="">
      <xdr:nvSpPr>
        <xdr:cNvPr id="338" name="【認定こども園・幼稚園・保育所】&#10;有形固定資産減価償却率該当値テキスト"/>
        <xdr:cNvSpPr txBox="1"/>
      </xdr:nvSpPr>
      <xdr:spPr>
        <a:xfrm>
          <a:off x="16408400" y="666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53.0</a:t>
          </a:r>
          <a:endParaRPr kumimoji="1" lang="ja-JP" altLang="en-US" sz="1000" b="1">
            <a:solidFill>
              <a:srgbClr val="FF0000"/>
            </a:solidFill>
            <a:latin typeface="ＭＳ Ｐゴシック"/>
          </a:endParaRPr>
        </a:p>
      </xdr:txBody>
    </xdr:sp>
    <xdr:clientData/>
  </xdr:oneCellAnchor>
  <xdr:twoCellAnchor>
    <xdr:from>
      <xdr:col>22</xdr:col>
      <xdr:colOff>314325</xdr:colOff>
      <xdr:row>39</xdr:row>
      <xdr:rowOff>49893</xdr:rowOff>
    </xdr:from>
    <xdr:to>
      <xdr:col>22</xdr:col>
      <xdr:colOff>415925</xdr:colOff>
      <xdr:row>39</xdr:row>
      <xdr:rowOff>151493</xdr:rowOff>
    </xdr:to>
    <xdr:sp macro="" textlink="">
      <xdr:nvSpPr>
        <xdr:cNvPr id="339" name="円/楕円 338"/>
        <xdr:cNvSpPr/>
      </xdr:nvSpPr>
      <xdr:spPr>
        <a:xfrm>
          <a:off x="15430500" y="673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39</xdr:row>
      <xdr:rowOff>100693</xdr:rowOff>
    </xdr:from>
    <xdr:to>
      <xdr:col>23</xdr:col>
      <xdr:colOff>517525</xdr:colOff>
      <xdr:row>40</xdr:row>
      <xdr:rowOff>10885</xdr:rowOff>
    </xdr:to>
    <xdr:cxnSp macro="">
      <xdr:nvCxnSpPr>
        <xdr:cNvPr id="340" name="直線コネクタ 339"/>
        <xdr:cNvCxnSpPr/>
      </xdr:nvCxnSpPr>
      <xdr:spPr>
        <a:xfrm>
          <a:off x="15481300" y="6787243"/>
          <a:ext cx="8382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37</xdr:row>
      <xdr:rowOff>141894</xdr:rowOff>
    </xdr:from>
    <xdr:ext cx="405111" cy="259045"/>
    <xdr:sp macro="" textlink="">
      <xdr:nvSpPr>
        <xdr:cNvPr id="341" name="n_1aveValue【認定こども園・幼稚園・保育所】&#10;有形固定資産減価償却率"/>
        <xdr:cNvSpPr txBox="1"/>
      </xdr:nvSpPr>
      <xdr:spPr>
        <a:xfrm>
          <a:off x="15266043" y="6485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56.3</a:t>
          </a:r>
          <a:endParaRPr kumimoji="1" lang="ja-JP" altLang="en-US" sz="1000" b="1">
            <a:solidFill>
              <a:srgbClr val="000080"/>
            </a:solidFill>
            <a:latin typeface="ＭＳ Ｐゴシック"/>
          </a:endParaRPr>
        </a:p>
      </xdr:txBody>
    </xdr:sp>
    <xdr:clientData/>
  </xdr:oneCellAnchor>
  <xdr:oneCellAnchor>
    <xdr:from>
      <xdr:col>22</xdr:col>
      <xdr:colOff>149868</xdr:colOff>
      <xdr:row>39</xdr:row>
      <xdr:rowOff>142620</xdr:rowOff>
    </xdr:from>
    <xdr:ext cx="405111" cy="259045"/>
    <xdr:sp macro="" textlink="">
      <xdr:nvSpPr>
        <xdr:cNvPr id="342" name="n_1mainValue【認定こども園・幼稚園・保育所】&#10;有形固定資産減価償却率"/>
        <xdr:cNvSpPr txBox="1"/>
      </xdr:nvSpPr>
      <xdr:spPr>
        <a:xfrm>
          <a:off x="15266043" y="682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55.5</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43" name="正方形/長方形 34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44" name="正方形/長方形 34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45" name="正方形/長方形 34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46" name="正方形/長方形 34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47" name="正方形/長方形 34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48" name="正方形/長方形 34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49" name="正方形/長方形 34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0.082</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50" name="正方形/長方形 34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51" name="テキスト ボックス 35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52" name="直線コネクタ 35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43</xdr:row>
      <xdr:rowOff>105427</xdr:rowOff>
    </xdr:from>
    <xdr:ext cx="467179" cy="259045"/>
    <xdr:sp macro="" textlink="">
      <xdr:nvSpPr>
        <xdr:cNvPr id="353" name="テキスト ボックス 352"/>
        <xdr:cNvSpPr txBox="1"/>
      </xdr:nvSpPr>
      <xdr:spPr>
        <a:xfrm>
          <a:off x="17820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42</xdr:row>
      <xdr:rowOff>38100</xdr:rowOff>
    </xdr:from>
    <xdr:to>
      <xdr:col>33</xdr:col>
      <xdr:colOff>314325</xdr:colOff>
      <xdr:row>42</xdr:row>
      <xdr:rowOff>38100</xdr:rowOff>
    </xdr:to>
    <xdr:cxnSp macro="">
      <xdr:nvCxnSpPr>
        <xdr:cNvPr id="354" name="直線コネクタ 353"/>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41</xdr:row>
      <xdr:rowOff>67327</xdr:rowOff>
    </xdr:from>
    <xdr:ext cx="467179" cy="259045"/>
    <xdr:sp macro="" textlink="">
      <xdr:nvSpPr>
        <xdr:cNvPr id="355" name="テキスト ボックス 354"/>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40</xdr:row>
      <xdr:rowOff>0</xdr:rowOff>
    </xdr:from>
    <xdr:to>
      <xdr:col>33</xdr:col>
      <xdr:colOff>314325</xdr:colOff>
      <xdr:row>40</xdr:row>
      <xdr:rowOff>0</xdr:rowOff>
    </xdr:to>
    <xdr:cxnSp macro="">
      <xdr:nvCxnSpPr>
        <xdr:cNvPr id="356" name="直線コネクタ 355"/>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39</xdr:row>
      <xdr:rowOff>29227</xdr:rowOff>
    </xdr:from>
    <xdr:ext cx="467179" cy="259045"/>
    <xdr:sp macro="" textlink="">
      <xdr:nvSpPr>
        <xdr:cNvPr id="357" name="テキスト ボックス 356"/>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358" name="直線コネクタ 357"/>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162577</xdr:rowOff>
    </xdr:from>
    <xdr:ext cx="467179" cy="259045"/>
    <xdr:sp macro="" textlink="">
      <xdr:nvSpPr>
        <xdr:cNvPr id="359" name="テキスト ボックス 358"/>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35</xdr:row>
      <xdr:rowOff>95250</xdr:rowOff>
    </xdr:from>
    <xdr:to>
      <xdr:col>33</xdr:col>
      <xdr:colOff>314325</xdr:colOff>
      <xdr:row>35</xdr:row>
      <xdr:rowOff>95250</xdr:rowOff>
    </xdr:to>
    <xdr:cxnSp macro="">
      <xdr:nvCxnSpPr>
        <xdr:cNvPr id="360" name="直線コネクタ 359"/>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124477</xdr:rowOff>
    </xdr:from>
    <xdr:ext cx="467179" cy="259045"/>
    <xdr:sp macro="" textlink="">
      <xdr:nvSpPr>
        <xdr:cNvPr id="361" name="テキスト ボックス 360"/>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33</xdr:row>
      <xdr:rowOff>57150</xdr:rowOff>
    </xdr:from>
    <xdr:to>
      <xdr:col>33</xdr:col>
      <xdr:colOff>314325</xdr:colOff>
      <xdr:row>33</xdr:row>
      <xdr:rowOff>57150</xdr:rowOff>
    </xdr:to>
    <xdr:cxnSp macro="">
      <xdr:nvCxnSpPr>
        <xdr:cNvPr id="362" name="直線コネクタ 361"/>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86377</xdr:rowOff>
    </xdr:from>
    <xdr:ext cx="467179" cy="259045"/>
    <xdr:sp macro="" textlink="">
      <xdr:nvSpPr>
        <xdr:cNvPr id="363" name="テキスト ボックス 362"/>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64" name="直線コネクタ 36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65" name="テキスト ボックス 364"/>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0.140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366"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34</xdr:row>
      <xdr:rowOff>38100</xdr:rowOff>
    </xdr:from>
    <xdr:to>
      <xdr:col>32</xdr:col>
      <xdr:colOff>186689</xdr:colOff>
      <xdr:row>41</xdr:row>
      <xdr:rowOff>76200</xdr:rowOff>
    </xdr:to>
    <xdr:cxnSp macro="">
      <xdr:nvCxnSpPr>
        <xdr:cNvPr id="367" name="直線コネクタ 366"/>
        <xdr:cNvCxnSpPr/>
      </xdr:nvCxnSpPr>
      <xdr:spPr>
        <a:xfrm flipV="1">
          <a:off x="22160864" y="58674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41</xdr:row>
      <xdr:rowOff>80027</xdr:rowOff>
    </xdr:from>
    <xdr:ext cx="469744" cy="259045"/>
    <xdr:sp macro="" textlink="">
      <xdr:nvSpPr>
        <xdr:cNvPr id="368" name="【認定こども園・幼稚園・保育所】&#10;一人当たり面積最小値テキスト"/>
        <xdr:cNvSpPr txBox="1"/>
      </xdr:nvSpPr>
      <xdr:spPr>
        <a:xfrm>
          <a:off x="22250400" y="710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0.047</a:t>
          </a:r>
          <a:endParaRPr kumimoji="1" lang="ja-JP" altLang="en-US" sz="1000" b="1">
            <a:latin typeface="ＭＳ Ｐゴシック"/>
          </a:endParaRPr>
        </a:p>
      </xdr:txBody>
    </xdr:sp>
    <xdr:clientData/>
  </xdr:oneCellAnchor>
  <xdr:twoCellAnchor>
    <xdr:from>
      <xdr:col>32</xdr:col>
      <xdr:colOff>98425</xdr:colOff>
      <xdr:row>41</xdr:row>
      <xdr:rowOff>76200</xdr:rowOff>
    </xdr:from>
    <xdr:to>
      <xdr:col>32</xdr:col>
      <xdr:colOff>276225</xdr:colOff>
      <xdr:row>41</xdr:row>
      <xdr:rowOff>76200</xdr:rowOff>
    </xdr:to>
    <xdr:cxnSp macro="">
      <xdr:nvCxnSpPr>
        <xdr:cNvPr id="369" name="直線コネクタ 368"/>
        <xdr:cNvCxnSpPr/>
      </xdr:nvCxnSpPr>
      <xdr:spPr>
        <a:xfrm>
          <a:off x="22072600" y="710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32</xdr:row>
      <xdr:rowOff>156227</xdr:rowOff>
    </xdr:from>
    <xdr:ext cx="469744" cy="259045"/>
    <xdr:sp macro="" textlink="">
      <xdr:nvSpPr>
        <xdr:cNvPr id="370" name="【認定こども園・幼稚園・保育所】&#10;一人当たり面積最大値テキスト"/>
        <xdr:cNvSpPr txBox="1"/>
      </xdr:nvSpPr>
      <xdr:spPr>
        <a:xfrm>
          <a:off x="22250400" y="564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0.112</a:t>
          </a:r>
          <a:endParaRPr kumimoji="1" lang="ja-JP" altLang="en-US" sz="1000" b="1">
            <a:latin typeface="ＭＳ Ｐゴシック"/>
          </a:endParaRPr>
        </a:p>
      </xdr:txBody>
    </xdr:sp>
    <xdr:clientData/>
  </xdr:oneCellAnchor>
  <xdr:twoCellAnchor>
    <xdr:from>
      <xdr:col>32</xdr:col>
      <xdr:colOff>98425</xdr:colOff>
      <xdr:row>34</xdr:row>
      <xdr:rowOff>38100</xdr:rowOff>
    </xdr:from>
    <xdr:to>
      <xdr:col>32</xdr:col>
      <xdr:colOff>276225</xdr:colOff>
      <xdr:row>34</xdr:row>
      <xdr:rowOff>38100</xdr:rowOff>
    </xdr:to>
    <xdr:cxnSp macro="">
      <xdr:nvCxnSpPr>
        <xdr:cNvPr id="371" name="直線コネクタ 370"/>
        <xdr:cNvCxnSpPr/>
      </xdr:nvCxnSpPr>
      <xdr:spPr>
        <a:xfrm>
          <a:off x="22072600" y="586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36</xdr:row>
      <xdr:rowOff>29227</xdr:rowOff>
    </xdr:from>
    <xdr:ext cx="469744" cy="259045"/>
    <xdr:sp macro="" textlink="">
      <xdr:nvSpPr>
        <xdr:cNvPr id="372" name="【認定こども園・幼稚園・保育所】&#10;一人当たり面積平均値テキスト"/>
        <xdr:cNvSpPr txBox="1"/>
      </xdr:nvSpPr>
      <xdr:spPr>
        <a:xfrm>
          <a:off x="22250400" y="6201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0.084</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6350</xdr:rowOff>
    </xdr:from>
    <xdr:to>
      <xdr:col>32</xdr:col>
      <xdr:colOff>238125</xdr:colOff>
      <xdr:row>37</xdr:row>
      <xdr:rowOff>107950</xdr:rowOff>
    </xdr:to>
    <xdr:sp macro="" textlink="">
      <xdr:nvSpPr>
        <xdr:cNvPr id="373" name="フローチャート : 判断 372"/>
        <xdr:cNvSpPr/>
      </xdr:nvSpPr>
      <xdr:spPr>
        <a:xfrm>
          <a:off x="221107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38</xdr:row>
      <xdr:rowOff>101600</xdr:rowOff>
    </xdr:from>
    <xdr:to>
      <xdr:col>31</xdr:col>
      <xdr:colOff>85725</xdr:colOff>
      <xdr:row>39</xdr:row>
      <xdr:rowOff>31750</xdr:rowOff>
    </xdr:to>
    <xdr:sp macro="" textlink="">
      <xdr:nvSpPr>
        <xdr:cNvPr id="374" name="フローチャート : 判断 373"/>
        <xdr:cNvSpPr/>
      </xdr:nvSpPr>
      <xdr:spPr>
        <a:xfrm>
          <a:off x="21272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75" name="テキスト ボックス 37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76" name="テキスト ボックス 37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77" name="テキスト ボックス 37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78" name="テキスト ボックス 37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79" name="テキスト ボックス 37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63500</xdr:rowOff>
    </xdr:from>
    <xdr:to>
      <xdr:col>32</xdr:col>
      <xdr:colOff>238125</xdr:colOff>
      <xdr:row>38</xdr:row>
      <xdr:rowOff>165100</xdr:rowOff>
    </xdr:to>
    <xdr:sp macro="" textlink="">
      <xdr:nvSpPr>
        <xdr:cNvPr id="380" name="円/楕円 379"/>
        <xdr:cNvSpPr/>
      </xdr:nvSpPr>
      <xdr:spPr>
        <a:xfrm>
          <a:off x="221107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38</xdr:row>
      <xdr:rowOff>41927</xdr:rowOff>
    </xdr:from>
    <xdr:ext cx="469744" cy="259045"/>
    <xdr:sp macro="" textlink="">
      <xdr:nvSpPr>
        <xdr:cNvPr id="381" name="【認定こども園・幼稚園・保育所】&#10;一人当たり面積該当値テキスト"/>
        <xdr:cNvSpPr txBox="1"/>
      </xdr:nvSpPr>
      <xdr:spPr>
        <a:xfrm>
          <a:off x="22250400" y="655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0.072</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139700</xdr:rowOff>
    </xdr:from>
    <xdr:to>
      <xdr:col>31</xdr:col>
      <xdr:colOff>85725</xdr:colOff>
      <xdr:row>39</xdr:row>
      <xdr:rowOff>69850</xdr:rowOff>
    </xdr:to>
    <xdr:sp macro="" textlink="">
      <xdr:nvSpPr>
        <xdr:cNvPr id="382" name="円/楕円 381"/>
        <xdr:cNvSpPr/>
      </xdr:nvSpPr>
      <xdr:spPr>
        <a:xfrm>
          <a:off x="21272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38</xdr:row>
      <xdr:rowOff>114300</xdr:rowOff>
    </xdr:from>
    <xdr:to>
      <xdr:col>32</xdr:col>
      <xdr:colOff>187325</xdr:colOff>
      <xdr:row>39</xdr:row>
      <xdr:rowOff>19050</xdr:rowOff>
    </xdr:to>
    <xdr:cxnSp macro="">
      <xdr:nvCxnSpPr>
        <xdr:cNvPr id="383" name="直線コネクタ 382"/>
        <xdr:cNvCxnSpPr/>
      </xdr:nvCxnSpPr>
      <xdr:spPr>
        <a:xfrm flipV="1">
          <a:off x="21323300" y="66294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37</xdr:row>
      <xdr:rowOff>48277</xdr:rowOff>
    </xdr:from>
    <xdr:ext cx="469744" cy="259045"/>
    <xdr:sp macro="" textlink="">
      <xdr:nvSpPr>
        <xdr:cNvPr id="384" name="n_1aveValue【認定こども園・幼稚園・保育所】&#10;一人当たり面積"/>
        <xdr:cNvSpPr txBox="1"/>
      </xdr:nvSpPr>
      <xdr:spPr>
        <a:xfrm>
          <a:off x="210757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0.070</a:t>
          </a:r>
          <a:endParaRPr kumimoji="1" lang="ja-JP" altLang="en-US" sz="1000" b="1">
            <a:solidFill>
              <a:srgbClr val="000080"/>
            </a:solidFill>
            <a:latin typeface="ＭＳ Ｐゴシック"/>
          </a:endParaRPr>
        </a:p>
      </xdr:txBody>
    </xdr:sp>
    <xdr:clientData/>
  </xdr:oneCellAnchor>
  <xdr:oneCellAnchor>
    <xdr:from>
      <xdr:col>30</xdr:col>
      <xdr:colOff>473152</xdr:colOff>
      <xdr:row>39</xdr:row>
      <xdr:rowOff>60977</xdr:rowOff>
    </xdr:from>
    <xdr:ext cx="469744" cy="259045"/>
    <xdr:sp macro="" textlink="">
      <xdr:nvSpPr>
        <xdr:cNvPr id="385" name="n_1mainValue【認定こども園・幼稚園・保育所】&#10;一人当たり面積"/>
        <xdr:cNvSpPr txBox="1"/>
      </xdr:nvSpPr>
      <xdr:spPr>
        <a:xfrm>
          <a:off x="210757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0.068</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386" name="正方形/長方形 38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87" name="正方形/長方形 38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88" name="正方形/長方形 38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89" name="正方形/長方形 38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90" name="正方形/長方形 38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91" name="正方形/長方形 39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92" name="正方形/長方形 39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93" name="正方形/長方形 39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94" name="テキスト ボックス 39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95" name="直線コネクタ 39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96" name="テキスト ボックス 395"/>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73025</xdr:colOff>
      <xdr:row>64</xdr:row>
      <xdr:rowOff>76200</xdr:rowOff>
    </xdr:from>
    <xdr:to>
      <xdr:col>24</xdr:col>
      <xdr:colOff>644525</xdr:colOff>
      <xdr:row>64</xdr:row>
      <xdr:rowOff>76200</xdr:rowOff>
    </xdr:to>
    <xdr:cxnSp macro="">
      <xdr:nvCxnSpPr>
        <xdr:cNvPr id="397" name="直線コネクタ 396"/>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105427</xdr:rowOff>
    </xdr:from>
    <xdr:ext cx="403059" cy="259045"/>
    <xdr:sp macro="" textlink="">
      <xdr:nvSpPr>
        <xdr:cNvPr id="398" name="テキスト ボックス 397"/>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399" name="直線コネクタ 398"/>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400" name="テキスト ボックス 399"/>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45.0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401" name="直線コネクタ 400"/>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402" name="テキスト ボックス 401"/>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403" name="直線コネクタ 402"/>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404" name="テキスト ボックス 403"/>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55.0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405" name="直線コネクタ 404"/>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406" name="テキスト ボックス 405"/>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407" name="直線コネクタ 40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408" name="テキスト ボックス 407"/>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65.0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409"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45720</xdr:rowOff>
    </xdr:from>
    <xdr:to>
      <xdr:col>23</xdr:col>
      <xdr:colOff>516889</xdr:colOff>
      <xdr:row>64</xdr:row>
      <xdr:rowOff>22860</xdr:rowOff>
    </xdr:to>
    <xdr:cxnSp macro="">
      <xdr:nvCxnSpPr>
        <xdr:cNvPr id="410" name="直線コネクタ 409"/>
        <xdr:cNvCxnSpPr/>
      </xdr:nvCxnSpPr>
      <xdr:spPr>
        <a:xfrm flipV="1">
          <a:off x="16318864" y="964692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26687</xdr:rowOff>
    </xdr:from>
    <xdr:ext cx="405111" cy="259045"/>
    <xdr:sp macro="" textlink="">
      <xdr:nvSpPr>
        <xdr:cNvPr id="411" name="【学校施設】&#10;有形固定資産減価償却率最小値テキスト"/>
        <xdr:cNvSpPr txBox="1"/>
      </xdr:nvSpPr>
      <xdr:spPr>
        <a:xfrm>
          <a:off x="16408400" y="1099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40.7</a:t>
          </a:r>
          <a:endParaRPr kumimoji="1" lang="ja-JP" altLang="en-US" sz="1000" b="1">
            <a:latin typeface="ＭＳ Ｐゴシック"/>
          </a:endParaRPr>
        </a:p>
      </xdr:txBody>
    </xdr:sp>
    <xdr:clientData/>
  </xdr:oneCellAnchor>
  <xdr:twoCellAnchor>
    <xdr:from>
      <xdr:col>23</xdr:col>
      <xdr:colOff>428625</xdr:colOff>
      <xdr:row>64</xdr:row>
      <xdr:rowOff>22860</xdr:rowOff>
    </xdr:from>
    <xdr:to>
      <xdr:col>23</xdr:col>
      <xdr:colOff>606425</xdr:colOff>
      <xdr:row>64</xdr:row>
      <xdr:rowOff>22860</xdr:rowOff>
    </xdr:to>
    <xdr:cxnSp macro="">
      <xdr:nvCxnSpPr>
        <xdr:cNvPr id="412" name="直線コネクタ 411"/>
        <xdr:cNvCxnSpPr/>
      </xdr:nvCxnSpPr>
      <xdr:spPr>
        <a:xfrm>
          <a:off x="16230600" y="10995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163847</xdr:rowOff>
    </xdr:from>
    <xdr:ext cx="405111" cy="259045"/>
    <xdr:sp macro="" textlink="">
      <xdr:nvSpPr>
        <xdr:cNvPr id="413" name="【学校施設】&#10;有形固定資産減価償却率最大値テキスト"/>
        <xdr:cNvSpPr txBox="1"/>
      </xdr:nvSpPr>
      <xdr:spPr>
        <a:xfrm>
          <a:off x="16408400" y="942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58.4</a:t>
          </a:r>
          <a:endParaRPr kumimoji="1" lang="ja-JP" altLang="en-US" sz="1000" b="1">
            <a:latin typeface="ＭＳ Ｐゴシック"/>
          </a:endParaRPr>
        </a:p>
      </xdr:txBody>
    </xdr:sp>
    <xdr:clientData/>
  </xdr:oneCellAnchor>
  <xdr:twoCellAnchor>
    <xdr:from>
      <xdr:col>23</xdr:col>
      <xdr:colOff>428625</xdr:colOff>
      <xdr:row>56</xdr:row>
      <xdr:rowOff>45720</xdr:rowOff>
    </xdr:from>
    <xdr:to>
      <xdr:col>23</xdr:col>
      <xdr:colOff>606425</xdr:colOff>
      <xdr:row>56</xdr:row>
      <xdr:rowOff>45720</xdr:rowOff>
    </xdr:to>
    <xdr:cxnSp macro="">
      <xdr:nvCxnSpPr>
        <xdr:cNvPr id="414" name="直線コネクタ 413"/>
        <xdr:cNvCxnSpPr/>
      </xdr:nvCxnSpPr>
      <xdr:spPr>
        <a:xfrm>
          <a:off x="16230600" y="964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58</xdr:row>
      <xdr:rowOff>110507</xdr:rowOff>
    </xdr:from>
    <xdr:ext cx="405111" cy="259045"/>
    <xdr:sp macro="" textlink="">
      <xdr:nvSpPr>
        <xdr:cNvPr id="415" name="【学校施設】&#10;有形固定資産減価償却率平均値テキスト"/>
        <xdr:cNvSpPr txBox="1"/>
      </xdr:nvSpPr>
      <xdr:spPr>
        <a:xfrm>
          <a:off x="16408400" y="10054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52.1</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132080</xdr:rowOff>
    </xdr:from>
    <xdr:to>
      <xdr:col>23</xdr:col>
      <xdr:colOff>568325</xdr:colOff>
      <xdr:row>59</xdr:row>
      <xdr:rowOff>62230</xdr:rowOff>
    </xdr:to>
    <xdr:sp macro="" textlink="">
      <xdr:nvSpPr>
        <xdr:cNvPr id="416" name="フローチャート : 判断 415"/>
        <xdr:cNvSpPr/>
      </xdr:nvSpPr>
      <xdr:spPr>
        <a:xfrm>
          <a:off x="16268700" y="100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55</xdr:row>
      <xdr:rowOff>59690</xdr:rowOff>
    </xdr:from>
    <xdr:to>
      <xdr:col>22</xdr:col>
      <xdr:colOff>415925</xdr:colOff>
      <xdr:row>55</xdr:row>
      <xdr:rowOff>161290</xdr:rowOff>
    </xdr:to>
    <xdr:sp macro="" textlink="">
      <xdr:nvSpPr>
        <xdr:cNvPr id="417" name="フローチャート : 判断 416"/>
        <xdr:cNvSpPr/>
      </xdr:nvSpPr>
      <xdr:spPr>
        <a:xfrm>
          <a:off x="15430500" y="94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418" name="テキスト ボックス 417"/>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419" name="テキスト ボックス 418"/>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420" name="テキスト ボックス 419"/>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21" name="テキスト ボックス 420"/>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22" name="テキスト ボックス 421"/>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58</xdr:row>
      <xdr:rowOff>55880</xdr:rowOff>
    </xdr:from>
    <xdr:to>
      <xdr:col>23</xdr:col>
      <xdr:colOff>568325</xdr:colOff>
      <xdr:row>58</xdr:row>
      <xdr:rowOff>157480</xdr:rowOff>
    </xdr:to>
    <xdr:sp macro="" textlink="">
      <xdr:nvSpPr>
        <xdr:cNvPr id="423" name="円/楕円 422"/>
        <xdr:cNvSpPr/>
      </xdr:nvSpPr>
      <xdr:spPr>
        <a:xfrm>
          <a:off x="16268700" y="99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57</xdr:row>
      <xdr:rowOff>78757</xdr:rowOff>
    </xdr:from>
    <xdr:ext cx="405111" cy="259045"/>
    <xdr:sp macro="" textlink="">
      <xdr:nvSpPr>
        <xdr:cNvPr id="424" name="【学校施設】&#10;有形固定資産減価償却率該当値テキスト"/>
        <xdr:cNvSpPr txBox="1"/>
      </xdr:nvSpPr>
      <xdr:spPr>
        <a:xfrm>
          <a:off x="16408400"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53.1</a:t>
          </a:r>
          <a:endParaRPr kumimoji="1" lang="ja-JP" altLang="en-US" sz="1000" b="1">
            <a:solidFill>
              <a:srgbClr val="FF0000"/>
            </a:solidFill>
            <a:latin typeface="ＭＳ Ｐゴシック"/>
          </a:endParaRPr>
        </a:p>
      </xdr:txBody>
    </xdr:sp>
    <xdr:clientData/>
  </xdr:oneCellAnchor>
  <xdr:twoCellAnchor>
    <xdr:from>
      <xdr:col>22</xdr:col>
      <xdr:colOff>314325</xdr:colOff>
      <xdr:row>59</xdr:row>
      <xdr:rowOff>44450</xdr:rowOff>
    </xdr:from>
    <xdr:to>
      <xdr:col>22</xdr:col>
      <xdr:colOff>415925</xdr:colOff>
      <xdr:row>59</xdr:row>
      <xdr:rowOff>146050</xdr:rowOff>
    </xdr:to>
    <xdr:sp macro="" textlink="">
      <xdr:nvSpPr>
        <xdr:cNvPr id="425" name="円/楕円 424"/>
        <xdr:cNvSpPr/>
      </xdr:nvSpPr>
      <xdr:spPr>
        <a:xfrm>
          <a:off x="154305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58</xdr:row>
      <xdr:rowOff>106680</xdr:rowOff>
    </xdr:from>
    <xdr:to>
      <xdr:col>23</xdr:col>
      <xdr:colOff>517525</xdr:colOff>
      <xdr:row>59</xdr:row>
      <xdr:rowOff>95250</xdr:rowOff>
    </xdr:to>
    <xdr:cxnSp macro="">
      <xdr:nvCxnSpPr>
        <xdr:cNvPr id="426" name="直線コネクタ 425"/>
        <xdr:cNvCxnSpPr/>
      </xdr:nvCxnSpPr>
      <xdr:spPr>
        <a:xfrm flipV="1">
          <a:off x="15481300" y="1005078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54</xdr:row>
      <xdr:rowOff>6367</xdr:rowOff>
    </xdr:from>
    <xdr:ext cx="405111" cy="259045"/>
    <xdr:sp macro="" textlink="">
      <xdr:nvSpPr>
        <xdr:cNvPr id="427" name="n_1aveValue【学校施設】&#10;有形固定資産減価償却率"/>
        <xdr:cNvSpPr txBox="1"/>
      </xdr:nvSpPr>
      <xdr:spPr>
        <a:xfrm>
          <a:off x="15266043" y="926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59.8</a:t>
          </a:r>
          <a:endParaRPr kumimoji="1" lang="ja-JP" altLang="en-US" sz="1000" b="1">
            <a:solidFill>
              <a:srgbClr val="000080"/>
            </a:solidFill>
            <a:latin typeface="ＭＳ Ｐゴシック"/>
          </a:endParaRPr>
        </a:p>
      </xdr:txBody>
    </xdr:sp>
    <xdr:clientData/>
  </xdr:oneCellAnchor>
  <xdr:oneCellAnchor>
    <xdr:from>
      <xdr:col>22</xdr:col>
      <xdr:colOff>149868</xdr:colOff>
      <xdr:row>59</xdr:row>
      <xdr:rowOff>137177</xdr:rowOff>
    </xdr:from>
    <xdr:ext cx="405111" cy="259045"/>
    <xdr:sp macro="" textlink="">
      <xdr:nvSpPr>
        <xdr:cNvPr id="428" name="n_1mainValue【学校施設】&#10;有形固定資産減価償却率"/>
        <xdr:cNvSpPr txBox="1"/>
      </xdr:nvSpPr>
      <xdr:spPr>
        <a:xfrm>
          <a:off x="15266043" y="1025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51.0</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29" name="正方形/長方形 42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30" name="正方形/長方形 42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31" name="正方形/長方形 43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32" name="正方形/長方形 43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33" name="正方形/長方形 43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34" name="正方形/長方形 43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35" name="正方形/長方形 43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1.811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36" name="正方形/長方形 43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37" name="テキスト ボックス 43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38" name="直線コネクタ 43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439" name="テキスト ボックス 438"/>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64</xdr:row>
      <xdr:rowOff>130628</xdr:rowOff>
    </xdr:from>
    <xdr:to>
      <xdr:col>33</xdr:col>
      <xdr:colOff>314325</xdr:colOff>
      <xdr:row>64</xdr:row>
      <xdr:rowOff>130628</xdr:rowOff>
    </xdr:to>
    <xdr:cxnSp macro="">
      <xdr:nvCxnSpPr>
        <xdr:cNvPr id="440" name="直線コネクタ 439"/>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159855</xdr:rowOff>
    </xdr:from>
    <xdr:ext cx="467179" cy="259045"/>
    <xdr:sp macro="" textlink="">
      <xdr:nvSpPr>
        <xdr:cNvPr id="441" name="テキスト ボックス 440"/>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62</xdr:row>
      <xdr:rowOff>146957</xdr:rowOff>
    </xdr:from>
    <xdr:to>
      <xdr:col>33</xdr:col>
      <xdr:colOff>314325</xdr:colOff>
      <xdr:row>62</xdr:row>
      <xdr:rowOff>146957</xdr:rowOff>
    </xdr:to>
    <xdr:cxnSp macro="">
      <xdr:nvCxnSpPr>
        <xdr:cNvPr id="442" name="直線コネクタ 441"/>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62</xdr:row>
      <xdr:rowOff>4734</xdr:rowOff>
    </xdr:from>
    <xdr:ext cx="467179" cy="259045"/>
    <xdr:sp macro="" textlink="">
      <xdr:nvSpPr>
        <xdr:cNvPr id="443" name="テキスト ボックス 442"/>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60</xdr:row>
      <xdr:rowOff>163285</xdr:rowOff>
    </xdr:from>
    <xdr:to>
      <xdr:col>33</xdr:col>
      <xdr:colOff>314325</xdr:colOff>
      <xdr:row>60</xdr:row>
      <xdr:rowOff>163285</xdr:rowOff>
    </xdr:to>
    <xdr:cxnSp macro="">
      <xdr:nvCxnSpPr>
        <xdr:cNvPr id="444" name="直線コネクタ 443"/>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21062</xdr:rowOff>
    </xdr:from>
    <xdr:ext cx="467179" cy="259045"/>
    <xdr:sp macro="" textlink="">
      <xdr:nvSpPr>
        <xdr:cNvPr id="445" name="テキスト ボックス 444"/>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59</xdr:row>
      <xdr:rowOff>8165</xdr:rowOff>
    </xdr:from>
    <xdr:to>
      <xdr:col>33</xdr:col>
      <xdr:colOff>314325</xdr:colOff>
      <xdr:row>59</xdr:row>
      <xdr:rowOff>8165</xdr:rowOff>
    </xdr:to>
    <xdr:cxnSp macro="">
      <xdr:nvCxnSpPr>
        <xdr:cNvPr id="446" name="直線コネクタ 445"/>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58</xdr:row>
      <xdr:rowOff>37392</xdr:rowOff>
    </xdr:from>
    <xdr:ext cx="467179" cy="259045"/>
    <xdr:sp macro="" textlink="">
      <xdr:nvSpPr>
        <xdr:cNvPr id="447" name="テキスト ボックス 446"/>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26</xdr:col>
      <xdr:colOff>428625</xdr:colOff>
      <xdr:row>57</xdr:row>
      <xdr:rowOff>24493</xdr:rowOff>
    </xdr:from>
    <xdr:to>
      <xdr:col>33</xdr:col>
      <xdr:colOff>314325</xdr:colOff>
      <xdr:row>57</xdr:row>
      <xdr:rowOff>24493</xdr:rowOff>
    </xdr:to>
    <xdr:cxnSp macro="">
      <xdr:nvCxnSpPr>
        <xdr:cNvPr id="448" name="直線コネクタ 447"/>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53720</xdr:rowOff>
    </xdr:from>
    <xdr:ext cx="467179" cy="259045"/>
    <xdr:sp macro="" textlink="">
      <xdr:nvSpPr>
        <xdr:cNvPr id="449" name="テキスト ボックス 448"/>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a:t>
          </a:r>
          <a:endParaRPr kumimoji="1" lang="ja-JP" altLang="en-US" sz="1000">
            <a:latin typeface="ＭＳ Ｐゴシック"/>
          </a:endParaRPr>
        </a:p>
      </xdr:txBody>
    </xdr:sp>
    <xdr:clientData/>
  </xdr:oneCellAnchor>
  <xdr:twoCellAnchor>
    <xdr:from>
      <xdr:col>26</xdr:col>
      <xdr:colOff>428625</xdr:colOff>
      <xdr:row>55</xdr:row>
      <xdr:rowOff>40822</xdr:rowOff>
    </xdr:from>
    <xdr:to>
      <xdr:col>33</xdr:col>
      <xdr:colOff>314325</xdr:colOff>
      <xdr:row>55</xdr:row>
      <xdr:rowOff>40822</xdr:rowOff>
    </xdr:to>
    <xdr:cxnSp macro="">
      <xdr:nvCxnSpPr>
        <xdr:cNvPr id="450" name="直線コネクタ 449"/>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70049</xdr:rowOff>
    </xdr:from>
    <xdr:ext cx="467179" cy="259045"/>
    <xdr:sp macro="" textlink="">
      <xdr:nvSpPr>
        <xdr:cNvPr id="451" name="テキスト ボックス 450"/>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52" name="直線コネクタ 451"/>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53" name="テキスト ボックス 452"/>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54"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55</xdr:row>
      <xdr:rowOff>29391</xdr:rowOff>
    </xdr:from>
    <xdr:to>
      <xdr:col>32</xdr:col>
      <xdr:colOff>186689</xdr:colOff>
      <xdr:row>63</xdr:row>
      <xdr:rowOff>119199</xdr:rowOff>
    </xdr:to>
    <xdr:cxnSp macro="">
      <xdr:nvCxnSpPr>
        <xdr:cNvPr id="455" name="直線コネクタ 454"/>
        <xdr:cNvCxnSpPr/>
      </xdr:nvCxnSpPr>
      <xdr:spPr>
        <a:xfrm flipV="1">
          <a:off x="22160864" y="9459141"/>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123026</xdr:rowOff>
    </xdr:from>
    <xdr:ext cx="469744" cy="259045"/>
    <xdr:sp macro="" textlink="">
      <xdr:nvSpPr>
        <xdr:cNvPr id="456" name="【学校施設】&#10;一人当たり面積最小値テキスト"/>
        <xdr:cNvSpPr txBox="1"/>
      </xdr:nvSpPr>
      <xdr:spPr>
        <a:xfrm>
          <a:off x="22250400" y="10924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0.912</a:t>
          </a:r>
          <a:endParaRPr kumimoji="1" lang="ja-JP" altLang="en-US" sz="1000" b="1">
            <a:latin typeface="ＭＳ Ｐゴシック"/>
          </a:endParaRPr>
        </a:p>
      </xdr:txBody>
    </xdr:sp>
    <xdr:clientData/>
  </xdr:oneCellAnchor>
  <xdr:twoCellAnchor>
    <xdr:from>
      <xdr:col>32</xdr:col>
      <xdr:colOff>98425</xdr:colOff>
      <xdr:row>63</xdr:row>
      <xdr:rowOff>119199</xdr:rowOff>
    </xdr:from>
    <xdr:to>
      <xdr:col>32</xdr:col>
      <xdr:colOff>276225</xdr:colOff>
      <xdr:row>63</xdr:row>
      <xdr:rowOff>119199</xdr:rowOff>
    </xdr:to>
    <xdr:cxnSp macro="">
      <xdr:nvCxnSpPr>
        <xdr:cNvPr id="457" name="直線コネクタ 456"/>
        <xdr:cNvCxnSpPr/>
      </xdr:nvCxnSpPr>
      <xdr:spPr>
        <a:xfrm>
          <a:off x="22072600" y="1092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53</xdr:row>
      <xdr:rowOff>147518</xdr:rowOff>
    </xdr:from>
    <xdr:ext cx="469744" cy="259045"/>
    <xdr:sp macro="" textlink="">
      <xdr:nvSpPr>
        <xdr:cNvPr id="458" name="【学校施設】&#10;一人当たり面積最大値テキスト"/>
        <xdr:cNvSpPr txBox="1"/>
      </xdr:nvSpPr>
      <xdr:spPr>
        <a:xfrm>
          <a:off x="22250400" y="9234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1.807</a:t>
          </a:r>
          <a:endParaRPr kumimoji="1" lang="ja-JP" altLang="en-US" sz="1000" b="1">
            <a:latin typeface="ＭＳ Ｐゴシック"/>
          </a:endParaRPr>
        </a:p>
      </xdr:txBody>
    </xdr:sp>
    <xdr:clientData/>
  </xdr:oneCellAnchor>
  <xdr:twoCellAnchor>
    <xdr:from>
      <xdr:col>32</xdr:col>
      <xdr:colOff>98425</xdr:colOff>
      <xdr:row>55</xdr:row>
      <xdr:rowOff>29391</xdr:rowOff>
    </xdr:from>
    <xdr:to>
      <xdr:col>32</xdr:col>
      <xdr:colOff>276225</xdr:colOff>
      <xdr:row>55</xdr:row>
      <xdr:rowOff>29391</xdr:rowOff>
    </xdr:to>
    <xdr:cxnSp macro="">
      <xdr:nvCxnSpPr>
        <xdr:cNvPr id="459" name="直線コネクタ 458"/>
        <xdr:cNvCxnSpPr/>
      </xdr:nvCxnSpPr>
      <xdr:spPr>
        <a:xfrm>
          <a:off x="22072600" y="9459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56</xdr:row>
      <xdr:rowOff>161126</xdr:rowOff>
    </xdr:from>
    <xdr:ext cx="469744" cy="259045"/>
    <xdr:sp macro="" textlink="">
      <xdr:nvSpPr>
        <xdr:cNvPr id="460" name="【学校施設】&#10;一人当たり面積平均値テキスト"/>
        <xdr:cNvSpPr txBox="1"/>
      </xdr:nvSpPr>
      <xdr:spPr>
        <a:xfrm>
          <a:off x="22250400" y="97623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1.577</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11249</xdr:rowOff>
    </xdr:from>
    <xdr:to>
      <xdr:col>32</xdr:col>
      <xdr:colOff>238125</xdr:colOff>
      <xdr:row>57</xdr:row>
      <xdr:rowOff>112849</xdr:rowOff>
    </xdr:to>
    <xdr:sp macro="" textlink="">
      <xdr:nvSpPr>
        <xdr:cNvPr id="461" name="フローチャート : 判断 460"/>
        <xdr:cNvSpPr/>
      </xdr:nvSpPr>
      <xdr:spPr>
        <a:xfrm>
          <a:off x="22110700" y="978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59</xdr:row>
      <xdr:rowOff>19413</xdr:rowOff>
    </xdr:from>
    <xdr:to>
      <xdr:col>31</xdr:col>
      <xdr:colOff>85725</xdr:colOff>
      <xdr:row>59</xdr:row>
      <xdr:rowOff>121013</xdr:rowOff>
    </xdr:to>
    <xdr:sp macro="" textlink="">
      <xdr:nvSpPr>
        <xdr:cNvPr id="462" name="フローチャート : 判断 461"/>
        <xdr:cNvSpPr/>
      </xdr:nvSpPr>
      <xdr:spPr>
        <a:xfrm>
          <a:off x="21272500" y="101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63" name="テキスト ボックス 46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64" name="テキスト ボックス 46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65" name="テキスト ボックス 46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66" name="テキスト ボックス 46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67" name="テキスト ボックス 46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56</xdr:row>
      <xdr:rowOff>79828</xdr:rowOff>
    </xdr:from>
    <xdr:to>
      <xdr:col>32</xdr:col>
      <xdr:colOff>238125</xdr:colOff>
      <xdr:row>57</xdr:row>
      <xdr:rowOff>9978</xdr:rowOff>
    </xdr:to>
    <xdr:sp macro="" textlink="">
      <xdr:nvSpPr>
        <xdr:cNvPr id="468" name="円/楕円 467"/>
        <xdr:cNvSpPr/>
      </xdr:nvSpPr>
      <xdr:spPr>
        <a:xfrm>
          <a:off x="22110700" y="968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55</xdr:row>
      <xdr:rowOff>102705</xdr:rowOff>
    </xdr:from>
    <xdr:ext cx="469744" cy="259045"/>
    <xdr:sp macro="" textlink="">
      <xdr:nvSpPr>
        <xdr:cNvPr id="469" name="【学校施設】&#10;一人当たり面積該当値テキスト"/>
        <xdr:cNvSpPr txBox="1"/>
      </xdr:nvSpPr>
      <xdr:spPr>
        <a:xfrm>
          <a:off x="22250400" y="9532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1.640</a:t>
          </a:r>
          <a:endParaRPr kumimoji="1" lang="ja-JP" altLang="en-US" sz="1000" b="1">
            <a:solidFill>
              <a:srgbClr val="FF0000"/>
            </a:solidFill>
            <a:latin typeface="ＭＳ Ｐゴシック"/>
          </a:endParaRPr>
        </a:p>
      </xdr:txBody>
    </xdr:sp>
    <xdr:clientData/>
  </xdr:oneCellAnchor>
  <xdr:twoCellAnchor>
    <xdr:from>
      <xdr:col>30</xdr:col>
      <xdr:colOff>669925</xdr:colOff>
      <xdr:row>56</xdr:row>
      <xdr:rowOff>112485</xdr:rowOff>
    </xdr:from>
    <xdr:to>
      <xdr:col>31</xdr:col>
      <xdr:colOff>85725</xdr:colOff>
      <xdr:row>57</xdr:row>
      <xdr:rowOff>42635</xdr:rowOff>
    </xdr:to>
    <xdr:sp macro="" textlink="">
      <xdr:nvSpPr>
        <xdr:cNvPr id="470" name="円/楕円 469"/>
        <xdr:cNvSpPr/>
      </xdr:nvSpPr>
      <xdr:spPr>
        <a:xfrm>
          <a:off x="21272500" y="971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56</xdr:row>
      <xdr:rowOff>130628</xdr:rowOff>
    </xdr:from>
    <xdr:to>
      <xdr:col>32</xdr:col>
      <xdr:colOff>187325</xdr:colOff>
      <xdr:row>56</xdr:row>
      <xdr:rowOff>163285</xdr:rowOff>
    </xdr:to>
    <xdr:cxnSp macro="">
      <xdr:nvCxnSpPr>
        <xdr:cNvPr id="471" name="直線コネクタ 470"/>
        <xdr:cNvCxnSpPr/>
      </xdr:nvCxnSpPr>
      <xdr:spPr>
        <a:xfrm flipV="1">
          <a:off x="21323300" y="97318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59</xdr:row>
      <xdr:rowOff>112140</xdr:rowOff>
    </xdr:from>
    <xdr:ext cx="469744" cy="259045"/>
    <xdr:sp macro="" textlink="">
      <xdr:nvSpPr>
        <xdr:cNvPr id="472" name="n_1aveValue【学校施設】&#10;一人当たり面積"/>
        <xdr:cNvSpPr txBox="1"/>
      </xdr:nvSpPr>
      <xdr:spPr>
        <a:xfrm>
          <a:off x="21075727" y="10227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1.362</a:t>
          </a:r>
          <a:endParaRPr kumimoji="1" lang="ja-JP" altLang="en-US" sz="1000" b="1">
            <a:solidFill>
              <a:srgbClr val="000080"/>
            </a:solidFill>
            <a:latin typeface="ＭＳ Ｐゴシック"/>
          </a:endParaRPr>
        </a:p>
      </xdr:txBody>
    </xdr:sp>
    <xdr:clientData/>
  </xdr:oneCellAnchor>
  <xdr:oneCellAnchor>
    <xdr:from>
      <xdr:col>30</xdr:col>
      <xdr:colOff>473152</xdr:colOff>
      <xdr:row>55</xdr:row>
      <xdr:rowOff>59162</xdr:rowOff>
    </xdr:from>
    <xdr:ext cx="469744" cy="259045"/>
    <xdr:sp macro="" textlink="">
      <xdr:nvSpPr>
        <xdr:cNvPr id="473" name="n_1mainValue【学校施設】&#10;一人当たり面積"/>
        <xdr:cNvSpPr txBox="1"/>
      </xdr:nvSpPr>
      <xdr:spPr>
        <a:xfrm>
          <a:off x="21075727" y="948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1.620</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74" name="正方形/長方形 47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75" name="正方形/長方形 47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76" name="正方形/長方形 47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77" name="正方形/長方形 47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78" name="正方形/長方形 47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79" name="正方形/長方形 47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80" name="正方形/長方形 47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81" name="正方形/長方形 48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482" name="テキスト ボックス 48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483" name="直線コネクタ 48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88</xdr:row>
      <xdr:rowOff>10177</xdr:rowOff>
    </xdr:from>
    <xdr:ext cx="338939" cy="259045"/>
    <xdr:sp macro="" textlink="">
      <xdr:nvSpPr>
        <xdr:cNvPr id="484" name="テキスト ボックス 483"/>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86</xdr:row>
      <xdr:rowOff>114300</xdr:rowOff>
    </xdr:from>
    <xdr:to>
      <xdr:col>24</xdr:col>
      <xdr:colOff>644525</xdr:colOff>
      <xdr:row>86</xdr:row>
      <xdr:rowOff>114300</xdr:rowOff>
    </xdr:to>
    <xdr:cxnSp macro="">
      <xdr:nvCxnSpPr>
        <xdr:cNvPr id="485" name="直線コネクタ 484"/>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143527</xdr:rowOff>
    </xdr:from>
    <xdr:ext cx="403059" cy="259045"/>
    <xdr:sp macro="" textlink="">
      <xdr:nvSpPr>
        <xdr:cNvPr id="486" name="テキスト ボックス 485"/>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487" name="直線コネクタ 486"/>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488" name="テキスト ボックス 487"/>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489" name="直線コネクタ 488"/>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490" name="テキスト ボックス 489"/>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491" name="直線コネクタ 490"/>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492" name="テキスト ボックス 491"/>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493" name="直線コネクタ 492"/>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162577</xdr:rowOff>
    </xdr:from>
    <xdr:ext cx="467179" cy="259045"/>
    <xdr:sp macro="" textlink="">
      <xdr:nvSpPr>
        <xdr:cNvPr id="494" name="テキスト ボックス 493"/>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495" name="直線コネクタ 49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496" name="テキスト ボックス 495"/>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497"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78</xdr:row>
      <xdr:rowOff>24764</xdr:rowOff>
    </xdr:from>
    <xdr:to>
      <xdr:col>23</xdr:col>
      <xdr:colOff>516889</xdr:colOff>
      <xdr:row>85</xdr:row>
      <xdr:rowOff>68580</xdr:rowOff>
    </xdr:to>
    <xdr:cxnSp macro="">
      <xdr:nvCxnSpPr>
        <xdr:cNvPr id="498" name="直線コネクタ 497"/>
        <xdr:cNvCxnSpPr/>
      </xdr:nvCxnSpPr>
      <xdr:spPr>
        <a:xfrm flipV="1">
          <a:off x="16318864" y="13397864"/>
          <a:ext cx="0" cy="1243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72407</xdr:rowOff>
    </xdr:from>
    <xdr:ext cx="405111" cy="259045"/>
    <xdr:sp macro="" textlink="">
      <xdr:nvSpPr>
        <xdr:cNvPr id="499" name="【児童館】&#10;有形固定資産減価償却率最小値テキスト"/>
        <xdr:cNvSpPr txBox="1"/>
      </xdr:nvSpPr>
      <xdr:spPr>
        <a:xfrm>
          <a:off x="16408400" y="1464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31.4</a:t>
          </a:r>
          <a:endParaRPr kumimoji="1" lang="ja-JP" altLang="en-US" sz="1000" b="1">
            <a:latin typeface="ＭＳ Ｐゴシック"/>
          </a:endParaRPr>
        </a:p>
      </xdr:txBody>
    </xdr:sp>
    <xdr:clientData/>
  </xdr:oneCellAnchor>
  <xdr:twoCellAnchor>
    <xdr:from>
      <xdr:col>23</xdr:col>
      <xdr:colOff>428625</xdr:colOff>
      <xdr:row>85</xdr:row>
      <xdr:rowOff>68580</xdr:rowOff>
    </xdr:from>
    <xdr:to>
      <xdr:col>23</xdr:col>
      <xdr:colOff>606425</xdr:colOff>
      <xdr:row>85</xdr:row>
      <xdr:rowOff>68580</xdr:rowOff>
    </xdr:to>
    <xdr:cxnSp macro="">
      <xdr:nvCxnSpPr>
        <xdr:cNvPr id="500" name="直線コネクタ 499"/>
        <xdr:cNvCxnSpPr/>
      </xdr:nvCxnSpPr>
      <xdr:spPr>
        <a:xfrm>
          <a:off x="16230600" y="14641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142891</xdr:rowOff>
    </xdr:from>
    <xdr:ext cx="405111" cy="259045"/>
    <xdr:sp macro="" textlink="">
      <xdr:nvSpPr>
        <xdr:cNvPr id="501" name="【児童館】&#10;有形固定資産減価償却率最大値テキスト"/>
        <xdr:cNvSpPr txBox="1"/>
      </xdr:nvSpPr>
      <xdr:spPr>
        <a:xfrm>
          <a:off x="16408400" y="13173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96.7</a:t>
          </a:r>
          <a:endParaRPr kumimoji="1" lang="ja-JP" altLang="en-US" sz="1000" b="1">
            <a:latin typeface="ＭＳ Ｐゴシック"/>
          </a:endParaRPr>
        </a:p>
      </xdr:txBody>
    </xdr:sp>
    <xdr:clientData/>
  </xdr:oneCellAnchor>
  <xdr:twoCellAnchor>
    <xdr:from>
      <xdr:col>23</xdr:col>
      <xdr:colOff>428625</xdr:colOff>
      <xdr:row>78</xdr:row>
      <xdr:rowOff>24764</xdr:rowOff>
    </xdr:from>
    <xdr:to>
      <xdr:col>23</xdr:col>
      <xdr:colOff>606425</xdr:colOff>
      <xdr:row>78</xdr:row>
      <xdr:rowOff>24764</xdr:rowOff>
    </xdr:to>
    <xdr:cxnSp macro="">
      <xdr:nvCxnSpPr>
        <xdr:cNvPr id="502" name="直線コネクタ 501"/>
        <xdr:cNvCxnSpPr/>
      </xdr:nvCxnSpPr>
      <xdr:spPr>
        <a:xfrm>
          <a:off x="16230600" y="13397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83</xdr:row>
      <xdr:rowOff>85741</xdr:rowOff>
    </xdr:from>
    <xdr:ext cx="405111" cy="259045"/>
    <xdr:sp macro="" textlink="">
      <xdr:nvSpPr>
        <xdr:cNvPr id="503" name="【児童館】&#10;有形固定資産減価償却率平均値テキスト"/>
        <xdr:cNvSpPr txBox="1"/>
      </xdr:nvSpPr>
      <xdr:spPr>
        <a:xfrm>
          <a:off x="16408400" y="14316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44.7</a:t>
          </a:r>
          <a:endParaRPr kumimoji="1" lang="ja-JP" altLang="en-US" sz="1000" b="1">
            <a:solidFill>
              <a:srgbClr val="000080"/>
            </a:solidFill>
            <a:latin typeface="ＭＳ Ｐゴシック"/>
          </a:endParaRPr>
        </a:p>
      </xdr:txBody>
    </xdr:sp>
    <xdr:clientData/>
  </xdr:oneCellAnchor>
  <xdr:twoCellAnchor>
    <xdr:from>
      <xdr:col>23</xdr:col>
      <xdr:colOff>466725</xdr:colOff>
      <xdr:row>83</xdr:row>
      <xdr:rowOff>107314</xdr:rowOff>
    </xdr:from>
    <xdr:to>
      <xdr:col>23</xdr:col>
      <xdr:colOff>568325</xdr:colOff>
      <xdr:row>84</xdr:row>
      <xdr:rowOff>37464</xdr:rowOff>
    </xdr:to>
    <xdr:sp macro="" textlink="">
      <xdr:nvSpPr>
        <xdr:cNvPr id="504" name="フローチャート : 判断 503"/>
        <xdr:cNvSpPr/>
      </xdr:nvSpPr>
      <xdr:spPr>
        <a:xfrm>
          <a:off x="16268700" y="14337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82</xdr:row>
      <xdr:rowOff>156845</xdr:rowOff>
    </xdr:from>
    <xdr:to>
      <xdr:col>22</xdr:col>
      <xdr:colOff>415925</xdr:colOff>
      <xdr:row>83</xdr:row>
      <xdr:rowOff>86995</xdr:rowOff>
    </xdr:to>
    <xdr:sp macro="" textlink="">
      <xdr:nvSpPr>
        <xdr:cNvPr id="505" name="フローチャート : 判断 504"/>
        <xdr:cNvSpPr/>
      </xdr:nvSpPr>
      <xdr:spPr>
        <a:xfrm>
          <a:off x="15430500" y="1421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506" name="テキスト ボックス 505"/>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507" name="テキスト ボックス 506"/>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508" name="テキスト ボックス 507"/>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509" name="テキスト ボックス 508"/>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510" name="テキスト ボックス 509"/>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77</xdr:row>
      <xdr:rowOff>145414</xdr:rowOff>
    </xdr:from>
    <xdr:to>
      <xdr:col>23</xdr:col>
      <xdr:colOff>568325</xdr:colOff>
      <xdr:row>78</xdr:row>
      <xdr:rowOff>75564</xdr:rowOff>
    </xdr:to>
    <xdr:sp macro="" textlink="">
      <xdr:nvSpPr>
        <xdr:cNvPr id="511" name="円/楕円 510"/>
        <xdr:cNvSpPr/>
      </xdr:nvSpPr>
      <xdr:spPr>
        <a:xfrm>
          <a:off x="16268700" y="1334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77</xdr:row>
      <xdr:rowOff>98441</xdr:rowOff>
    </xdr:from>
    <xdr:ext cx="405111" cy="259045"/>
    <xdr:sp macro="" textlink="">
      <xdr:nvSpPr>
        <xdr:cNvPr id="512" name="【児童館】&#10;有形固定資産減価償却率該当値テキスト"/>
        <xdr:cNvSpPr txBox="1"/>
      </xdr:nvSpPr>
      <xdr:spPr>
        <a:xfrm>
          <a:off x="16408400" y="13300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96.7</a:t>
          </a:r>
          <a:endParaRPr kumimoji="1" lang="ja-JP" altLang="en-US" sz="1000" b="1">
            <a:solidFill>
              <a:srgbClr val="FF0000"/>
            </a:solidFill>
            <a:latin typeface="ＭＳ Ｐゴシック"/>
          </a:endParaRPr>
        </a:p>
      </xdr:txBody>
    </xdr:sp>
    <xdr:clientData/>
  </xdr:oneCellAnchor>
  <xdr:twoCellAnchor>
    <xdr:from>
      <xdr:col>22</xdr:col>
      <xdr:colOff>314325</xdr:colOff>
      <xdr:row>79</xdr:row>
      <xdr:rowOff>63500</xdr:rowOff>
    </xdr:from>
    <xdr:to>
      <xdr:col>22</xdr:col>
      <xdr:colOff>415925</xdr:colOff>
      <xdr:row>79</xdr:row>
      <xdr:rowOff>165100</xdr:rowOff>
    </xdr:to>
    <xdr:sp macro="" textlink="">
      <xdr:nvSpPr>
        <xdr:cNvPr id="513" name="円/楕円 512"/>
        <xdr:cNvSpPr/>
      </xdr:nvSpPr>
      <xdr:spPr>
        <a:xfrm>
          <a:off x="15430500" y="1360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78</xdr:row>
      <xdr:rowOff>24764</xdr:rowOff>
    </xdr:from>
    <xdr:to>
      <xdr:col>23</xdr:col>
      <xdr:colOff>517525</xdr:colOff>
      <xdr:row>79</xdr:row>
      <xdr:rowOff>114300</xdr:rowOff>
    </xdr:to>
    <xdr:cxnSp macro="">
      <xdr:nvCxnSpPr>
        <xdr:cNvPr id="514" name="直線コネクタ 513"/>
        <xdr:cNvCxnSpPr/>
      </xdr:nvCxnSpPr>
      <xdr:spPr>
        <a:xfrm flipV="1">
          <a:off x="15481300" y="13397864"/>
          <a:ext cx="838200" cy="260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83</xdr:row>
      <xdr:rowOff>78122</xdr:rowOff>
    </xdr:from>
    <xdr:ext cx="405111" cy="259045"/>
    <xdr:sp macro="" textlink="">
      <xdr:nvSpPr>
        <xdr:cNvPr id="515" name="n_1aveValue【児童館】&#10;有形固定資産減価償却率"/>
        <xdr:cNvSpPr txBox="1"/>
      </xdr:nvSpPr>
      <xdr:spPr>
        <a:xfrm>
          <a:off x="15266043"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51.1</a:t>
          </a:r>
          <a:endParaRPr kumimoji="1" lang="ja-JP" altLang="en-US" sz="1000" b="1">
            <a:solidFill>
              <a:srgbClr val="000080"/>
            </a:solidFill>
            <a:latin typeface="ＭＳ Ｐゴシック"/>
          </a:endParaRPr>
        </a:p>
      </xdr:txBody>
    </xdr:sp>
    <xdr:clientData/>
  </xdr:oneCellAnchor>
  <xdr:oneCellAnchor>
    <xdr:from>
      <xdr:col>22</xdr:col>
      <xdr:colOff>149868</xdr:colOff>
      <xdr:row>78</xdr:row>
      <xdr:rowOff>10177</xdr:rowOff>
    </xdr:from>
    <xdr:ext cx="405111" cy="259045"/>
    <xdr:sp macro="" textlink="">
      <xdr:nvSpPr>
        <xdr:cNvPr id="516" name="n_1mainValue【児童館】&#10;有形固定資産減価償却率"/>
        <xdr:cNvSpPr txBox="1"/>
      </xdr:nvSpPr>
      <xdr:spPr>
        <a:xfrm>
          <a:off x="15266043" y="1338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83.0</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517" name="正方形/長方形 51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518" name="正方形/長方形 51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519" name="正方形/長方形 51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520" name="正方形/長方形 51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521" name="正方形/長方形 52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522" name="正方形/長方形 52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523" name="正方形/長方形 52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524" name="正方形/長方形 52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525" name="テキスト ボックス 52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526" name="直線コネクタ 52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168729</xdr:rowOff>
    </xdr:from>
    <xdr:to>
      <xdr:col>33</xdr:col>
      <xdr:colOff>314325</xdr:colOff>
      <xdr:row>86</xdr:row>
      <xdr:rowOff>168729</xdr:rowOff>
    </xdr:to>
    <xdr:cxnSp macro="">
      <xdr:nvCxnSpPr>
        <xdr:cNvPr id="527" name="直線コネクタ 526"/>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86</xdr:row>
      <xdr:rowOff>26506</xdr:rowOff>
    </xdr:from>
    <xdr:ext cx="467179" cy="259045"/>
    <xdr:sp macro="" textlink="">
      <xdr:nvSpPr>
        <xdr:cNvPr id="528" name="テキスト ボックス 527"/>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85</xdr:row>
      <xdr:rowOff>13607</xdr:rowOff>
    </xdr:from>
    <xdr:to>
      <xdr:col>33</xdr:col>
      <xdr:colOff>314325</xdr:colOff>
      <xdr:row>85</xdr:row>
      <xdr:rowOff>13607</xdr:rowOff>
    </xdr:to>
    <xdr:cxnSp macro="">
      <xdr:nvCxnSpPr>
        <xdr:cNvPr id="529" name="直線コネクタ 528"/>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84</xdr:row>
      <xdr:rowOff>42834</xdr:rowOff>
    </xdr:from>
    <xdr:ext cx="467179" cy="259045"/>
    <xdr:sp macro="" textlink="">
      <xdr:nvSpPr>
        <xdr:cNvPr id="530" name="テキスト ボックス 529"/>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0.010</a:t>
          </a:r>
          <a:endParaRPr kumimoji="1" lang="ja-JP" altLang="en-US" sz="1000">
            <a:latin typeface="ＭＳ Ｐゴシック"/>
          </a:endParaRPr>
        </a:p>
      </xdr:txBody>
    </xdr:sp>
    <xdr:clientData/>
  </xdr:oneCellAnchor>
  <xdr:twoCellAnchor>
    <xdr:from>
      <xdr:col>26</xdr:col>
      <xdr:colOff>428625</xdr:colOff>
      <xdr:row>83</xdr:row>
      <xdr:rowOff>29936</xdr:rowOff>
    </xdr:from>
    <xdr:to>
      <xdr:col>33</xdr:col>
      <xdr:colOff>314325</xdr:colOff>
      <xdr:row>83</xdr:row>
      <xdr:rowOff>29936</xdr:rowOff>
    </xdr:to>
    <xdr:cxnSp macro="">
      <xdr:nvCxnSpPr>
        <xdr:cNvPr id="531" name="直線コネクタ 530"/>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59163</xdr:rowOff>
    </xdr:from>
    <xdr:ext cx="467179" cy="259045"/>
    <xdr:sp macro="" textlink="">
      <xdr:nvSpPr>
        <xdr:cNvPr id="532" name="テキスト ボックス 531"/>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81</xdr:row>
      <xdr:rowOff>46264</xdr:rowOff>
    </xdr:from>
    <xdr:to>
      <xdr:col>33</xdr:col>
      <xdr:colOff>314325</xdr:colOff>
      <xdr:row>81</xdr:row>
      <xdr:rowOff>46264</xdr:rowOff>
    </xdr:to>
    <xdr:cxnSp macro="">
      <xdr:nvCxnSpPr>
        <xdr:cNvPr id="533" name="直線コネクタ 532"/>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75491</xdr:rowOff>
    </xdr:from>
    <xdr:ext cx="467179" cy="259045"/>
    <xdr:sp macro="" textlink="">
      <xdr:nvSpPr>
        <xdr:cNvPr id="534" name="テキスト ボックス 533"/>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26</xdr:col>
      <xdr:colOff>428625</xdr:colOff>
      <xdr:row>79</xdr:row>
      <xdr:rowOff>62593</xdr:rowOff>
    </xdr:from>
    <xdr:to>
      <xdr:col>33</xdr:col>
      <xdr:colOff>314325</xdr:colOff>
      <xdr:row>79</xdr:row>
      <xdr:rowOff>62593</xdr:rowOff>
    </xdr:to>
    <xdr:cxnSp macro="">
      <xdr:nvCxnSpPr>
        <xdr:cNvPr id="535" name="直線コネクタ 534"/>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78</xdr:row>
      <xdr:rowOff>91820</xdr:rowOff>
    </xdr:from>
    <xdr:ext cx="467179" cy="259045"/>
    <xdr:sp macro="" textlink="">
      <xdr:nvSpPr>
        <xdr:cNvPr id="536" name="テキスト ボックス 535"/>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77</xdr:row>
      <xdr:rowOff>78921</xdr:rowOff>
    </xdr:from>
    <xdr:to>
      <xdr:col>33</xdr:col>
      <xdr:colOff>314325</xdr:colOff>
      <xdr:row>77</xdr:row>
      <xdr:rowOff>78921</xdr:rowOff>
    </xdr:to>
    <xdr:cxnSp macro="">
      <xdr:nvCxnSpPr>
        <xdr:cNvPr id="537" name="直線コネクタ 536"/>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76</xdr:row>
      <xdr:rowOff>108148</xdr:rowOff>
    </xdr:from>
    <xdr:ext cx="467179" cy="259045"/>
    <xdr:sp macro="" textlink="">
      <xdr:nvSpPr>
        <xdr:cNvPr id="538" name="テキスト ボックス 537"/>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539" name="直線コネクタ 538"/>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540" name="テキスト ボックス 539"/>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541"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77</xdr:row>
      <xdr:rowOff>144236</xdr:rowOff>
    </xdr:from>
    <xdr:to>
      <xdr:col>32</xdr:col>
      <xdr:colOff>186689</xdr:colOff>
      <xdr:row>85</xdr:row>
      <xdr:rowOff>144236</xdr:rowOff>
    </xdr:to>
    <xdr:cxnSp macro="">
      <xdr:nvCxnSpPr>
        <xdr:cNvPr id="542" name="直線コネクタ 541"/>
        <xdr:cNvCxnSpPr/>
      </xdr:nvCxnSpPr>
      <xdr:spPr>
        <a:xfrm flipV="1">
          <a:off x="22160864" y="1334588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148063</xdr:rowOff>
    </xdr:from>
    <xdr:ext cx="469744" cy="259045"/>
    <xdr:sp macro="" textlink="">
      <xdr:nvSpPr>
        <xdr:cNvPr id="543" name="【児童館】&#10;一人当たり面積最小値テキスト"/>
        <xdr:cNvSpPr txBox="1"/>
      </xdr:nvSpPr>
      <xdr:spPr>
        <a:xfrm>
          <a:off x="22250400" y="14721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0.006</a:t>
          </a:r>
          <a:endParaRPr kumimoji="1" lang="ja-JP" altLang="en-US" sz="1000" b="1">
            <a:latin typeface="ＭＳ Ｐゴシック"/>
          </a:endParaRPr>
        </a:p>
      </xdr:txBody>
    </xdr:sp>
    <xdr:clientData/>
  </xdr:oneCellAnchor>
  <xdr:twoCellAnchor>
    <xdr:from>
      <xdr:col>32</xdr:col>
      <xdr:colOff>98425</xdr:colOff>
      <xdr:row>85</xdr:row>
      <xdr:rowOff>144236</xdr:rowOff>
    </xdr:from>
    <xdr:to>
      <xdr:col>32</xdr:col>
      <xdr:colOff>276225</xdr:colOff>
      <xdr:row>85</xdr:row>
      <xdr:rowOff>144236</xdr:rowOff>
    </xdr:to>
    <xdr:cxnSp macro="">
      <xdr:nvCxnSpPr>
        <xdr:cNvPr id="544" name="直線コネクタ 543"/>
        <xdr:cNvCxnSpPr/>
      </xdr:nvCxnSpPr>
      <xdr:spPr>
        <a:xfrm>
          <a:off x="22072600" y="1471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76</xdr:row>
      <xdr:rowOff>90913</xdr:rowOff>
    </xdr:from>
    <xdr:ext cx="469744" cy="259045"/>
    <xdr:sp macro="" textlink="">
      <xdr:nvSpPr>
        <xdr:cNvPr id="545" name="【児童館】&#10;一人当たり面積最大値テキスト"/>
        <xdr:cNvSpPr txBox="1"/>
      </xdr:nvSpPr>
      <xdr:spPr>
        <a:xfrm>
          <a:off x="22250400" y="1312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0.048</a:t>
          </a:r>
          <a:endParaRPr kumimoji="1" lang="ja-JP" altLang="en-US" sz="1000" b="1">
            <a:latin typeface="ＭＳ Ｐゴシック"/>
          </a:endParaRPr>
        </a:p>
      </xdr:txBody>
    </xdr:sp>
    <xdr:clientData/>
  </xdr:oneCellAnchor>
  <xdr:twoCellAnchor>
    <xdr:from>
      <xdr:col>32</xdr:col>
      <xdr:colOff>98425</xdr:colOff>
      <xdr:row>77</xdr:row>
      <xdr:rowOff>144236</xdr:rowOff>
    </xdr:from>
    <xdr:to>
      <xdr:col>32</xdr:col>
      <xdr:colOff>276225</xdr:colOff>
      <xdr:row>77</xdr:row>
      <xdr:rowOff>144236</xdr:rowOff>
    </xdr:to>
    <xdr:cxnSp macro="">
      <xdr:nvCxnSpPr>
        <xdr:cNvPr id="546" name="直線コネクタ 545"/>
        <xdr:cNvCxnSpPr/>
      </xdr:nvCxnSpPr>
      <xdr:spPr>
        <a:xfrm>
          <a:off x="22072600" y="1334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81</xdr:row>
      <xdr:rowOff>42834</xdr:rowOff>
    </xdr:from>
    <xdr:ext cx="469744" cy="259045"/>
    <xdr:sp macro="" textlink="">
      <xdr:nvSpPr>
        <xdr:cNvPr id="547" name="【児童館】&#10;一人当たり面積平均値テキスト"/>
        <xdr:cNvSpPr txBox="1"/>
      </xdr:nvSpPr>
      <xdr:spPr>
        <a:xfrm>
          <a:off x="22250400" y="13930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0.024</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19957</xdr:rowOff>
    </xdr:from>
    <xdr:to>
      <xdr:col>32</xdr:col>
      <xdr:colOff>238125</xdr:colOff>
      <xdr:row>82</xdr:row>
      <xdr:rowOff>121557</xdr:rowOff>
    </xdr:to>
    <xdr:sp macro="" textlink="">
      <xdr:nvSpPr>
        <xdr:cNvPr id="548" name="フローチャート : 判断 547"/>
        <xdr:cNvSpPr/>
      </xdr:nvSpPr>
      <xdr:spPr>
        <a:xfrm>
          <a:off x="22110700" y="1407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83</xdr:row>
      <xdr:rowOff>11793</xdr:rowOff>
    </xdr:from>
    <xdr:to>
      <xdr:col>31</xdr:col>
      <xdr:colOff>85725</xdr:colOff>
      <xdr:row>83</xdr:row>
      <xdr:rowOff>113393</xdr:rowOff>
    </xdr:to>
    <xdr:sp macro="" textlink="">
      <xdr:nvSpPr>
        <xdr:cNvPr id="549" name="フローチャート : 判断 548"/>
        <xdr:cNvSpPr/>
      </xdr:nvSpPr>
      <xdr:spPr>
        <a:xfrm>
          <a:off x="21272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550" name="テキスト ボックス 549"/>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551" name="テキスト ボックス 550"/>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552" name="テキスト ボックス 551"/>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553" name="テキスト ボックス 552"/>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554" name="テキスト ボックス 553"/>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85</xdr:row>
      <xdr:rowOff>93436</xdr:rowOff>
    </xdr:from>
    <xdr:to>
      <xdr:col>32</xdr:col>
      <xdr:colOff>238125</xdr:colOff>
      <xdr:row>86</xdr:row>
      <xdr:rowOff>23586</xdr:rowOff>
    </xdr:to>
    <xdr:sp macro="" textlink="">
      <xdr:nvSpPr>
        <xdr:cNvPr id="555" name="円/楕円 554"/>
        <xdr:cNvSpPr/>
      </xdr:nvSpPr>
      <xdr:spPr>
        <a:xfrm>
          <a:off x="221107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85</xdr:row>
      <xdr:rowOff>8363</xdr:rowOff>
    </xdr:from>
    <xdr:ext cx="469744" cy="259045"/>
    <xdr:sp macro="" textlink="">
      <xdr:nvSpPr>
        <xdr:cNvPr id="556" name="【児童館】&#10;一人当たり面積該当値テキスト"/>
        <xdr:cNvSpPr txBox="1"/>
      </xdr:nvSpPr>
      <xdr:spPr>
        <a:xfrm>
          <a:off x="22250400" y="14581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0.006</a:t>
          </a:r>
          <a:endParaRPr kumimoji="1" lang="ja-JP" altLang="en-US" sz="1000" b="1">
            <a:solidFill>
              <a:srgbClr val="FF0000"/>
            </a:solidFill>
            <a:latin typeface="ＭＳ Ｐゴシック"/>
          </a:endParaRPr>
        </a:p>
      </xdr:txBody>
    </xdr:sp>
    <xdr:clientData/>
  </xdr:oneCellAnchor>
  <xdr:twoCellAnchor>
    <xdr:from>
      <xdr:col>30</xdr:col>
      <xdr:colOff>669925</xdr:colOff>
      <xdr:row>85</xdr:row>
      <xdr:rowOff>93436</xdr:rowOff>
    </xdr:from>
    <xdr:to>
      <xdr:col>31</xdr:col>
      <xdr:colOff>85725</xdr:colOff>
      <xdr:row>86</xdr:row>
      <xdr:rowOff>23586</xdr:rowOff>
    </xdr:to>
    <xdr:sp macro="" textlink="">
      <xdr:nvSpPr>
        <xdr:cNvPr id="557" name="円/楕円 556"/>
        <xdr:cNvSpPr/>
      </xdr:nvSpPr>
      <xdr:spPr>
        <a:xfrm>
          <a:off x="212725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85</xdr:row>
      <xdr:rowOff>144236</xdr:rowOff>
    </xdr:from>
    <xdr:to>
      <xdr:col>32</xdr:col>
      <xdr:colOff>187325</xdr:colOff>
      <xdr:row>85</xdr:row>
      <xdr:rowOff>144236</xdr:rowOff>
    </xdr:to>
    <xdr:cxnSp macro="">
      <xdr:nvCxnSpPr>
        <xdr:cNvPr id="558" name="直線コネクタ 557"/>
        <xdr:cNvCxnSpPr/>
      </xdr:nvCxnSpPr>
      <xdr:spPr>
        <a:xfrm>
          <a:off x="21323300" y="147174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81</xdr:row>
      <xdr:rowOff>129920</xdr:rowOff>
    </xdr:from>
    <xdr:ext cx="469744" cy="259045"/>
    <xdr:sp macro="" textlink="">
      <xdr:nvSpPr>
        <xdr:cNvPr id="559" name="n_1aveValue【児童館】&#10;一人当たり面積"/>
        <xdr:cNvSpPr txBox="1"/>
      </xdr:nvSpPr>
      <xdr:spPr>
        <a:xfrm>
          <a:off x="21075727" y="1401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0.019</a:t>
          </a:r>
          <a:endParaRPr kumimoji="1" lang="ja-JP" altLang="en-US" sz="1000" b="1">
            <a:solidFill>
              <a:srgbClr val="000080"/>
            </a:solidFill>
            <a:latin typeface="ＭＳ Ｐゴシック"/>
          </a:endParaRPr>
        </a:p>
      </xdr:txBody>
    </xdr:sp>
    <xdr:clientData/>
  </xdr:oneCellAnchor>
  <xdr:oneCellAnchor>
    <xdr:from>
      <xdr:col>30</xdr:col>
      <xdr:colOff>473152</xdr:colOff>
      <xdr:row>86</xdr:row>
      <xdr:rowOff>14713</xdr:rowOff>
    </xdr:from>
    <xdr:ext cx="469744" cy="259045"/>
    <xdr:sp macro="" textlink="">
      <xdr:nvSpPr>
        <xdr:cNvPr id="560" name="n_1mainValue【児童館】&#10;一人当たり面積"/>
        <xdr:cNvSpPr txBox="1"/>
      </xdr:nvSpPr>
      <xdr:spPr>
        <a:xfrm>
          <a:off x="21075727" y="1475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0.006</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561" name="正方形/長方形 56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562" name="正方形/長方形 56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63" name="正方形/長方形 56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64" name="正方形/長方形 56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65" name="正方形/長方形 56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66" name="正方形/長方形 56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67" name="正方形/長方形 56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54.1</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568" name="正方形/長方形 56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569" name="テキスト ボックス 56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70" name="直線コネクタ 56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571" name="テキスト ボックス 570"/>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45.0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572" name="直線コネクタ 571"/>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573" name="テキスト ボックス 572"/>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574" name="直線コネクタ 573"/>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575" name="テキスト ボックス 574"/>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55.0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576" name="直線コネクタ 575"/>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577" name="テキスト ボックス 576"/>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578" name="直線コネクタ 577"/>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579" name="テキスト ボックス 578"/>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65.0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580" name="直線コネクタ 579"/>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99</xdr:row>
      <xdr:rowOff>29227</xdr:rowOff>
    </xdr:from>
    <xdr:ext cx="403059" cy="259045"/>
    <xdr:sp macro="" textlink="">
      <xdr:nvSpPr>
        <xdr:cNvPr id="581" name="テキスト ボックス 580"/>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82" name="直線コネクタ 58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96</xdr:row>
      <xdr:rowOff>162577</xdr:rowOff>
    </xdr:from>
    <xdr:ext cx="403059" cy="259045"/>
    <xdr:sp macro="" textlink="">
      <xdr:nvSpPr>
        <xdr:cNvPr id="583" name="テキスト ボックス 582"/>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584"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22861</xdr:rowOff>
    </xdr:from>
    <xdr:to>
      <xdr:col>23</xdr:col>
      <xdr:colOff>516889</xdr:colOff>
      <xdr:row>107</xdr:row>
      <xdr:rowOff>64770</xdr:rowOff>
    </xdr:to>
    <xdr:cxnSp macro="">
      <xdr:nvCxnSpPr>
        <xdr:cNvPr id="585" name="直線コネクタ 584"/>
        <xdr:cNvCxnSpPr/>
      </xdr:nvCxnSpPr>
      <xdr:spPr>
        <a:xfrm flipV="1">
          <a:off x="16318864" y="17167861"/>
          <a:ext cx="0" cy="1242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107</xdr:row>
      <xdr:rowOff>68597</xdr:rowOff>
    </xdr:from>
    <xdr:ext cx="405111" cy="259045"/>
    <xdr:sp macro="" textlink="">
      <xdr:nvSpPr>
        <xdr:cNvPr id="586" name="【公民館】&#10;有形固定資産減価償却率最小値テキスト"/>
        <xdr:cNvSpPr txBox="1"/>
      </xdr:nvSpPr>
      <xdr:spPr>
        <a:xfrm>
          <a:off x="16408400" y="184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53.4</a:t>
          </a:r>
          <a:endParaRPr kumimoji="1" lang="ja-JP" altLang="en-US" sz="1000" b="1">
            <a:latin typeface="ＭＳ Ｐゴシック"/>
          </a:endParaRPr>
        </a:p>
      </xdr:txBody>
    </xdr:sp>
    <xdr:clientData/>
  </xdr:oneCellAnchor>
  <xdr:twoCellAnchor>
    <xdr:from>
      <xdr:col>23</xdr:col>
      <xdr:colOff>428625</xdr:colOff>
      <xdr:row>107</xdr:row>
      <xdr:rowOff>64770</xdr:rowOff>
    </xdr:from>
    <xdr:to>
      <xdr:col>23</xdr:col>
      <xdr:colOff>606425</xdr:colOff>
      <xdr:row>107</xdr:row>
      <xdr:rowOff>64770</xdr:rowOff>
    </xdr:to>
    <xdr:cxnSp macro="">
      <xdr:nvCxnSpPr>
        <xdr:cNvPr id="587" name="直線コネクタ 586"/>
        <xdr:cNvCxnSpPr/>
      </xdr:nvCxnSpPr>
      <xdr:spPr>
        <a:xfrm>
          <a:off x="16230600" y="18409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140988</xdr:rowOff>
    </xdr:from>
    <xdr:ext cx="405111" cy="259045"/>
    <xdr:sp macro="" textlink="">
      <xdr:nvSpPr>
        <xdr:cNvPr id="588" name="【公民館】&#10;有形固定資産減価償却率最大値テキスト"/>
        <xdr:cNvSpPr txBox="1"/>
      </xdr:nvSpPr>
      <xdr:spPr>
        <a:xfrm>
          <a:off x="16408400" y="1694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69.7</a:t>
          </a:r>
          <a:endParaRPr kumimoji="1" lang="ja-JP" altLang="en-US" sz="1000" b="1">
            <a:latin typeface="ＭＳ Ｐゴシック"/>
          </a:endParaRPr>
        </a:p>
      </xdr:txBody>
    </xdr:sp>
    <xdr:clientData/>
  </xdr:oneCellAnchor>
  <xdr:twoCellAnchor>
    <xdr:from>
      <xdr:col>23</xdr:col>
      <xdr:colOff>428625</xdr:colOff>
      <xdr:row>100</xdr:row>
      <xdr:rowOff>22861</xdr:rowOff>
    </xdr:from>
    <xdr:to>
      <xdr:col>23</xdr:col>
      <xdr:colOff>606425</xdr:colOff>
      <xdr:row>100</xdr:row>
      <xdr:rowOff>22861</xdr:rowOff>
    </xdr:to>
    <xdr:cxnSp macro="">
      <xdr:nvCxnSpPr>
        <xdr:cNvPr id="589" name="直線コネクタ 588"/>
        <xdr:cNvCxnSpPr/>
      </xdr:nvCxnSpPr>
      <xdr:spPr>
        <a:xfrm>
          <a:off x="16230600" y="1716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102</xdr:row>
      <xdr:rowOff>52088</xdr:rowOff>
    </xdr:from>
    <xdr:ext cx="405111" cy="259045"/>
    <xdr:sp macro="" textlink="">
      <xdr:nvSpPr>
        <xdr:cNvPr id="590" name="【公民館】&#10;有形固定資産減価償却率平均値テキスト"/>
        <xdr:cNvSpPr txBox="1"/>
      </xdr:nvSpPr>
      <xdr:spPr>
        <a:xfrm>
          <a:off x="16408400" y="175399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62.2</a:t>
          </a:r>
          <a:endParaRPr kumimoji="1" lang="ja-JP" altLang="en-US" sz="1000" b="1">
            <a:solidFill>
              <a:srgbClr val="000080"/>
            </a:solidFill>
            <a:latin typeface="ＭＳ Ｐゴシック"/>
          </a:endParaRPr>
        </a:p>
      </xdr:txBody>
    </xdr:sp>
    <xdr:clientData/>
  </xdr:oneCellAnchor>
  <xdr:twoCellAnchor>
    <xdr:from>
      <xdr:col>23</xdr:col>
      <xdr:colOff>466725</xdr:colOff>
      <xdr:row>103</xdr:row>
      <xdr:rowOff>29211</xdr:rowOff>
    </xdr:from>
    <xdr:to>
      <xdr:col>23</xdr:col>
      <xdr:colOff>568325</xdr:colOff>
      <xdr:row>103</xdr:row>
      <xdr:rowOff>130811</xdr:rowOff>
    </xdr:to>
    <xdr:sp macro="" textlink="">
      <xdr:nvSpPr>
        <xdr:cNvPr id="591" name="フローチャート : 判断 590"/>
        <xdr:cNvSpPr/>
      </xdr:nvSpPr>
      <xdr:spPr>
        <a:xfrm>
          <a:off x="16268700" y="17688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106</xdr:row>
      <xdr:rowOff>124461</xdr:rowOff>
    </xdr:from>
    <xdr:to>
      <xdr:col>22</xdr:col>
      <xdr:colOff>415925</xdr:colOff>
      <xdr:row>107</xdr:row>
      <xdr:rowOff>54611</xdr:rowOff>
    </xdr:to>
    <xdr:sp macro="" textlink="">
      <xdr:nvSpPr>
        <xdr:cNvPr id="592" name="フローチャート : 判断 591"/>
        <xdr:cNvSpPr/>
      </xdr:nvSpPr>
      <xdr:spPr>
        <a:xfrm>
          <a:off x="15430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593" name="テキスト ボックス 59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94" name="テキスト ボックス 59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95" name="テキスト ボックス 59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96" name="テキスト ボックス 59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97" name="テキスト ボックス 59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107</xdr:row>
      <xdr:rowOff>13970</xdr:rowOff>
    </xdr:from>
    <xdr:to>
      <xdr:col>23</xdr:col>
      <xdr:colOff>568325</xdr:colOff>
      <xdr:row>107</xdr:row>
      <xdr:rowOff>115570</xdr:rowOff>
    </xdr:to>
    <xdr:sp macro="" textlink="">
      <xdr:nvSpPr>
        <xdr:cNvPr id="598" name="円/楕円 597"/>
        <xdr:cNvSpPr/>
      </xdr:nvSpPr>
      <xdr:spPr>
        <a:xfrm>
          <a:off x="162687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106</xdr:row>
      <xdr:rowOff>100347</xdr:rowOff>
    </xdr:from>
    <xdr:ext cx="405111" cy="259045"/>
    <xdr:sp macro="" textlink="">
      <xdr:nvSpPr>
        <xdr:cNvPr id="599" name="【公民館】&#10;有形固定資産減価償却率該当値テキスト"/>
        <xdr:cNvSpPr txBox="1"/>
      </xdr:nvSpPr>
      <xdr:spPr>
        <a:xfrm>
          <a:off x="16408400" y="1827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53.4</a:t>
          </a:r>
          <a:endParaRPr kumimoji="1" lang="ja-JP" altLang="en-US" sz="1000" b="1">
            <a:solidFill>
              <a:srgbClr val="FF0000"/>
            </a:solidFill>
            <a:latin typeface="ＭＳ Ｐゴシック"/>
          </a:endParaRPr>
        </a:p>
      </xdr:txBody>
    </xdr:sp>
    <xdr:clientData/>
  </xdr:oneCellAnchor>
  <xdr:twoCellAnchor>
    <xdr:from>
      <xdr:col>22</xdr:col>
      <xdr:colOff>314325</xdr:colOff>
      <xdr:row>100</xdr:row>
      <xdr:rowOff>93980</xdr:rowOff>
    </xdr:from>
    <xdr:to>
      <xdr:col>22</xdr:col>
      <xdr:colOff>415925</xdr:colOff>
      <xdr:row>101</xdr:row>
      <xdr:rowOff>24130</xdr:rowOff>
    </xdr:to>
    <xdr:sp macro="" textlink="">
      <xdr:nvSpPr>
        <xdr:cNvPr id="600" name="円/楕円 599"/>
        <xdr:cNvSpPr/>
      </xdr:nvSpPr>
      <xdr:spPr>
        <a:xfrm>
          <a:off x="15430500" y="1723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100</xdr:row>
      <xdr:rowOff>144780</xdr:rowOff>
    </xdr:from>
    <xdr:to>
      <xdr:col>23</xdr:col>
      <xdr:colOff>517525</xdr:colOff>
      <xdr:row>107</xdr:row>
      <xdr:rowOff>64770</xdr:rowOff>
    </xdr:to>
    <xdr:cxnSp macro="">
      <xdr:nvCxnSpPr>
        <xdr:cNvPr id="601" name="直線コネクタ 600"/>
        <xdr:cNvCxnSpPr/>
      </xdr:nvCxnSpPr>
      <xdr:spPr>
        <a:xfrm>
          <a:off x="15481300" y="17289780"/>
          <a:ext cx="838200" cy="1120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107</xdr:row>
      <xdr:rowOff>45738</xdr:rowOff>
    </xdr:from>
    <xdr:ext cx="405111" cy="259045"/>
    <xdr:sp macro="" textlink="">
      <xdr:nvSpPr>
        <xdr:cNvPr id="602" name="n_1aveValue【公民館】&#10;有形固定資産減価償却率"/>
        <xdr:cNvSpPr txBox="1"/>
      </xdr:nvSpPr>
      <xdr:spPr>
        <a:xfrm>
          <a:off x="15266043" y="1839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54.2</a:t>
          </a:r>
          <a:endParaRPr kumimoji="1" lang="ja-JP" altLang="en-US" sz="1000" b="1">
            <a:solidFill>
              <a:srgbClr val="000080"/>
            </a:solidFill>
            <a:latin typeface="ＭＳ Ｐゴシック"/>
          </a:endParaRPr>
        </a:p>
      </xdr:txBody>
    </xdr:sp>
    <xdr:clientData/>
  </xdr:oneCellAnchor>
  <xdr:oneCellAnchor>
    <xdr:from>
      <xdr:col>22</xdr:col>
      <xdr:colOff>149868</xdr:colOff>
      <xdr:row>99</xdr:row>
      <xdr:rowOff>40657</xdr:rowOff>
    </xdr:from>
    <xdr:ext cx="405111" cy="259045"/>
    <xdr:sp macro="" textlink="">
      <xdr:nvSpPr>
        <xdr:cNvPr id="603" name="n_1mainValue【公民館】&#10;有形固定資産減価償却率"/>
        <xdr:cNvSpPr txBox="1"/>
      </xdr:nvSpPr>
      <xdr:spPr>
        <a:xfrm>
          <a:off x="15266043" y="1701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68.1</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604" name="正方形/長方形 60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605" name="正方形/長方形 60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606" name="正方形/長方形 60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607" name="正方形/長方形 60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608" name="正方形/長方形 60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609" name="正方形/長方形 60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610" name="正方形/長方形 60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611" name="正方形/長方形 61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612" name="テキスト ボックス 61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613" name="直線コネクタ 61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614" name="テキスト ボックス 613"/>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108</xdr:row>
      <xdr:rowOff>152400</xdr:rowOff>
    </xdr:from>
    <xdr:to>
      <xdr:col>33</xdr:col>
      <xdr:colOff>314325</xdr:colOff>
      <xdr:row>108</xdr:row>
      <xdr:rowOff>152400</xdr:rowOff>
    </xdr:to>
    <xdr:cxnSp macro="">
      <xdr:nvCxnSpPr>
        <xdr:cNvPr id="615" name="直線コネクタ 614"/>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616" name="テキスト ボックス 615"/>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617" name="直線コネクタ 616"/>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618" name="テキスト ボックス 617"/>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619" name="直線コネクタ 618"/>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620" name="テキスト ボックス 619"/>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621" name="直線コネクタ 620"/>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622" name="テキスト ボックス 621"/>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623" name="直線コネクタ 622"/>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624" name="テキスト ボックス 623"/>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625" name="直線コネクタ 62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626" name="テキスト ボックス 62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0.140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627"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99</xdr:row>
      <xdr:rowOff>76200</xdr:rowOff>
    </xdr:from>
    <xdr:to>
      <xdr:col>32</xdr:col>
      <xdr:colOff>186689</xdr:colOff>
      <xdr:row>108</xdr:row>
      <xdr:rowOff>0</xdr:rowOff>
    </xdr:to>
    <xdr:cxnSp macro="">
      <xdr:nvCxnSpPr>
        <xdr:cNvPr id="628" name="直線コネクタ 627"/>
        <xdr:cNvCxnSpPr/>
      </xdr:nvCxnSpPr>
      <xdr:spPr>
        <a:xfrm flipV="1">
          <a:off x="22160864" y="1704975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3827</xdr:rowOff>
    </xdr:from>
    <xdr:ext cx="469744" cy="259045"/>
    <xdr:sp macro="" textlink="">
      <xdr:nvSpPr>
        <xdr:cNvPr id="629" name="【公民館】&#10;一人当たり面積最小値テキスト"/>
        <xdr:cNvSpPr txBox="1"/>
      </xdr:nvSpPr>
      <xdr:spPr>
        <a:xfrm>
          <a:off x="22250400" y="1852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0.048</a:t>
          </a:r>
          <a:endParaRPr kumimoji="1" lang="ja-JP" altLang="en-US" sz="1000" b="1">
            <a:latin typeface="ＭＳ Ｐゴシック"/>
          </a:endParaRPr>
        </a:p>
      </xdr:txBody>
    </xdr:sp>
    <xdr:clientData/>
  </xdr:oneCellAnchor>
  <xdr:twoCellAnchor>
    <xdr:from>
      <xdr:col>32</xdr:col>
      <xdr:colOff>98425</xdr:colOff>
      <xdr:row>108</xdr:row>
      <xdr:rowOff>0</xdr:rowOff>
    </xdr:from>
    <xdr:to>
      <xdr:col>32</xdr:col>
      <xdr:colOff>276225</xdr:colOff>
      <xdr:row>108</xdr:row>
      <xdr:rowOff>0</xdr:rowOff>
    </xdr:to>
    <xdr:cxnSp macro="">
      <xdr:nvCxnSpPr>
        <xdr:cNvPr id="630" name="直線コネクタ 629"/>
        <xdr:cNvCxnSpPr/>
      </xdr:nvCxnSpPr>
      <xdr:spPr>
        <a:xfrm>
          <a:off x="22072600" y="1851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22877</xdr:rowOff>
    </xdr:from>
    <xdr:ext cx="469744" cy="259045"/>
    <xdr:sp macro="" textlink="">
      <xdr:nvSpPr>
        <xdr:cNvPr id="631" name="【公民館】&#10;一人当たり面積最大値テキスト"/>
        <xdr:cNvSpPr txBox="1"/>
      </xdr:nvSpPr>
      <xdr:spPr>
        <a:xfrm>
          <a:off x="22250400" y="1682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0.125</a:t>
          </a:r>
          <a:endParaRPr kumimoji="1" lang="ja-JP" altLang="en-US" sz="1000" b="1">
            <a:latin typeface="ＭＳ Ｐゴシック"/>
          </a:endParaRPr>
        </a:p>
      </xdr:txBody>
    </xdr:sp>
    <xdr:clientData/>
  </xdr:oneCellAnchor>
  <xdr:twoCellAnchor>
    <xdr:from>
      <xdr:col>32</xdr:col>
      <xdr:colOff>98425</xdr:colOff>
      <xdr:row>99</xdr:row>
      <xdr:rowOff>76200</xdr:rowOff>
    </xdr:from>
    <xdr:to>
      <xdr:col>32</xdr:col>
      <xdr:colOff>276225</xdr:colOff>
      <xdr:row>99</xdr:row>
      <xdr:rowOff>76200</xdr:rowOff>
    </xdr:to>
    <xdr:cxnSp macro="">
      <xdr:nvCxnSpPr>
        <xdr:cNvPr id="632" name="直線コネクタ 631"/>
        <xdr:cNvCxnSpPr/>
      </xdr:nvCxnSpPr>
      <xdr:spPr>
        <a:xfrm>
          <a:off x="22072600" y="1704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103</xdr:row>
      <xdr:rowOff>86377</xdr:rowOff>
    </xdr:from>
    <xdr:ext cx="469744" cy="259045"/>
    <xdr:sp macro="" textlink="">
      <xdr:nvSpPr>
        <xdr:cNvPr id="633" name="【公民館】&#10;一人当たり面積平均値テキスト"/>
        <xdr:cNvSpPr txBox="1"/>
      </xdr:nvSpPr>
      <xdr:spPr>
        <a:xfrm>
          <a:off x="22250400" y="17745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0.078</a:t>
          </a:r>
          <a:endParaRPr kumimoji="1" lang="ja-JP" altLang="en-US" sz="1000" b="1">
            <a:solidFill>
              <a:srgbClr val="000080"/>
            </a:solidFill>
            <a:latin typeface="ＭＳ Ｐゴシック"/>
          </a:endParaRPr>
        </a:p>
      </xdr:txBody>
    </xdr:sp>
    <xdr:clientData/>
  </xdr:oneCellAnchor>
  <xdr:twoCellAnchor>
    <xdr:from>
      <xdr:col>32</xdr:col>
      <xdr:colOff>136525</xdr:colOff>
      <xdr:row>104</xdr:row>
      <xdr:rowOff>63500</xdr:rowOff>
    </xdr:from>
    <xdr:to>
      <xdr:col>32</xdr:col>
      <xdr:colOff>238125</xdr:colOff>
      <xdr:row>104</xdr:row>
      <xdr:rowOff>165100</xdr:rowOff>
    </xdr:to>
    <xdr:sp macro="" textlink="">
      <xdr:nvSpPr>
        <xdr:cNvPr id="634" name="フローチャート : 判断 633"/>
        <xdr:cNvSpPr/>
      </xdr:nvSpPr>
      <xdr:spPr>
        <a:xfrm>
          <a:off x="221107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102</xdr:row>
      <xdr:rowOff>120650</xdr:rowOff>
    </xdr:from>
    <xdr:to>
      <xdr:col>31</xdr:col>
      <xdr:colOff>85725</xdr:colOff>
      <xdr:row>103</xdr:row>
      <xdr:rowOff>50800</xdr:rowOff>
    </xdr:to>
    <xdr:sp macro="" textlink="">
      <xdr:nvSpPr>
        <xdr:cNvPr id="635" name="フローチャート : 判断 634"/>
        <xdr:cNvSpPr/>
      </xdr:nvSpPr>
      <xdr:spPr>
        <a:xfrm>
          <a:off x="21272500" y="1760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636" name="テキスト ボックス 63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637" name="テキスト ボックス 63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638" name="テキスト ボックス 63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639" name="テキスト ボックス 63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640" name="テキスト ボックス 63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105</xdr:row>
      <xdr:rowOff>101600</xdr:rowOff>
    </xdr:from>
    <xdr:to>
      <xdr:col>32</xdr:col>
      <xdr:colOff>238125</xdr:colOff>
      <xdr:row>106</xdr:row>
      <xdr:rowOff>31750</xdr:rowOff>
    </xdr:to>
    <xdr:sp macro="" textlink="">
      <xdr:nvSpPr>
        <xdr:cNvPr id="641" name="円/楕円 640"/>
        <xdr:cNvSpPr/>
      </xdr:nvSpPr>
      <xdr:spPr>
        <a:xfrm>
          <a:off x="22110700" y="1810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105</xdr:row>
      <xdr:rowOff>80027</xdr:rowOff>
    </xdr:from>
    <xdr:ext cx="469744" cy="259045"/>
    <xdr:sp macro="" textlink="">
      <xdr:nvSpPr>
        <xdr:cNvPr id="642" name="【公民館】&#10;一人当たり面積該当値テキスト"/>
        <xdr:cNvSpPr txBox="1"/>
      </xdr:nvSpPr>
      <xdr:spPr>
        <a:xfrm>
          <a:off x="22250400" y="1808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0.067</a:t>
          </a:r>
          <a:endParaRPr kumimoji="1" lang="ja-JP" altLang="en-US" sz="1000" b="1">
            <a:solidFill>
              <a:srgbClr val="FF0000"/>
            </a:solidFill>
            <a:latin typeface="ＭＳ Ｐゴシック"/>
          </a:endParaRPr>
        </a:p>
      </xdr:txBody>
    </xdr:sp>
    <xdr:clientData/>
  </xdr:oneCellAnchor>
  <xdr:twoCellAnchor>
    <xdr:from>
      <xdr:col>30</xdr:col>
      <xdr:colOff>669925</xdr:colOff>
      <xdr:row>105</xdr:row>
      <xdr:rowOff>120650</xdr:rowOff>
    </xdr:from>
    <xdr:to>
      <xdr:col>31</xdr:col>
      <xdr:colOff>85725</xdr:colOff>
      <xdr:row>106</xdr:row>
      <xdr:rowOff>50800</xdr:rowOff>
    </xdr:to>
    <xdr:sp macro="" textlink="">
      <xdr:nvSpPr>
        <xdr:cNvPr id="643" name="円/楕円 642"/>
        <xdr:cNvSpPr/>
      </xdr:nvSpPr>
      <xdr:spPr>
        <a:xfrm>
          <a:off x="212725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105</xdr:row>
      <xdr:rowOff>152400</xdr:rowOff>
    </xdr:from>
    <xdr:to>
      <xdr:col>32</xdr:col>
      <xdr:colOff>187325</xdr:colOff>
      <xdr:row>106</xdr:row>
      <xdr:rowOff>0</xdr:rowOff>
    </xdr:to>
    <xdr:cxnSp macro="">
      <xdr:nvCxnSpPr>
        <xdr:cNvPr id="644" name="直線コネクタ 643"/>
        <xdr:cNvCxnSpPr/>
      </xdr:nvCxnSpPr>
      <xdr:spPr>
        <a:xfrm flipV="1">
          <a:off x="21323300" y="181546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101</xdr:row>
      <xdr:rowOff>67327</xdr:rowOff>
    </xdr:from>
    <xdr:ext cx="469744" cy="259045"/>
    <xdr:sp macro="" textlink="">
      <xdr:nvSpPr>
        <xdr:cNvPr id="645" name="n_1aveValue【公民館】&#10;一人当たり面積"/>
        <xdr:cNvSpPr txBox="1"/>
      </xdr:nvSpPr>
      <xdr:spPr>
        <a:xfrm>
          <a:off x="21075727" y="1738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0.093</a:t>
          </a:r>
          <a:endParaRPr kumimoji="1" lang="ja-JP" altLang="en-US" sz="1000" b="1">
            <a:solidFill>
              <a:srgbClr val="000080"/>
            </a:solidFill>
            <a:latin typeface="ＭＳ Ｐゴシック"/>
          </a:endParaRPr>
        </a:p>
      </xdr:txBody>
    </xdr:sp>
    <xdr:clientData/>
  </xdr:oneCellAnchor>
  <xdr:oneCellAnchor>
    <xdr:from>
      <xdr:col>30</xdr:col>
      <xdr:colOff>473152</xdr:colOff>
      <xdr:row>106</xdr:row>
      <xdr:rowOff>41927</xdr:rowOff>
    </xdr:from>
    <xdr:ext cx="469744" cy="259045"/>
    <xdr:sp macro="" textlink="">
      <xdr:nvSpPr>
        <xdr:cNvPr id="646" name="n_1mainValue【公民館】&#10;一人当たり面積"/>
        <xdr:cNvSpPr txBox="1"/>
      </xdr:nvSpPr>
      <xdr:spPr>
        <a:xfrm>
          <a:off x="21075727"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0.066</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647" name="正方形/長方形 64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648" name="正方形/長方形 64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649" name="テキスト ボックス 64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道路や橋りょう・トンネルについて、有形固定資産減価償却率は類似団体平均と同水準にある一方、</a:t>
          </a:r>
          <a:r>
            <a:rPr kumimoji="1" lang="ja-JP" altLang="ja-JP" sz="1100" b="0" i="0" baseline="0">
              <a:solidFill>
                <a:schemeClr val="dk1"/>
              </a:solidFill>
              <a:effectLst/>
              <a:latin typeface="+mn-lt"/>
              <a:ea typeface="+mn-ea"/>
              <a:cs typeface="+mn-cs"/>
            </a:rPr>
            <a:t>一人当たり延長及び一人当たり有形固定資産額は</a:t>
          </a:r>
          <a:r>
            <a:rPr kumimoji="1" lang="ja-JP" altLang="ja-JP" sz="1100">
              <a:solidFill>
                <a:schemeClr val="dk1"/>
              </a:solidFill>
              <a:effectLst/>
              <a:latin typeface="+mn-lt"/>
              <a:ea typeface="+mn-ea"/>
              <a:cs typeface="+mn-cs"/>
            </a:rPr>
            <a:t>類似団体と比較して高い水準にあり、今後の更新・維持補修経費の増大が懸念される。防災・安全交付金などの財源を活用しながら計画的にインフラ施設の長寿命化を図り、更新・維持管理経費の平準化・縮減に努めていく。</a:t>
          </a:r>
          <a:endParaRPr lang="ja-JP" altLang="ja-JP" sz="1400">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山形県酒田市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105,468
105,024
602.97
55,311,704
53,566,251
1,474,778
29,842,611
62,522,968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11.8
44.6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42</xdr:row>
      <xdr:rowOff>38100</xdr:rowOff>
    </xdr:from>
    <xdr:to>
      <xdr:col>7</xdr:col>
      <xdr:colOff>638175</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41</xdr:row>
      <xdr:rowOff>67327</xdr:rowOff>
    </xdr:from>
    <xdr:ext cx="338939" cy="259045"/>
    <xdr:sp macro="" textlink="">
      <xdr:nvSpPr>
        <xdr:cNvPr id="44" name="テキスト ボックス 43"/>
        <xdr:cNvSpPr txBox="1"/>
      </xdr:nvSpPr>
      <xdr:spPr>
        <a:xfrm>
          <a:off x="423061" y="709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86377</xdr:rowOff>
    </xdr:from>
    <xdr:ext cx="403059" cy="259045"/>
    <xdr:sp macro="" textlink="">
      <xdr:nvSpPr>
        <xdr:cNvPr id="52" name="テキスト ボックス 51"/>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5"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100965</xdr:rowOff>
    </xdr:from>
    <xdr:to>
      <xdr:col>6</xdr:col>
      <xdr:colOff>510540</xdr:colOff>
      <xdr:row>40</xdr:row>
      <xdr:rowOff>133350</xdr:rowOff>
    </xdr:to>
    <xdr:cxnSp macro="">
      <xdr:nvCxnSpPr>
        <xdr:cNvPr id="56" name="直線コネクタ 55"/>
        <xdr:cNvCxnSpPr/>
      </xdr:nvCxnSpPr>
      <xdr:spPr>
        <a:xfrm flipV="1">
          <a:off x="4634865" y="5758815"/>
          <a:ext cx="0" cy="123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40</xdr:row>
      <xdr:rowOff>137177</xdr:rowOff>
    </xdr:from>
    <xdr:ext cx="405111" cy="259045"/>
    <xdr:sp macro="" textlink="">
      <xdr:nvSpPr>
        <xdr:cNvPr id="57" name="【図書館】&#10;有形固定資産減価償却率最小値テキスト"/>
        <xdr:cNvSpPr txBox="1"/>
      </xdr:nvSpPr>
      <xdr:spPr>
        <a:xfrm>
          <a:off x="4724400" y="699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13.0</a:t>
          </a:r>
          <a:endParaRPr kumimoji="1" lang="ja-JP" altLang="en-US" sz="1000" b="1">
            <a:latin typeface="ＭＳ Ｐゴシック"/>
          </a:endParaRPr>
        </a:p>
      </xdr:txBody>
    </xdr:sp>
    <xdr:clientData/>
  </xdr:oneCellAnchor>
  <xdr:twoCellAnchor>
    <xdr:from>
      <xdr:col>6</xdr:col>
      <xdr:colOff>422275</xdr:colOff>
      <xdr:row>40</xdr:row>
      <xdr:rowOff>133350</xdr:rowOff>
    </xdr:from>
    <xdr:to>
      <xdr:col>6</xdr:col>
      <xdr:colOff>600075</xdr:colOff>
      <xdr:row>40</xdr:row>
      <xdr:rowOff>133350</xdr:rowOff>
    </xdr:to>
    <xdr:cxnSp macro="">
      <xdr:nvCxnSpPr>
        <xdr:cNvPr id="58" name="直線コネクタ 57"/>
        <xdr:cNvCxnSpPr/>
      </xdr:nvCxnSpPr>
      <xdr:spPr>
        <a:xfrm>
          <a:off x="4546600" y="699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47642</xdr:rowOff>
    </xdr:from>
    <xdr:ext cx="405111" cy="259045"/>
    <xdr:sp macro="" textlink="">
      <xdr:nvSpPr>
        <xdr:cNvPr id="59" name="【図書館】&#10;有形固定資産減価償却率最大値テキスト"/>
        <xdr:cNvSpPr txBox="1"/>
      </xdr:nvSpPr>
      <xdr:spPr>
        <a:xfrm>
          <a:off x="4724400" y="55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77.7</a:t>
          </a:r>
          <a:endParaRPr kumimoji="1" lang="ja-JP" altLang="en-US" sz="1000" b="1">
            <a:latin typeface="ＭＳ Ｐゴシック"/>
          </a:endParaRPr>
        </a:p>
      </xdr:txBody>
    </xdr:sp>
    <xdr:clientData/>
  </xdr:oneCellAnchor>
  <xdr:twoCellAnchor>
    <xdr:from>
      <xdr:col>6</xdr:col>
      <xdr:colOff>422275</xdr:colOff>
      <xdr:row>33</xdr:row>
      <xdr:rowOff>100965</xdr:rowOff>
    </xdr:from>
    <xdr:to>
      <xdr:col>6</xdr:col>
      <xdr:colOff>600075</xdr:colOff>
      <xdr:row>33</xdr:row>
      <xdr:rowOff>100965</xdr:rowOff>
    </xdr:to>
    <xdr:cxnSp macro="">
      <xdr:nvCxnSpPr>
        <xdr:cNvPr id="60" name="直線コネクタ 59"/>
        <xdr:cNvCxnSpPr/>
      </xdr:nvCxnSpPr>
      <xdr:spPr>
        <a:xfrm>
          <a:off x="4546600" y="5758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37</xdr:row>
      <xdr:rowOff>70502</xdr:rowOff>
    </xdr:from>
    <xdr:ext cx="405111" cy="259045"/>
    <xdr:sp macro="" textlink="">
      <xdr:nvSpPr>
        <xdr:cNvPr id="61" name="【図書館】&#10;有形固定資産減価償却率平均値テキスト"/>
        <xdr:cNvSpPr txBox="1"/>
      </xdr:nvSpPr>
      <xdr:spPr>
        <a:xfrm>
          <a:off x="4724400" y="64141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39.5</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92075</xdr:rowOff>
    </xdr:from>
    <xdr:to>
      <xdr:col>6</xdr:col>
      <xdr:colOff>561975</xdr:colOff>
      <xdr:row>38</xdr:row>
      <xdr:rowOff>22225</xdr:rowOff>
    </xdr:to>
    <xdr:sp macro="" textlink="">
      <xdr:nvSpPr>
        <xdr:cNvPr id="62" name="フローチャート : 判断 61"/>
        <xdr:cNvSpPr/>
      </xdr:nvSpPr>
      <xdr:spPr>
        <a:xfrm>
          <a:off x="45847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38</xdr:row>
      <xdr:rowOff>2540</xdr:rowOff>
    </xdr:from>
    <xdr:to>
      <xdr:col>5</xdr:col>
      <xdr:colOff>409575</xdr:colOff>
      <xdr:row>38</xdr:row>
      <xdr:rowOff>104140</xdr:rowOff>
    </xdr:to>
    <xdr:sp macro="" textlink="">
      <xdr:nvSpPr>
        <xdr:cNvPr id="63" name="フローチャート : 判断 62"/>
        <xdr:cNvSpPr/>
      </xdr:nvSpPr>
      <xdr:spPr>
        <a:xfrm>
          <a:off x="3746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4" name="テキスト ボックス 63"/>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5" name="テキスト ボックス 64"/>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6" name="テキスト ボックス 65"/>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7" name="テキスト ボックス 66"/>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8" name="テキスト ボックス 67"/>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35</xdr:row>
      <xdr:rowOff>6350</xdr:rowOff>
    </xdr:from>
    <xdr:to>
      <xdr:col>6</xdr:col>
      <xdr:colOff>561975</xdr:colOff>
      <xdr:row>35</xdr:row>
      <xdr:rowOff>107950</xdr:rowOff>
    </xdr:to>
    <xdr:sp macro="" textlink="">
      <xdr:nvSpPr>
        <xdr:cNvPr id="69" name="円/楕円 68"/>
        <xdr:cNvSpPr/>
      </xdr:nvSpPr>
      <xdr:spPr>
        <a:xfrm>
          <a:off x="4584700" y="600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34</xdr:row>
      <xdr:rowOff>29227</xdr:rowOff>
    </xdr:from>
    <xdr:ext cx="405111" cy="259045"/>
    <xdr:sp macro="" textlink="">
      <xdr:nvSpPr>
        <xdr:cNvPr id="70" name="【図書館】&#10;有形固定資産減価償却率該当値テキスト"/>
        <xdr:cNvSpPr txBox="1"/>
      </xdr:nvSpPr>
      <xdr:spPr>
        <a:xfrm>
          <a:off x="4724400"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62.0</a:t>
          </a:r>
          <a:endParaRPr kumimoji="1" lang="ja-JP" altLang="en-US" sz="1000" b="1">
            <a:solidFill>
              <a:srgbClr val="FF0000"/>
            </a:solidFill>
            <a:latin typeface="ＭＳ Ｐゴシック"/>
          </a:endParaRPr>
        </a:p>
      </xdr:txBody>
    </xdr:sp>
    <xdr:clientData/>
  </xdr:oneCellAnchor>
  <xdr:twoCellAnchor>
    <xdr:from>
      <xdr:col>5</xdr:col>
      <xdr:colOff>307975</xdr:colOff>
      <xdr:row>34</xdr:row>
      <xdr:rowOff>2540</xdr:rowOff>
    </xdr:from>
    <xdr:to>
      <xdr:col>5</xdr:col>
      <xdr:colOff>409575</xdr:colOff>
      <xdr:row>34</xdr:row>
      <xdr:rowOff>104140</xdr:rowOff>
    </xdr:to>
    <xdr:sp macro="" textlink="">
      <xdr:nvSpPr>
        <xdr:cNvPr id="71" name="円/楕円 70"/>
        <xdr:cNvSpPr/>
      </xdr:nvSpPr>
      <xdr:spPr>
        <a:xfrm>
          <a:off x="3746500" y="583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34</xdr:row>
      <xdr:rowOff>53340</xdr:rowOff>
    </xdr:from>
    <xdr:to>
      <xdr:col>6</xdr:col>
      <xdr:colOff>511175</xdr:colOff>
      <xdr:row>35</xdr:row>
      <xdr:rowOff>57150</xdr:rowOff>
    </xdr:to>
    <xdr:cxnSp macro="">
      <xdr:nvCxnSpPr>
        <xdr:cNvPr id="72" name="直線コネクタ 71"/>
        <xdr:cNvCxnSpPr/>
      </xdr:nvCxnSpPr>
      <xdr:spPr>
        <a:xfrm>
          <a:off x="3797300" y="5882640"/>
          <a:ext cx="8382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38</xdr:row>
      <xdr:rowOff>95267</xdr:rowOff>
    </xdr:from>
    <xdr:ext cx="405111" cy="259045"/>
    <xdr:sp macro="" textlink="">
      <xdr:nvSpPr>
        <xdr:cNvPr id="73" name="n_1aveValue【図書館】&#10;有形固定資産減価償却率"/>
        <xdr:cNvSpPr txBox="1"/>
      </xdr:nvSpPr>
      <xdr:spPr>
        <a:xfrm>
          <a:off x="3582043"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a:t>
          </a:r>
          <a:endParaRPr kumimoji="1" lang="ja-JP" altLang="en-US" sz="1000" b="1">
            <a:solidFill>
              <a:srgbClr val="000080"/>
            </a:solidFill>
            <a:latin typeface="ＭＳ Ｐゴシック"/>
          </a:endParaRPr>
        </a:p>
      </xdr:txBody>
    </xdr:sp>
    <xdr:clientData/>
  </xdr:oneCellAnchor>
  <xdr:oneCellAnchor>
    <xdr:from>
      <xdr:col>5</xdr:col>
      <xdr:colOff>143518</xdr:colOff>
      <xdr:row>32</xdr:row>
      <xdr:rowOff>120667</xdr:rowOff>
    </xdr:from>
    <xdr:ext cx="405111" cy="259045"/>
    <xdr:sp macro="" textlink="">
      <xdr:nvSpPr>
        <xdr:cNvPr id="74" name="n_1mainValue【図書館】&#10;有形固定資産減価償却率"/>
        <xdr:cNvSpPr txBox="1"/>
      </xdr:nvSpPr>
      <xdr:spPr>
        <a:xfrm>
          <a:off x="3582043" y="560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71.2</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5" name="正方形/長方形 74"/>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6" name="正方形/長方形 75"/>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7" name="正方形/長方形 76"/>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8" name="正方形/長方形 77"/>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9" name="正方形/長方形 78"/>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80" name="正方形/長方形 79"/>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1" name="正方形/長方形 80"/>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0.035</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2" name="正方形/長方形 81"/>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9839" cy="225703"/>
    <xdr:sp macro="" textlink="">
      <xdr:nvSpPr>
        <xdr:cNvPr id="83" name="テキスト ボックス 82"/>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4" name="直線コネクタ 83"/>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43</xdr:row>
      <xdr:rowOff>105427</xdr:rowOff>
    </xdr:from>
    <xdr:ext cx="467179" cy="259045"/>
    <xdr:sp macro="" textlink="">
      <xdr:nvSpPr>
        <xdr:cNvPr id="85" name="テキスト ボックス 84"/>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0.010</a:t>
          </a:r>
          <a:endParaRPr kumimoji="1" lang="ja-JP" altLang="en-US" sz="1000">
            <a:latin typeface="ＭＳ Ｐゴシック"/>
          </a:endParaRPr>
        </a:p>
      </xdr:txBody>
    </xdr:sp>
    <xdr:clientData/>
  </xdr:oneCellAnchor>
  <xdr:twoCellAnchor>
    <xdr:from>
      <xdr:col>9</xdr:col>
      <xdr:colOff>422275</xdr:colOff>
      <xdr:row>42</xdr:row>
      <xdr:rowOff>92528</xdr:rowOff>
    </xdr:from>
    <xdr:to>
      <xdr:col>16</xdr:col>
      <xdr:colOff>307975</xdr:colOff>
      <xdr:row>42</xdr:row>
      <xdr:rowOff>92528</xdr:rowOff>
    </xdr:to>
    <xdr:cxnSp macro="">
      <xdr:nvCxnSpPr>
        <xdr:cNvPr id="86" name="直線コネクタ 85"/>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121755</xdr:rowOff>
    </xdr:from>
    <xdr:ext cx="467179" cy="259045"/>
    <xdr:sp macro="" textlink="">
      <xdr:nvSpPr>
        <xdr:cNvPr id="87" name="テキスト ボックス 86"/>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9</xdr:col>
      <xdr:colOff>422275</xdr:colOff>
      <xdr:row>40</xdr:row>
      <xdr:rowOff>108857</xdr:rowOff>
    </xdr:from>
    <xdr:to>
      <xdr:col>16</xdr:col>
      <xdr:colOff>307975</xdr:colOff>
      <xdr:row>40</xdr:row>
      <xdr:rowOff>108857</xdr:rowOff>
    </xdr:to>
    <xdr:cxnSp macro="">
      <xdr:nvCxnSpPr>
        <xdr:cNvPr id="88" name="直線コネクタ 87"/>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39</xdr:row>
      <xdr:rowOff>138084</xdr:rowOff>
    </xdr:from>
    <xdr:ext cx="467179" cy="259045"/>
    <xdr:sp macro="" textlink="">
      <xdr:nvSpPr>
        <xdr:cNvPr id="89" name="テキスト ボックス 88"/>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9</xdr:col>
      <xdr:colOff>422275</xdr:colOff>
      <xdr:row>38</xdr:row>
      <xdr:rowOff>125185</xdr:rowOff>
    </xdr:from>
    <xdr:to>
      <xdr:col>16</xdr:col>
      <xdr:colOff>307975</xdr:colOff>
      <xdr:row>38</xdr:row>
      <xdr:rowOff>125185</xdr:rowOff>
    </xdr:to>
    <xdr:cxnSp macro="">
      <xdr:nvCxnSpPr>
        <xdr:cNvPr id="90" name="直線コネクタ 89"/>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37</xdr:row>
      <xdr:rowOff>154412</xdr:rowOff>
    </xdr:from>
    <xdr:ext cx="467179" cy="259045"/>
    <xdr:sp macro="" textlink="">
      <xdr:nvSpPr>
        <xdr:cNvPr id="91" name="テキスト ボックス 90"/>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9</xdr:col>
      <xdr:colOff>422275</xdr:colOff>
      <xdr:row>36</xdr:row>
      <xdr:rowOff>141514</xdr:rowOff>
    </xdr:from>
    <xdr:to>
      <xdr:col>16</xdr:col>
      <xdr:colOff>307975</xdr:colOff>
      <xdr:row>36</xdr:row>
      <xdr:rowOff>141514</xdr:rowOff>
    </xdr:to>
    <xdr:cxnSp macro="">
      <xdr:nvCxnSpPr>
        <xdr:cNvPr id="92" name="直線コネクタ 91"/>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35</xdr:row>
      <xdr:rowOff>170741</xdr:rowOff>
    </xdr:from>
    <xdr:ext cx="467179" cy="259045"/>
    <xdr:sp macro="" textlink="">
      <xdr:nvSpPr>
        <xdr:cNvPr id="93" name="テキスト ボックス 92"/>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9</xdr:col>
      <xdr:colOff>422275</xdr:colOff>
      <xdr:row>34</xdr:row>
      <xdr:rowOff>157843</xdr:rowOff>
    </xdr:from>
    <xdr:to>
      <xdr:col>16</xdr:col>
      <xdr:colOff>307975</xdr:colOff>
      <xdr:row>34</xdr:row>
      <xdr:rowOff>157843</xdr:rowOff>
    </xdr:to>
    <xdr:cxnSp macro="">
      <xdr:nvCxnSpPr>
        <xdr:cNvPr id="94" name="直線コネクタ 93"/>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34</xdr:row>
      <xdr:rowOff>15620</xdr:rowOff>
    </xdr:from>
    <xdr:ext cx="467179" cy="259045"/>
    <xdr:sp macro="" textlink="">
      <xdr:nvSpPr>
        <xdr:cNvPr id="95" name="テキスト ボックス 94"/>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9</xdr:col>
      <xdr:colOff>422275</xdr:colOff>
      <xdr:row>33</xdr:row>
      <xdr:rowOff>2722</xdr:rowOff>
    </xdr:from>
    <xdr:to>
      <xdr:col>16</xdr:col>
      <xdr:colOff>307975</xdr:colOff>
      <xdr:row>33</xdr:row>
      <xdr:rowOff>2722</xdr:rowOff>
    </xdr:to>
    <xdr:cxnSp macro="">
      <xdr:nvCxnSpPr>
        <xdr:cNvPr id="96" name="直線コネクタ 95"/>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31949</xdr:rowOff>
    </xdr:from>
    <xdr:ext cx="467179" cy="259045"/>
    <xdr:sp macro="" textlink="">
      <xdr:nvSpPr>
        <xdr:cNvPr id="97" name="テキスト ボックス 96"/>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0.070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8" name="直線コネクタ 97"/>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30</xdr:row>
      <xdr:rowOff>48277</xdr:rowOff>
    </xdr:from>
    <xdr:ext cx="467179" cy="259045"/>
    <xdr:sp macro="" textlink="">
      <xdr:nvSpPr>
        <xdr:cNvPr id="99" name="テキスト ボックス 98"/>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100"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68036</xdr:rowOff>
    </xdr:from>
    <xdr:to>
      <xdr:col>15</xdr:col>
      <xdr:colOff>180340</xdr:colOff>
      <xdr:row>41</xdr:row>
      <xdr:rowOff>133350</xdr:rowOff>
    </xdr:to>
    <xdr:cxnSp macro="">
      <xdr:nvCxnSpPr>
        <xdr:cNvPr id="101" name="直線コネクタ 100"/>
        <xdr:cNvCxnSpPr/>
      </xdr:nvCxnSpPr>
      <xdr:spPr>
        <a:xfrm flipV="1">
          <a:off x="10476865" y="5725886"/>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137177</xdr:rowOff>
    </xdr:from>
    <xdr:ext cx="469744" cy="259045"/>
    <xdr:sp macro="" textlink="">
      <xdr:nvSpPr>
        <xdr:cNvPr id="102" name="【図書館】&#10;一人当たり面積最小値テキスト"/>
        <xdr:cNvSpPr txBox="1"/>
      </xdr:nvSpPr>
      <xdr:spPr>
        <a:xfrm>
          <a:off x="105664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0.024</a:t>
          </a:r>
          <a:endParaRPr kumimoji="1" lang="ja-JP" altLang="en-US" sz="1000" b="1">
            <a:latin typeface="ＭＳ Ｐゴシック"/>
          </a:endParaRPr>
        </a:p>
      </xdr:txBody>
    </xdr:sp>
    <xdr:clientData/>
  </xdr:oneCellAnchor>
  <xdr:twoCellAnchor>
    <xdr:from>
      <xdr:col>15</xdr:col>
      <xdr:colOff>92075</xdr:colOff>
      <xdr:row>41</xdr:row>
      <xdr:rowOff>133350</xdr:rowOff>
    </xdr:from>
    <xdr:to>
      <xdr:col>15</xdr:col>
      <xdr:colOff>269875</xdr:colOff>
      <xdr:row>41</xdr:row>
      <xdr:rowOff>133350</xdr:rowOff>
    </xdr:to>
    <xdr:cxnSp macro="">
      <xdr:nvCxnSpPr>
        <xdr:cNvPr id="103" name="直線コネクタ 102"/>
        <xdr:cNvCxnSpPr/>
      </xdr:nvCxnSpPr>
      <xdr:spPr>
        <a:xfrm>
          <a:off x="10388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14713</xdr:rowOff>
    </xdr:from>
    <xdr:ext cx="469744" cy="259045"/>
    <xdr:sp macro="" textlink="">
      <xdr:nvSpPr>
        <xdr:cNvPr id="104" name="【図書館】&#10;一人当たり面積最大値テキスト"/>
        <xdr:cNvSpPr txBox="1"/>
      </xdr:nvSpPr>
      <xdr:spPr>
        <a:xfrm>
          <a:off x="10566400" y="550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0.068</a:t>
          </a:r>
          <a:endParaRPr kumimoji="1" lang="ja-JP" altLang="en-US" sz="1000" b="1">
            <a:latin typeface="ＭＳ Ｐゴシック"/>
          </a:endParaRPr>
        </a:p>
      </xdr:txBody>
    </xdr:sp>
    <xdr:clientData/>
  </xdr:oneCellAnchor>
  <xdr:twoCellAnchor>
    <xdr:from>
      <xdr:col>15</xdr:col>
      <xdr:colOff>92075</xdr:colOff>
      <xdr:row>33</xdr:row>
      <xdr:rowOff>68036</xdr:rowOff>
    </xdr:from>
    <xdr:to>
      <xdr:col>15</xdr:col>
      <xdr:colOff>269875</xdr:colOff>
      <xdr:row>33</xdr:row>
      <xdr:rowOff>68036</xdr:rowOff>
    </xdr:to>
    <xdr:cxnSp macro="">
      <xdr:nvCxnSpPr>
        <xdr:cNvPr id="105" name="直線コネクタ 104"/>
        <xdr:cNvCxnSpPr/>
      </xdr:nvCxnSpPr>
      <xdr:spPr>
        <a:xfrm>
          <a:off x="10388600" y="572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23784</xdr:rowOff>
    </xdr:from>
    <xdr:ext cx="469744" cy="259045"/>
    <xdr:sp macro="" textlink="">
      <xdr:nvSpPr>
        <xdr:cNvPr id="106" name="【図書館】&#10;一人当たり面積平均値テキスト"/>
        <xdr:cNvSpPr txBox="1"/>
      </xdr:nvSpPr>
      <xdr:spPr>
        <a:xfrm>
          <a:off x="10566400" y="65388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0.037</a:t>
          </a:r>
          <a:endParaRPr kumimoji="1" lang="ja-JP" altLang="en-US" sz="1000" b="1">
            <a:solidFill>
              <a:srgbClr val="000080"/>
            </a:solidFill>
            <a:latin typeface="ＭＳ Ｐゴシック"/>
          </a:endParaRPr>
        </a:p>
      </xdr:txBody>
    </xdr:sp>
    <xdr:clientData/>
  </xdr:oneCellAnchor>
  <xdr:twoCellAnchor>
    <xdr:from>
      <xdr:col>15</xdr:col>
      <xdr:colOff>130175</xdr:colOff>
      <xdr:row>39</xdr:row>
      <xdr:rowOff>907</xdr:rowOff>
    </xdr:from>
    <xdr:to>
      <xdr:col>15</xdr:col>
      <xdr:colOff>231775</xdr:colOff>
      <xdr:row>39</xdr:row>
      <xdr:rowOff>102507</xdr:rowOff>
    </xdr:to>
    <xdr:sp macro="" textlink="">
      <xdr:nvSpPr>
        <xdr:cNvPr id="107" name="フローチャート : 判断 106"/>
        <xdr:cNvSpPr/>
      </xdr:nvSpPr>
      <xdr:spPr>
        <a:xfrm>
          <a:off x="10426700" y="668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37</xdr:row>
      <xdr:rowOff>49893</xdr:rowOff>
    </xdr:from>
    <xdr:to>
      <xdr:col>14</xdr:col>
      <xdr:colOff>79375</xdr:colOff>
      <xdr:row>37</xdr:row>
      <xdr:rowOff>151493</xdr:rowOff>
    </xdr:to>
    <xdr:sp macro="" textlink="">
      <xdr:nvSpPr>
        <xdr:cNvPr id="108" name="フローチャート : 判断 107"/>
        <xdr:cNvSpPr/>
      </xdr:nvSpPr>
      <xdr:spPr>
        <a:xfrm>
          <a:off x="9588500" y="639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9" name="テキスト ボックス 108"/>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10" name="テキスト ボックス 109"/>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11" name="テキスト ボックス 110"/>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12" name="テキスト ボックス 111"/>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13" name="テキスト ボックス 112"/>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40</xdr:row>
      <xdr:rowOff>90715</xdr:rowOff>
    </xdr:from>
    <xdr:to>
      <xdr:col>15</xdr:col>
      <xdr:colOff>231775</xdr:colOff>
      <xdr:row>41</xdr:row>
      <xdr:rowOff>20865</xdr:rowOff>
    </xdr:to>
    <xdr:sp macro="" textlink="">
      <xdr:nvSpPr>
        <xdr:cNvPr id="114" name="円/楕円 113"/>
        <xdr:cNvSpPr/>
      </xdr:nvSpPr>
      <xdr:spPr>
        <a:xfrm>
          <a:off x="10426700" y="69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40</xdr:row>
      <xdr:rowOff>69142</xdr:rowOff>
    </xdr:from>
    <xdr:ext cx="469744" cy="259045"/>
    <xdr:sp macro="" textlink="">
      <xdr:nvSpPr>
        <xdr:cNvPr id="115" name="【図書館】&#10;一人当たり面積該当値テキスト"/>
        <xdr:cNvSpPr txBox="1"/>
      </xdr:nvSpPr>
      <xdr:spPr>
        <a:xfrm>
          <a:off x="10566400" y="692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0.029</a:t>
          </a:r>
          <a:endParaRPr kumimoji="1" lang="ja-JP" altLang="en-US" sz="1000" b="1">
            <a:solidFill>
              <a:srgbClr val="FF0000"/>
            </a:solidFill>
            <a:latin typeface="ＭＳ Ｐゴシック"/>
          </a:endParaRPr>
        </a:p>
      </xdr:txBody>
    </xdr:sp>
    <xdr:clientData/>
  </xdr:oneCellAnchor>
  <xdr:twoCellAnchor>
    <xdr:from>
      <xdr:col>13</xdr:col>
      <xdr:colOff>663575</xdr:colOff>
      <xdr:row>41</xdr:row>
      <xdr:rowOff>82550</xdr:rowOff>
    </xdr:from>
    <xdr:to>
      <xdr:col>14</xdr:col>
      <xdr:colOff>79375</xdr:colOff>
      <xdr:row>42</xdr:row>
      <xdr:rowOff>12700</xdr:rowOff>
    </xdr:to>
    <xdr:sp macro="" textlink="">
      <xdr:nvSpPr>
        <xdr:cNvPr id="116" name="円/楕円 115"/>
        <xdr:cNvSpPr/>
      </xdr:nvSpPr>
      <xdr:spPr>
        <a:xfrm>
          <a:off x="9588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40</xdr:row>
      <xdr:rowOff>141515</xdr:rowOff>
    </xdr:from>
    <xdr:to>
      <xdr:col>15</xdr:col>
      <xdr:colOff>180975</xdr:colOff>
      <xdr:row>41</xdr:row>
      <xdr:rowOff>133350</xdr:rowOff>
    </xdr:to>
    <xdr:cxnSp macro="">
      <xdr:nvCxnSpPr>
        <xdr:cNvPr id="117" name="直線コネクタ 116"/>
        <xdr:cNvCxnSpPr/>
      </xdr:nvCxnSpPr>
      <xdr:spPr>
        <a:xfrm flipV="1">
          <a:off x="9639300" y="6999515"/>
          <a:ext cx="8382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35</xdr:row>
      <xdr:rowOff>168020</xdr:rowOff>
    </xdr:from>
    <xdr:ext cx="469744" cy="259045"/>
    <xdr:sp macro="" textlink="">
      <xdr:nvSpPr>
        <xdr:cNvPr id="118" name="n_1aveValue【図書館】&#10;一人当たり面積"/>
        <xdr:cNvSpPr txBox="1"/>
      </xdr:nvSpPr>
      <xdr:spPr>
        <a:xfrm>
          <a:off x="9391727" y="616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0.046</a:t>
          </a:r>
          <a:endParaRPr kumimoji="1" lang="ja-JP" altLang="en-US" sz="1000" b="1">
            <a:solidFill>
              <a:srgbClr val="000080"/>
            </a:solidFill>
            <a:latin typeface="ＭＳ Ｐゴシック"/>
          </a:endParaRPr>
        </a:p>
      </xdr:txBody>
    </xdr:sp>
    <xdr:clientData/>
  </xdr:oneCellAnchor>
  <xdr:oneCellAnchor>
    <xdr:from>
      <xdr:col>13</xdr:col>
      <xdr:colOff>466802</xdr:colOff>
      <xdr:row>42</xdr:row>
      <xdr:rowOff>3827</xdr:rowOff>
    </xdr:from>
    <xdr:ext cx="469744" cy="259045"/>
    <xdr:sp macro="" textlink="">
      <xdr:nvSpPr>
        <xdr:cNvPr id="119" name="n_1mainValue【図書館】&#10;一人当たり面積"/>
        <xdr:cNvSpPr txBox="1"/>
      </xdr:nvSpPr>
      <xdr:spPr>
        <a:xfrm>
          <a:off x="9391727"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0.024</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20" name="正方形/長方形 11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21" name="正方形/長方形 12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22" name="正方形/長方形 12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23" name="正方形/長方形 12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24" name="正方形/長方形 12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25" name="正方形/長方形 12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6" name="正方形/長方形 12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61.5</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7" name="正方形/長方形 126"/>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8" name="テキスト ボックス 12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9" name="直線コネクタ 12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30" name="テキスト ボックス 129"/>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64</xdr:row>
      <xdr:rowOff>0</xdr:rowOff>
    </xdr:from>
    <xdr:to>
      <xdr:col>7</xdr:col>
      <xdr:colOff>638175</xdr:colOff>
      <xdr:row>64</xdr:row>
      <xdr:rowOff>0</xdr:rowOff>
    </xdr:to>
    <xdr:cxnSp macro="">
      <xdr:nvCxnSpPr>
        <xdr:cNvPr id="131" name="直線コネクタ 130"/>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29227</xdr:rowOff>
    </xdr:from>
    <xdr:ext cx="403059" cy="259045"/>
    <xdr:sp macro="" textlink="">
      <xdr:nvSpPr>
        <xdr:cNvPr id="132" name="テキスト ボックス 131"/>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61</xdr:row>
      <xdr:rowOff>57150</xdr:rowOff>
    </xdr:from>
    <xdr:to>
      <xdr:col>7</xdr:col>
      <xdr:colOff>638175</xdr:colOff>
      <xdr:row>61</xdr:row>
      <xdr:rowOff>57150</xdr:rowOff>
    </xdr:to>
    <xdr:cxnSp macro="">
      <xdr:nvCxnSpPr>
        <xdr:cNvPr id="133" name="直線コネクタ 132"/>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86377</xdr:rowOff>
    </xdr:from>
    <xdr:ext cx="403059" cy="259045"/>
    <xdr:sp macro="" textlink="">
      <xdr:nvSpPr>
        <xdr:cNvPr id="134" name="テキスト ボックス 133"/>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58</xdr:row>
      <xdr:rowOff>114300</xdr:rowOff>
    </xdr:from>
    <xdr:to>
      <xdr:col>7</xdr:col>
      <xdr:colOff>638175</xdr:colOff>
      <xdr:row>58</xdr:row>
      <xdr:rowOff>114300</xdr:rowOff>
    </xdr:to>
    <xdr:cxnSp macro="">
      <xdr:nvCxnSpPr>
        <xdr:cNvPr id="135" name="直線コネクタ 134"/>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57</xdr:row>
      <xdr:rowOff>143527</xdr:rowOff>
    </xdr:from>
    <xdr:ext cx="403059" cy="259045"/>
    <xdr:sp macro="" textlink="">
      <xdr:nvSpPr>
        <xdr:cNvPr id="136" name="テキスト ボックス 135"/>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56</xdr:row>
      <xdr:rowOff>0</xdr:rowOff>
    </xdr:from>
    <xdr:to>
      <xdr:col>7</xdr:col>
      <xdr:colOff>638175</xdr:colOff>
      <xdr:row>56</xdr:row>
      <xdr:rowOff>0</xdr:rowOff>
    </xdr:to>
    <xdr:cxnSp macro="">
      <xdr:nvCxnSpPr>
        <xdr:cNvPr id="137" name="直線コネクタ 136"/>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55</xdr:row>
      <xdr:rowOff>29227</xdr:rowOff>
    </xdr:from>
    <xdr:ext cx="403059" cy="259045"/>
    <xdr:sp macro="" textlink="">
      <xdr:nvSpPr>
        <xdr:cNvPr id="138" name="テキスト ボックス 137"/>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9" name="直線コネクタ 13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52</xdr:row>
      <xdr:rowOff>86377</xdr:rowOff>
    </xdr:from>
    <xdr:ext cx="403059" cy="259045"/>
    <xdr:sp macro="" textlink="">
      <xdr:nvSpPr>
        <xdr:cNvPr id="140" name="テキスト ボックス 139"/>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41"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82296</xdr:rowOff>
    </xdr:from>
    <xdr:to>
      <xdr:col>6</xdr:col>
      <xdr:colOff>510540</xdr:colOff>
      <xdr:row>62</xdr:row>
      <xdr:rowOff>45720</xdr:rowOff>
    </xdr:to>
    <xdr:cxnSp macro="">
      <xdr:nvCxnSpPr>
        <xdr:cNvPr id="142" name="直線コネクタ 141"/>
        <xdr:cNvCxnSpPr/>
      </xdr:nvCxnSpPr>
      <xdr:spPr>
        <a:xfrm flipV="1">
          <a:off x="4634865" y="968349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62</xdr:row>
      <xdr:rowOff>49547</xdr:rowOff>
    </xdr:from>
    <xdr:ext cx="405111" cy="259045"/>
    <xdr:sp macro="" textlink="">
      <xdr:nvSpPr>
        <xdr:cNvPr id="143" name="【体育館・プール】&#10;有形固定資産減価償却率最小値テキスト"/>
        <xdr:cNvSpPr txBox="1"/>
      </xdr:nvSpPr>
      <xdr:spPr>
        <a:xfrm>
          <a:off x="4724400"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56.5</a:t>
          </a:r>
          <a:endParaRPr kumimoji="1" lang="ja-JP" altLang="en-US" sz="1000" b="1">
            <a:latin typeface="ＭＳ Ｐゴシック"/>
          </a:endParaRPr>
        </a:p>
      </xdr:txBody>
    </xdr:sp>
    <xdr:clientData/>
  </xdr:oneCellAnchor>
  <xdr:twoCellAnchor>
    <xdr:from>
      <xdr:col>6</xdr:col>
      <xdr:colOff>422275</xdr:colOff>
      <xdr:row>62</xdr:row>
      <xdr:rowOff>45720</xdr:rowOff>
    </xdr:from>
    <xdr:to>
      <xdr:col>6</xdr:col>
      <xdr:colOff>600075</xdr:colOff>
      <xdr:row>62</xdr:row>
      <xdr:rowOff>45720</xdr:rowOff>
    </xdr:to>
    <xdr:cxnSp macro="">
      <xdr:nvCxnSpPr>
        <xdr:cNvPr id="144" name="直線コネクタ 143"/>
        <xdr:cNvCxnSpPr/>
      </xdr:nvCxnSpPr>
      <xdr:spPr>
        <a:xfrm>
          <a:off x="4546600" y="10675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55</xdr:row>
      <xdr:rowOff>28973</xdr:rowOff>
    </xdr:from>
    <xdr:ext cx="405111" cy="259045"/>
    <xdr:sp macro="" textlink="">
      <xdr:nvSpPr>
        <xdr:cNvPr id="145" name="【体育館・プール】&#10;有形固定資産減価償却率最大値テキスト"/>
        <xdr:cNvSpPr txBox="1"/>
      </xdr:nvSpPr>
      <xdr:spPr>
        <a:xfrm>
          <a:off x="4724400" y="9458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78.2</a:t>
          </a:r>
          <a:endParaRPr kumimoji="1" lang="ja-JP" altLang="en-US" sz="1000" b="1">
            <a:latin typeface="ＭＳ Ｐゴシック"/>
          </a:endParaRPr>
        </a:p>
      </xdr:txBody>
    </xdr:sp>
    <xdr:clientData/>
  </xdr:oneCellAnchor>
  <xdr:twoCellAnchor>
    <xdr:from>
      <xdr:col>6</xdr:col>
      <xdr:colOff>422275</xdr:colOff>
      <xdr:row>56</xdr:row>
      <xdr:rowOff>82296</xdr:rowOff>
    </xdr:from>
    <xdr:to>
      <xdr:col>6</xdr:col>
      <xdr:colOff>600075</xdr:colOff>
      <xdr:row>56</xdr:row>
      <xdr:rowOff>82296</xdr:rowOff>
    </xdr:to>
    <xdr:cxnSp macro="">
      <xdr:nvCxnSpPr>
        <xdr:cNvPr id="146" name="直線コネクタ 145"/>
        <xdr:cNvCxnSpPr/>
      </xdr:nvCxnSpPr>
      <xdr:spPr>
        <a:xfrm>
          <a:off x="4546600" y="968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52087</xdr:rowOff>
    </xdr:from>
    <xdr:ext cx="405111" cy="259045"/>
    <xdr:sp macro="" textlink="">
      <xdr:nvSpPr>
        <xdr:cNvPr id="147" name="【体育館・プール】&#10;有形固定資産減価償却率平均値テキスト"/>
        <xdr:cNvSpPr txBox="1"/>
      </xdr:nvSpPr>
      <xdr:spPr>
        <a:xfrm>
          <a:off x="4724400" y="10339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59.5</a:t>
          </a:r>
          <a:endParaRPr kumimoji="1" lang="ja-JP" altLang="en-US" sz="1000" b="1">
            <a:solidFill>
              <a:srgbClr val="000080"/>
            </a:solidFill>
            <a:latin typeface="ＭＳ Ｐゴシック"/>
          </a:endParaRPr>
        </a:p>
      </xdr:txBody>
    </xdr:sp>
    <xdr:clientData/>
  </xdr:oneCellAnchor>
  <xdr:twoCellAnchor>
    <xdr:from>
      <xdr:col>6</xdr:col>
      <xdr:colOff>460375</xdr:colOff>
      <xdr:row>61</xdr:row>
      <xdr:rowOff>29210</xdr:rowOff>
    </xdr:from>
    <xdr:to>
      <xdr:col>6</xdr:col>
      <xdr:colOff>561975</xdr:colOff>
      <xdr:row>61</xdr:row>
      <xdr:rowOff>130810</xdr:rowOff>
    </xdr:to>
    <xdr:sp macro="" textlink="">
      <xdr:nvSpPr>
        <xdr:cNvPr id="148" name="フローチャート : 判断 147"/>
        <xdr:cNvSpPr/>
      </xdr:nvSpPr>
      <xdr:spPr>
        <a:xfrm>
          <a:off x="4584700" y="104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61</xdr:row>
      <xdr:rowOff>65786</xdr:rowOff>
    </xdr:from>
    <xdr:to>
      <xdr:col>5</xdr:col>
      <xdr:colOff>409575</xdr:colOff>
      <xdr:row>61</xdr:row>
      <xdr:rowOff>167386</xdr:rowOff>
    </xdr:to>
    <xdr:sp macro="" textlink="">
      <xdr:nvSpPr>
        <xdr:cNvPr id="149" name="フローチャート : 判断 148"/>
        <xdr:cNvSpPr/>
      </xdr:nvSpPr>
      <xdr:spPr>
        <a:xfrm>
          <a:off x="3746500" y="1052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50" name="テキスト ボックス 149"/>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51" name="テキスト ボックス 150"/>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52" name="テキスト ボックス 151"/>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53" name="テキスト ボックス 152"/>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4" name="テキスト ボックス 153"/>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61</xdr:row>
      <xdr:rowOff>161798</xdr:rowOff>
    </xdr:from>
    <xdr:to>
      <xdr:col>6</xdr:col>
      <xdr:colOff>561975</xdr:colOff>
      <xdr:row>62</xdr:row>
      <xdr:rowOff>91948</xdr:rowOff>
    </xdr:to>
    <xdr:sp macro="" textlink="">
      <xdr:nvSpPr>
        <xdr:cNvPr id="155" name="円/楕円 154"/>
        <xdr:cNvSpPr/>
      </xdr:nvSpPr>
      <xdr:spPr>
        <a:xfrm>
          <a:off x="4584700" y="1062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61</xdr:row>
      <xdr:rowOff>76725</xdr:rowOff>
    </xdr:from>
    <xdr:ext cx="405111" cy="259045"/>
    <xdr:sp macro="" textlink="">
      <xdr:nvSpPr>
        <xdr:cNvPr id="156" name="【体育館・プール】&#10;有形固定資産減価償却率該当値テキスト"/>
        <xdr:cNvSpPr txBox="1"/>
      </xdr:nvSpPr>
      <xdr:spPr>
        <a:xfrm>
          <a:off x="4724400" y="10535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56.6</a:t>
          </a:r>
          <a:endParaRPr kumimoji="1" lang="ja-JP" altLang="en-US" sz="1000" b="1">
            <a:solidFill>
              <a:srgbClr val="FF0000"/>
            </a:solidFill>
            <a:latin typeface="ＭＳ Ｐゴシック"/>
          </a:endParaRPr>
        </a:p>
      </xdr:txBody>
    </xdr:sp>
    <xdr:clientData/>
  </xdr:oneCellAnchor>
  <xdr:twoCellAnchor>
    <xdr:from>
      <xdr:col>5</xdr:col>
      <xdr:colOff>307975</xdr:colOff>
      <xdr:row>62</xdr:row>
      <xdr:rowOff>86360</xdr:rowOff>
    </xdr:from>
    <xdr:to>
      <xdr:col>5</xdr:col>
      <xdr:colOff>409575</xdr:colOff>
      <xdr:row>63</xdr:row>
      <xdr:rowOff>16510</xdr:rowOff>
    </xdr:to>
    <xdr:sp macro="" textlink="">
      <xdr:nvSpPr>
        <xdr:cNvPr id="157" name="円/楕円 156"/>
        <xdr:cNvSpPr/>
      </xdr:nvSpPr>
      <xdr:spPr>
        <a:xfrm>
          <a:off x="3746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62</xdr:row>
      <xdr:rowOff>41148</xdr:rowOff>
    </xdr:from>
    <xdr:to>
      <xdr:col>6</xdr:col>
      <xdr:colOff>511175</xdr:colOff>
      <xdr:row>62</xdr:row>
      <xdr:rowOff>137160</xdr:rowOff>
    </xdr:to>
    <xdr:cxnSp macro="">
      <xdr:nvCxnSpPr>
        <xdr:cNvPr id="158" name="直線コネクタ 157"/>
        <xdr:cNvCxnSpPr/>
      </xdr:nvCxnSpPr>
      <xdr:spPr>
        <a:xfrm flipV="1">
          <a:off x="3797300" y="10671048"/>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60</xdr:row>
      <xdr:rowOff>12463</xdr:rowOff>
    </xdr:from>
    <xdr:ext cx="405111" cy="259045"/>
    <xdr:sp macro="" textlink="">
      <xdr:nvSpPr>
        <xdr:cNvPr id="159" name="n_1aveValue【体育館・プール】&#10;有形固定資産減価償却率"/>
        <xdr:cNvSpPr txBox="1"/>
      </xdr:nvSpPr>
      <xdr:spPr>
        <a:xfrm>
          <a:off x="3582043" y="1029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a:t>
          </a:r>
          <a:endParaRPr kumimoji="1" lang="ja-JP" altLang="en-US" sz="1000" b="1">
            <a:solidFill>
              <a:srgbClr val="000080"/>
            </a:solidFill>
            <a:latin typeface="ＭＳ Ｐゴシック"/>
          </a:endParaRPr>
        </a:p>
      </xdr:txBody>
    </xdr:sp>
    <xdr:clientData/>
  </xdr:oneCellAnchor>
  <xdr:oneCellAnchor>
    <xdr:from>
      <xdr:col>5</xdr:col>
      <xdr:colOff>143518</xdr:colOff>
      <xdr:row>63</xdr:row>
      <xdr:rowOff>7637</xdr:rowOff>
    </xdr:from>
    <xdr:ext cx="405111" cy="259045"/>
    <xdr:sp macro="" textlink="">
      <xdr:nvSpPr>
        <xdr:cNvPr id="160" name="n_1mainValue【体育館・プール】&#10;有形固定資産減価償却率"/>
        <xdr:cNvSpPr txBox="1"/>
      </xdr:nvSpPr>
      <xdr:spPr>
        <a:xfrm>
          <a:off x="3582043" y="1080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54.5</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61" name="正方形/長方形 160"/>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62" name="正方形/長方形 161"/>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63" name="正方形/長方形 162"/>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64" name="正方形/長方形 163"/>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65" name="正方形/長方形 164"/>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66" name="正方形/長方形 165"/>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7" name="正方形/長方形 166"/>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0.250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8" name="正方形/長方形 167"/>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9" name="テキスト ボックス 168"/>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70" name="直線コネクタ 169"/>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0</xdr:rowOff>
    </xdr:from>
    <xdr:to>
      <xdr:col>16</xdr:col>
      <xdr:colOff>307975</xdr:colOff>
      <xdr:row>64</xdr:row>
      <xdr:rowOff>0</xdr:rowOff>
    </xdr:to>
    <xdr:cxnSp macro="">
      <xdr:nvCxnSpPr>
        <xdr:cNvPr id="171" name="直線コネクタ 170"/>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29227</xdr:rowOff>
    </xdr:from>
    <xdr:ext cx="467179" cy="259045"/>
    <xdr:sp macro="" textlink="">
      <xdr:nvSpPr>
        <xdr:cNvPr id="172" name="テキスト ボックス 171"/>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61</xdr:row>
      <xdr:rowOff>57150</xdr:rowOff>
    </xdr:from>
    <xdr:to>
      <xdr:col>16</xdr:col>
      <xdr:colOff>307975</xdr:colOff>
      <xdr:row>61</xdr:row>
      <xdr:rowOff>57150</xdr:rowOff>
    </xdr:to>
    <xdr:cxnSp macro="">
      <xdr:nvCxnSpPr>
        <xdr:cNvPr id="173" name="直線コネクタ 172"/>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60</xdr:row>
      <xdr:rowOff>86377</xdr:rowOff>
    </xdr:from>
    <xdr:ext cx="467179" cy="259045"/>
    <xdr:sp macro="" textlink="">
      <xdr:nvSpPr>
        <xdr:cNvPr id="174" name="テキスト ボックス 173"/>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58</xdr:row>
      <xdr:rowOff>114300</xdr:rowOff>
    </xdr:from>
    <xdr:to>
      <xdr:col>16</xdr:col>
      <xdr:colOff>307975</xdr:colOff>
      <xdr:row>58</xdr:row>
      <xdr:rowOff>114300</xdr:rowOff>
    </xdr:to>
    <xdr:cxnSp macro="">
      <xdr:nvCxnSpPr>
        <xdr:cNvPr id="175" name="直線コネクタ 174"/>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57</xdr:row>
      <xdr:rowOff>143527</xdr:rowOff>
    </xdr:from>
    <xdr:ext cx="467179" cy="259045"/>
    <xdr:sp macro="" textlink="">
      <xdr:nvSpPr>
        <xdr:cNvPr id="176" name="テキスト ボックス 175"/>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56</xdr:row>
      <xdr:rowOff>0</xdr:rowOff>
    </xdr:from>
    <xdr:to>
      <xdr:col>16</xdr:col>
      <xdr:colOff>307975</xdr:colOff>
      <xdr:row>56</xdr:row>
      <xdr:rowOff>0</xdr:rowOff>
    </xdr:to>
    <xdr:cxnSp macro="">
      <xdr:nvCxnSpPr>
        <xdr:cNvPr id="177" name="直線コネクタ 176"/>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55</xdr:row>
      <xdr:rowOff>29227</xdr:rowOff>
    </xdr:from>
    <xdr:ext cx="467179" cy="259045"/>
    <xdr:sp macro="" textlink="">
      <xdr:nvSpPr>
        <xdr:cNvPr id="178" name="テキスト ボックス 177"/>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9" name="直線コネクタ 17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80" name="テキスト ボックス 179"/>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81"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162306</xdr:rowOff>
    </xdr:from>
    <xdr:to>
      <xdr:col>15</xdr:col>
      <xdr:colOff>180340</xdr:colOff>
      <xdr:row>63</xdr:row>
      <xdr:rowOff>102870</xdr:rowOff>
    </xdr:to>
    <xdr:cxnSp macro="">
      <xdr:nvCxnSpPr>
        <xdr:cNvPr id="182" name="直線コネクタ 181"/>
        <xdr:cNvCxnSpPr/>
      </xdr:nvCxnSpPr>
      <xdr:spPr>
        <a:xfrm flipV="1">
          <a:off x="10476865" y="9592056"/>
          <a:ext cx="0" cy="1312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106697</xdr:rowOff>
    </xdr:from>
    <xdr:ext cx="469744" cy="259045"/>
    <xdr:sp macro="" textlink="">
      <xdr:nvSpPr>
        <xdr:cNvPr id="183" name="【体育館・プール】&#10;一人当たり面積最小値テキスト"/>
        <xdr:cNvSpPr txBox="1"/>
      </xdr:nvSpPr>
      <xdr:spPr>
        <a:xfrm>
          <a:off x="10566400" y="1090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0.015</a:t>
          </a:r>
          <a:endParaRPr kumimoji="1" lang="ja-JP" altLang="en-US" sz="1000" b="1">
            <a:latin typeface="ＭＳ Ｐゴシック"/>
          </a:endParaRPr>
        </a:p>
      </xdr:txBody>
    </xdr:sp>
    <xdr:clientData/>
  </xdr:oneCellAnchor>
  <xdr:twoCellAnchor>
    <xdr:from>
      <xdr:col>15</xdr:col>
      <xdr:colOff>92075</xdr:colOff>
      <xdr:row>63</xdr:row>
      <xdr:rowOff>102870</xdr:rowOff>
    </xdr:from>
    <xdr:to>
      <xdr:col>15</xdr:col>
      <xdr:colOff>269875</xdr:colOff>
      <xdr:row>63</xdr:row>
      <xdr:rowOff>102870</xdr:rowOff>
    </xdr:to>
    <xdr:cxnSp macro="">
      <xdr:nvCxnSpPr>
        <xdr:cNvPr id="184" name="直線コネクタ 183"/>
        <xdr:cNvCxnSpPr/>
      </xdr:nvCxnSpPr>
      <xdr:spPr>
        <a:xfrm>
          <a:off x="10388600" y="1090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108983</xdr:rowOff>
    </xdr:from>
    <xdr:ext cx="469744" cy="259045"/>
    <xdr:sp macro="" textlink="">
      <xdr:nvSpPr>
        <xdr:cNvPr id="185" name="【体育館・プール】&#10;一人当たり面積最大値テキスト"/>
        <xdr:cNvSpPr txBox="1"/>
      </xdr:nvSpPr>
      <xdr:spPr>
        <a:xfrm>
          <a:off x="10566400" y="936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0.302</a:t>
          </a:r>
          <a:endParaRPr kumimoji="1" lang="ja-JP" altLang="en-US" sz="1000" b="1">
            <a:latin typeface="ＭＳ Ｐゴシック"/>
          </a:endParaRPr>
        </a:p>
      </xdr:txBody>
    </xdr:sp>
    <xdr:clientData/>
  </xdr:oneCellAnchor>
  <xdr:twoCellAnchor>
    <xdr:from>
      <xdr:col>15</xdr:col>
      <xdr:colOff>92075</xdr:colOff>
      <xdr:row>55</xdr:row>
      <xdr:rowOff>162306</xdr:rowOff>
    </xdr:from>
    <xdr:to>
      <xdr:col>15</xdr:col>
      <xdr:colOff>269875</xdr:colOff>
      <xdr:row>55</xdr:row>
      <xdr:rowOff>162306</xdr:rowOff>
    </xdr:to>
    <xdr:cxnSp macro="">
      <xdr:nvCxnSpPr>
        <xdr:cNvPr id="186" name="直線コネクタ 185"/>
        <xdr:cNvCxnSpPr/>
      </xdr:nvCxnSpPr>
      <xdr:spPr>
        <a:xfrm>
          <a:off x="10388600" y="959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59</xdr:row>
      <xdr:rowOff>21353</xdr:rowOff>
    </xdr:from>
    <xdr:ext cx="469744" cy="259045"/>
    <xdr:sp macro="" textlink="">
      <xdr:nvSpPr>
        <xdr:cNvPr id="187" name="【体育館・プール】&#10;一人当たり面積平均値テキスト"/>
        <xdr:cNvSpPr txBox="1"/>
      </xdr:nvSpPr>
      <xdr:spPr>
        <a:xfrm>
          <a:off x="10566400" y="101369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0.167</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42926</xdr:rowOff>
    </xdr:from>
    <xdr:to>
      <xdr:col>15</xdr:col>
      <xdr:colOff>231775</xdr:colOff>
      <xdr:row>59</xdr:row>
      <xdr:rowOff>144526</xdr:rowOff>
    </xdr:to>
    <xdr:sp macro="" textlink="">
      <xdr:nvSpPr>
        <xdr:cNvPr id="188" name="フローチャート : 判断 187"/>
        <xdr:cNvSpPr/>
      </xdr:nvSpPr>
      <xdr:spPr>
        <a:xfrm>
          <a:off x="10426700" y="1015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59</xdr:row>
      <xdr:rowOff>148082</xdr:rowOff>
    </xdr:from>
    <xdr:to>
      <xdr:col>14</xdr:col>
      <xdr:colOff>79375</xdr:colOff>
      <xdr:row>60</xdr:row>
      <xdr:rowOff>78232</xdr:rowOff>
    </xdr:to>
    <xdr:sp macro="" textlink="">
      <xdr:nvSpPr>
        <xdr:cNvPr id="189" name="フローチャート : 判断 188"/>
        <xdr:cNvSpPr/>
      </xdr:nvSpPr>
      <xdr:spPr>
        <a:xfrm>
          <a:off x="9588500" y="1026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90" name="テキスト ボックス 189"/>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91" name="テキスト ボックス 190"/>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92" name="テキスト ボックス 191"/>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93" name="テキスト ボックス 192"/>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4" name="テキスト ボックス 193"/>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56</xdr:row>
      <xdr:rowOff>45212</xdr:rowOff>
    </xdr:from>
    <xdr:to>
      <xdr:col>15</xdr:col>
      <xdr:colOff>231775</xdr:colOff>
      <xdr:row>56</xdr:row>
      <xdr:rowOff>146812</xdr:rowOff>
    </xdr:to>
    <xdr:sp macro="" textlink="">
      <xdr:nvSpPr>
        <xdr:cNvPr id="195" name="円/楕円 194"/>
        <xdr:cNvSpPr/>
      </xdr:nvSpPr>
      <xdr:spPr>
        <a:xfrm>
          <a:off x="10426700" y="9646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55</xdr:row>
      <xdr:rowOff>131589</xdr:rowOff>
    </xdr:from>
    <xdr:ext cx="469744" cy="259045"/>
    <xdr:sp macro="" textlink="">
      <xdr:nvSpPr>
        <xdr:cNvPr id="196" name="【体育館・プール】&#10;一人当たり面積該当値テキスト"/>
        <xdr:cNvSpPr txBox="1"/>
      </xdr:nvSpPr>
      <xdr:spPr>
        <a:xfrm>
          <a:off x="10566400" y="9561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0.279</a:t>
          </a:r>
          <a:endParaRPr kumimoji="1" lang="ja-JP" altLang="en-US" sz="1000" b="1">
            <a:solidFill>
              <a:srgbClr val="FF0000"/>
            </a:solidFill>
            <a:latin typeface="ＭＳ Ｐゴシック"/>
          </a:endParaRPr>
        </a:p>
      </xdr:txBody>
    </xdr:sp>
    <xdr:clientData/>
  </xdr:oneCellAnchor>
  <xdr:twoCellAnchor>
    <xdr:from>
      <xdr:col>13</xdr:col>
      <xdr:colOff>663575</xdr:colOff>
      <xdr:row>56</xdr:row>
      <xdr:rowOff>63500</xdr:rowOff>
    </xdr:from>
    <xdr:to>
      <xdr:col>14</xdr:col>
      <xdr:colOff>79375</xdr:colOff>
      <xdr:row>56</xdr:row>
      <xdr:rowOff>165100</xdr:rowOff>
    </xdr:to>
    <xdr:sp macro="" textlink="">
      <xdr:nvSpPr>
        <xdr:cNvPr id="197" name="円/楕円 196"/>
        <xdr:cNvSpPr/>
      </xdr:nvSpPr>
      <xdr:spPr>
        <a:xfrm>
          <a:off x="95885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56</xdr:row>
      <xdr:rowOff>96012</xdr:rowOff>
    </xdr:from>
    <xdr:to>
      <xdr:col>15</xdr:col>
      <xdr:colOff>180975</xdr:colOff>
      <xdr:row>56</xdr:row>
      <xdr:rowOff>114300</xdr:rowOff>
    </xdr:to>
    <xdr:cxnSp macro="">
      <xdr:nvCxnSpPr>
        <xdr:cNvPr id="198" name="直線コネクタ 197"/>
        <xdr:cNvCxnSpPr/>
      </xdr:nvCxnSpPr>
      <xdr:spPr>
        <a:xfrm flipV="1">
          <a:off x="9639300" y="969721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60</xdr:row>
      <xdr:rowOff>69359</xdr:rowOff>
    </xdr:from>
    <xdr:ext cx="469744" cy="259045"/>
    <xdr:sp macro="" textlink="">
      <xdr:nvSpPr>
        <xdr:cNvPr id="199" name="n_1aveValue【体育館・プール】&#10;一人当たり面積"/>
        <xdr:cNvSpPr txBox="1"/>
      </xdr:nvSpPr>
      <xdr:spPr>
        <a:xfrm>
          <a:off x="9391727" y="1035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0.144</a:t>
          </a:r>
          <a:endParaRPr kumimoji="1" lang="ja-JP" altLang="en-US" sz="1000" b="1">
            <a:solidFill>
              <a:srgbClr val="000080"/>
            </a:solidFill>
            <a:latin typeface="ＭＳ Ｐゴシック"/>
          </a:endParaRPr>
        </a:p>
      </xdr:txBody>
    </xdr:sp>
    <xdr:clientData/>
  </xdr:oneCellAnchor>
  <xdr:oneCellAnchor>
    <xdr:from>
      <xdr:col>13</xdr:col>
      <xdr:colOff>466802</xdr:colOff>
      <xdr:row>55</xdr:row>
      <xdr:rowOff>10177</xdr:rowOff>
    </xdr:from>
    <xdr:ext cx="469744" cy="259045"/>
    <xdr:sp macro="" textlink="">
      <xdr:nvSpPr>
        <xdr:cNvPr id="200" name="n_1mainValue【体育館・プール】&#10;一人当たり面積"/>
        <xdr:cNvSpPr txBox="1"/>
      </xdr:nvSpPr>
      <xdr:spPr>
        <a:xfrm>
          <a:off x="9391727" y="943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0.275</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201" name="正方形/長方形 20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202" name="正方形/長方形 20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203" name="正方形/長方形 20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204" name="正方形/長方形 20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205" name="正方形/長方形 20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206" name="正方形/長方形 20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07" name="正方形/長方形 20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08" name="正方形/長方形 20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209" name="テキスト ボックス 20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10" name="直線コネクタ 20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211" name="テキスト ボックス 210"/>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86</xdr:row>
      <xdr:rowOff>38100</xdr:rowOff>
    </xdr:from>
    <xdr:to>
      <xdr:col>7</xdr:col>
      <xdr:colOff>638175</xdr:colOff>
      <xdr:row>86</xdr:row>
      <xdr:rowOff>38100</xdr:rowOff>
    </xdr:to>
    <xdr:cxnSp macro="">
      <xdr:nvCxnSpPr>
        <xdr:cNvPr id="212" name="直線コネクタ 211"/>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67327</xdr:rowOff>
    </xdr:from>
    <xdr:ext cx="403059" cy="259045"/>
    <xdr:sp macro="" textlink="">
      <xdr:nvSpPr>
        <xdr:cNvPr id="213" name="テキスト ボックス 212"/>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83</xdr:row>
      <xdr:rowOff>95250</xdr:rowOff>
    </xdr:from>
    <xdr:to>
      <xdr:col>7</xdr:col>
      <xdr:colOff>638175</xdr:colOff>
      <xdr:row>83</xdr:row>
      <xdr:rowOff>95250</xdr:rowOff>
    </xdr:to>
    <xdr:cxnSp macro="">
      <xdr:nvCxnSpPr>
        <xdr:cNvPr id="214" name="直線コネクタ 213"/>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124477</xdr:rowOff>
    </xdr:from>
    <xdr:ext cx="403059" cy="259045"/>
    <xdr:sp macro="" textlink="">
      <xdr:nvSpPr>
        <xdr:cNvPr id="215" name="テキスト ボックス 214"/>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152400</xdr:rowOff>
    </xdr:from>
    <xdr:to>
      <xdr:col>7</xdr:col>
      <xdr:colOff>638175</xdr:colOff>
      <xdr:row>80</xdr:row>
      <xdr:rowOff>152400</xdr:rowOff>
    </xdr:to>
    <xdr:cxnSp macro="">
      <xdr:nvCxnSpPr>
        <xdr:cNvPr id="216" name="直線コネクタ 215"/>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10177</xdr:rowOff>
    </xdr:from>
    <xdr:ext cx="403059" cy="259045"/>
    <xdr:sp macro="" textlink="">
      <xdr:nvSpPr>
        <xdr:cNvPr id="217" name="テキスト ボックス 216"/>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78</xdr:row>
      <xdr:rowOff>38100</xdr:rowOff>
    </xdr:from>
    <xdr:to>
      <xdr:col>7</xdr:col>
      <xdr:colOff>638175</xdr:colOff>
      <xdr:row>78</xdr:row>
      <xdr:rowOff>38100</xdr:rowOff>
    </xdr:to>
    <xdr:cxnSp macro="">
      <xdr:nvCxnSpPr>
        <xdr:cNvPr id="218" name="直線コネクタ 217"/>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77</xdr:row>
      <xdr:rowOff>67327</xdr:rowOff>
    </xdr:from>
    <xdr:ext cx="467179" cy="259045"/>
    <xdr:sp macro="" textlink="">
      <xdr:nvSpPr>
        <xdr:cNvPr id="219" name="テキスト ボックス 218"/>
        <xdr:cNvSpPr txBox="1"/>
      </xdr:nvSpPr>
      <xdr:spPr>
        <a:xfrm>
          <a:off x="294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20" name="直線コネクタ 219"/>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21" name="テキスト ボックス 220"/>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22"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79</xdr:row>
      <xdr:rowOff>54102</xdr:rowOff>
    </xdr:from>
    <xdr:to>
      <xdr:col>6</xdr:col>
      <xdr:colOff>510540</xdr:colOff>
      <xdr:row>86</xdr:row>
      <xdr:rowOff>88392</xdr:rowOff>
    </xdr:to>
    <xdr:cxnSp macro="">
      <xdr:nvCxnSpPr>
        <xdr:cNvPr id="223" name="直線コネクタ 222"/>
        <xdr:cNvCxnSpPr/>
      </xdr:nvCxnSpPr>
      <xdr:spPr>
        <a:xfrm flipV="1">
          <a:off x="4634865" y="13598652"/>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92219</xdr:rowOff>
    </xdr:from>
    <xdr:ext cx="405111" cy="259045"/>
    <xdr:sp macro="" textlink="">
      <xdr:nvSpPr>
        <xdr:cNvPr id="224" name="【福祉施設】&#10;有形固定資産減価償却率最小値テキスト"/>
        <xdr:cNvSpPr txBox="1"/>
      </xdr:nvSpPr>
      <xdr:spPr>
        <a:xfrm>
          <a:off x="4724400" y="1483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37.8</a:t>
          </a:r>
          <a:endParaRPr kumimoji="1" lang="ja-JP" altLang="en-US" sz="1000" b="1">
            <a:latin typeface="ＭＳ Ｐゴシック"/>
          </a:endParaRPr>
        </a:p>
      </xdr:txBody>
    </xdr:sp>
    <xdr:clientData/>
  </xdr:oneCellAnchor>
  <xdr:twoCellAnchor>
    <xdr:from>
      <xdr:col>6</xdr:col>
      <xdr:colOff>422275</xdr:colOff>
      <xdr:row>86</xdr:row>
      <xdr:rowOff>88392</xdr:rowOff>
    </xdr:from>
    <xdr:to>
      <xdr:col>6</xdr:col>
      <xdr:colOff>600075</xdr:colOff>
      <xdr:row>86</xdr:row>
      <xdr:rowOff>88392</xdr:rowOff>
    </xdr:to>
    <xdr:cxnSp macro="">
      <xdr:nvCxnSpPr>
        <xdr:cNvPr id="225" name="直線コネクタ 224"/>
        <xdr:cNvCxnSpPr/>
      </xdr:nvCxnSpPr>
      <xdr:spPr>
        <a:xfrm>
          <a:off x="4546600" y="14833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78</xdr:row>
      <xdr:rowOff>779</xdr:rowOff>
    </xdr:from>
    <xdr:ext cx="405111" cy="259045"/>
    <xdr:sp macro="" textlink="">
      <xdr:nvSpPr>
        <xdr:cNvPr id="226" name="【福祉施設】&#10;有形固定資産減価償却率最大値テキスト"/>
        <xdr:cNvSpPr txBox="1"/>
      </xdr:nvSpPr>
      <xdr:spPr>
        <a:xfrm>
          <a:off x="4724400" y="13373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91.8</a:t>
          </a:r>
          <a:endParaRPr kumimoji="1" lang="ja-JP" altLang="en-US" sz="1000" b="1">
            <a:latin typeface="ＭＳ Ｐゴシック"/>
          </a:endParaRPr>
        </a:p>
      </xdr:txBody>
    </xdr:sp>
    <xdr:clientData/>
  </xdr:oneCellAnchor>
  <xdr:twoCellAnchor>
    <xdr:from>
      <xdr:col>6</xdr:col>
      <xdr:colOff>422275</xdr:colOff>
      <xdr:row>79</xdr:row>
      <xdr:rowOff>54102</xdr:rowOff>
    </xdr:from>
    <xdr:to>
      <xdr:col>6</xdr:col>
      <xdr:colOff>600075</xdr:colOff>
      <xdr:row>79</xdr:row>
      <xdr:rowOff>54102</xdr:rowOff>
    </xdr:to>
    <xdr:cxnSp macro="">
      <xdr:nvCxnSpPr>
        <xdr:cNvPr id="227" name="直線コネクタ 226"/>
        <xdr:cNvCxnSpPr/>
      </xdr:nvCxnSpPr>
      <xdr:spPr>
        <a:xfrm>
          <a:off x="4546600" y="13598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85</xdr:row>
      <xdr:rowOff>25164</xdr:rowOff>
    </xdr:from>
    <xdr:ext cx="405111" cy="259045"/>
    <xdr:sp macro="" textlink="">
      <xdr:nvSpPr>
        <xdr:cNvPr id="228" name="【福祉施設】&#10;有形固定資産減価償却率平均値テキスト"/>
        <xdr:cNvSpPr txBox="1"/>
      </xdr:nvSpPr>
      <xdr:spPr>
        <a:xfrm>
          <a:off x="4724400" y="145984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44.9</a:t>
          </a:r>
          <a:endParaRPr kumimoji="1" lang="ja-JP" altLang="en-US" sz="1000" b="1">
            <a:solidFill>
              <a:srgbClr val="000080"/>
            </a:solidFill>
            <a:latin typeface="ＭＳ Ｐゴシック"/>
          </a:endParaRPr>
        </a:p>
      </xdr:txBody>
    </xdr:sp>
    <xdr:clientData/>
  </xdr:oneCellAnchor>
  <xdr:twoCellAnchor>
    <xdr:from>
      <xdr:col>6</xdr:col>
      <xdr:colOff>460375</xdr:colOff>
      <xdr:row>85</xdr:row>
      <xdr:rowOff>46737</xdr:rowOff>
    </xdr:from>
    <xdr:to>
      <xdr:col>6</xdr:col>
      <xdr:colOff>561975</xdr:colOff>
      <xdr:row>85</xdr:row>
      <xdr:rowOff>148337</xdr:rowOff>
    </xdr:to>
    <xdr:sp macro="" textlink="">
      <xdr:nvSpPr>
        <xdr:cNvPr id="229" name="フローチャート : 判断 228"/>
        <xdr:cNvSpPr/>
      </xdr:nvSpPr>
      <xdr:spPr>
        <a:xfrm>
          <a:off x="4584700" y="1461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84</xdr:row>
      <xdr:rowOff>156463</xdr:rowOff>
    </xdr:from>
    <xdr:to>
      <xdr:col>5</xdr:col>
      <xdr:colOff>409575</xdr:colOff>
      <xdr:row>85</xdr:row>
      <xdr:rowOff>86613</xdr:rowOff>
    </xdr:to>
    <xdr:sp macro="" textlink="">
      <xdr:nvSpPr>
        <xdr:cNvPr id="230" name="フローチャート : 判断 229"/>
        <xdr:cNvSpPr/>
      </xdr:nvSpPr>
      <xdr:spPr>
        <a:xfrm>
          <a:off x="3746500" y="14558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31" name="テキスト ボックス 23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32" name="テキスト ボックス 23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33" name="テキスト ボックス 23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34" name="テキスト ボックス 23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35" name="テキスト ボックス 23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79</xdr:row>
      <xdr:rowOff>3302</xdr:rowOff>
    </xdr:from>
    <xdr:to>
      <xdr:col>6</xdr:col>
      <xdr:colOff>561975</xdr:colOff>
      <xdr:row>79</xdr:row>
      <xdr:rowOff>104902</xdr:rowOff>
    </xdr:to>
    <xdr:sp macro="" textlink="">
      <xdr:nvSpPr>
        <xdr:cNvPr id="236" name="円/楕円 235"/>
        <xdr:cNvSpPr/>
      </xdr:nvSpPr>
      <xdr:spPr>
        <a:xfrm>
          <a:off x="4584700" y="1354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78</xdr:row>
      <xdr:rowOff>127779</xdr:rowOff>
    </xdr:from>
    <xdr:ext cx="405111" cy="259045"/>
    <xdr:sp macro="" textlink="">
      <xdr:nvSpPr>
        <xdr:cNvPr id="237" name="【福祉施設】&#10;有形固定資産減価償却率該当値テキスト"/>
        <xdr:cNvSpPr txBox="1"/>
      </xdr:nvSpPr>
      <xdr:spPr>
        <a:xfrm>
          <a:off x="4724400" y="13500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91.8</a:t>
          </a:r>
          <a:endParaRPr kumimoji="1" lang="ja-JP" altLang="en-US" sz="1000" b="1">
            <a:solidFill>
              <a:srgbClr val="FF0000"/>
            </a:solidFill>
            <a:latin typeface="ＭＳ Ｐゴシック"/>
          </a:endParaRPr>
        </a:p>
      </xdr:txBody>
    </xdr:sp>
    <xdr:clientData/>
  </xdr:oneCellAnchor>
  <xdr:twoCellAnchor>
    <xdr:from>
      <xdr:col>5</xdr:col>
      <xdr:colOff>307975</xdr:colOff>
      <xdr:row>79</xdr:row>
      <xdr:rowOff>65024</xdr:rowOff>
    </xdr:from>
    <xdr:to>
      <xdr:col>5</xdr:col>
      <xdr:colOff>409575</xdr:colOff>
      <xdr:row>79</xdr:row>
      <xdr:rowOff>166624</xdr:rowOff>
    </xdr:to>
    <xdr:sp macro="" textlink="">
      <xdr:nvSpPr>
        <xdr:cNvPr id="238" name="円/楕円 237"/>
        <xdr:cNvSpPr/>
      </xdr:nvSpPr>
      <xdr:spPr>
        <a:xfrm>
          <a:off x="3746500" y="1360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79</xdr:row>
      <xdr:rowOff>54102</xdr:rowOff>
    </xdr:from>
    <xdr:to>
      <xdr:col>6</xdr:col>
      <xdr:colOff>511175</xdr:colOff>
      <xdr:row>79</xdr:row>
      <xdr:rowOff>115824</xdr:rowOff>
    </xdr:to>
    <xdr:cxnSp macro="">
      <xdr:nvCxnSpPr>
        <xdr:cNvPr id="239" name="直線コネクタ 238"/>
        <xdr:cNvCxnSpPr/>
      </xdr:nvCxnSpPr>
      <xdr:spPr>
        <a:xfrm flipV="1">
          <a:off x="3797300" y="13598652"/>
          <a:ext cx="8382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85</xdr:row>
      <xdr:rowOff>77740</xdr:rowOff>
    </xdr:from>
    <xdr:ext cx="405111" cy="259045"/>
    <xdr:sp macro="" textlink="">
      <xdr:nvSpPr>
        <xdr:cNvPr id="240" name="n_1aveValue【福祉施設】&#10;有形固定資産減価償却率"/>
        <xdr:cNvSpPr txBox="1"/>
      </xdr:nvSpPr>
      <xdr:spPr>
        <a:xfrm>
          <a:off x="3582043" y="14650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47.6</a:t>
          </a:r>
          <a:endParaRPr kumimoji="1" lang="ja-JP" altLang="en-US" sz="1000" b="1">
            <a:solidFill>
              <a:srgbClr val="000080"/>
            </a:solidFill>
            <a:latin typeface="ＭＳ Ｐゴシック"/>
          </a:endParaRPr>
        </a:p>
      </xdr:txBody>
    </xdr:sp>
    <xdr:clientData/>
  </xdr:oneCellAnchor>
  <xdr:oneCellAnchor>
    <xdr:from>
      <xdr:col>5</xdr:col>
      <xdr:colOff>143518</xdr:colOff>
      <xdr:row>78</xdr:row>
      <xdr:rowOff>11701</xdr:rowOff>
    </xdr:from>
    <xdr:ext cx="405111" cy="259045"/>
    <xdr:sp macro="" textlink="">
      <xdr:nvSpPr>
        <xdr:cNvPr id="241" name="n_1mainValue【福祉施設】&#10;有形固定資産減価償却率"/>
        <xdr:cNvSpPr txBox="1"/>
      </xdr:nvSpPr>
      <xdr:spPr>
        <a:xfrm>
          <a:off x="3582043" y="1338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89.1</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42" name="正方形/長方形 24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43" name="正方形/長方形 24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44" name="正方形/長方形 24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45" name="正方形/長方形 24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46" name="正方形/長方形 24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47" name="正方形/長方形 24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48" name="正方形/長方形 24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49" name="正方形/長方形 24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50" name="テキスト ボックス 24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51" name="直線コネクタ 25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168729</xdr:rowOff>
    </xdr:from>
    <xdr:to>
      <xdr:col>16</xdr:col>
      <xdr:colOff>307975</xdr:colOff>
      <xdr:row>86</xdr:row>
      <xdr:rowOff>168729</xdr:rowOff>
    </xdr:to>
    <xdr:cxnSp macro="">
      <xdr:nvCxnSpPr>
        <xdr:cNvPr id="252" name="直線コネクタ 251"/>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86</xdr:row>
      <xdr:rowOff>26506</xdr:rowOff>
    </xdr:from>
    <xdr:ext cx="467179" cy="259045"/>
    <xdr:sp macro="" textlink="">
      <xdr:nvSpPr>
        <xdr:cNvPr id="253" name="テキスト ボックス 252"/>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85</xdr:row>
      <xdr:rowOff>13607</xdr:rowOff>
    </xdr:from>
    <xdr:to>
      <xdr:col>16</xdr:col>
      <xdr:colOff>307975</xdr:colOff>
      <xdr:row>85</xdr:row>
      <xdr:rowOff>13607</xdr:rowOff>
    </xdr:to>
    <xdr:cxnSp macro="">
      <xdr:nvCxnSpPr>
        <xdr:cNvPr id="254" name="直線コネクタ 253"/>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84</xdr:row>
      <xdr:rowOff>42834</xdr:rowOff>
    </xdr:from>
    <xdr:ext cx="467179" cy="259045"/>
    <xdr:sp macro="" textlink="">
      <xdr:nvSpPr>
        <xdr:cNvPr id="255" name="テキスト ボックス 254"/>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9</xdr:col>
      <xdr:colOff>422275</xdr:colOff>
      <xdr:row>83</xdr:row>
      <xdr:rowOff>29936</xdr:rowOff>
    </xdr:from>
    <xdr:to>
      <xdr:col>16</xdr:col>
      <xdr:colOff>307975</xdr:colOff>
      <xdr:row>83</xdr:row>
      <xdr:rowOff>29936</xdr:rowOff>
    </xdr:to>
    <xdr:cxnSp macro="">
      <xdr:nvCxnSpPr>
        <xdr:cNvPr id="256" name="直線コネクタ 255"/>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59163</xdr:rowOff>
    </xdr:from>
    <xdr:ext cx="467179" cy="259045"/>
    <xdr:sp macro="" textlink="">
      <xdr:nvSpPr>
        <xdr:cNvPr id="257" name="テキスト ボックス 256"/>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9</xdr:col>
      <xdr:colOff>422275</xdr:colOff>
      <xdr:row>81</xdr:row>
      <xdr:rowOff>46264</xdr:rowOff>
    </xdr:from>
    <xdr:to>
      <xdr:col>16</xdr:col>
      <xdr:colOff>307975</xdr:colOff>
      <xdr:row>81</xdr:row>
      <xdr:rowOff>46264</xdr:rowOff>
    </xdr:to>
    <xdr:cxnSp macro="">
      <xdr:nvCxnSpPr>
        <xdr:cNvPr id="258" name="直線コネクタ 257"/>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75491</xdr:rowOff>
    </xdr:from>
    <xdr:ext cx="467179" cy="259045"/>
    <xdr:sp macro="" textlink="">
      <xdr:nvSpPr>
        <xdr:cNvPr id="259" name="テキスト ボックス 258"/>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9</xdr:col>
      <xdr:colOff>422275</xdr:colOff>
      <xdr:row>79</xdr:row>
      <xdr:rowOff>62593</xdr:rowOff>
    </xdr:from>
    <xdr:to>
      <xdr:col>16</xdr:col>
      <xdr:colOff>307975</xdr:colOff>
      <xdr:row>79</xdr:row>
      <xdr:rowOff>62593</xdr:rowOff>
    </xdr:to>
    <xdr:cxnSp macro="">
      <xdr:nvCxnSpPr>
        <xdr:cNvPr id="260" name="直線コネクタ 259"/>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78</xdr:row>
      <xdr:rowOff>91820</xdr:rowOff>
    </xdr:from>
    <xdr:ext cx="467179" cy="259045"/>
    <xdr:sp macro="" textlink="">
      <xdr:nvSpPr>
        <xdr:cNvPr id="261" name="テキスト ボックス 260"/>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9</xdr:col>
      <xdr:colOff>422275</xdr:colOff>
      <xdr:row>77</xdr:row>
      <xdr:rowOff>78921</xdr:rowOff>
    </xdr:from>
    <xdr:to>
      <xdr:col>16</xdr:col>
      <xdr:colOff>307975</xdr:colOff>
      <xdr:row>77</xdr:row>
      <xdr:rowOff>78921</xdr:rowOff>
    </xdr:to>
    <xdr:cxnSp macro="">
      <xdr:nvCxnSpPr>
        <xdr:cNvPr id="262" name="直線コネクタ 261"/>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108148</xdr:rowOff>
    </xdr:from>
    <xdr:ext cx="467179" cy="259045"/>
    <xdr:sp macro="" textlink="">
      <xdr:nvSpPr>
        <xdr:cNvPr id="263" name="テキスト ボックス 262"/>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64" name="直線コネクタ 26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65" name="テキスト ボックス 264"/>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0.180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66"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77</xdr:row>
      <xdr:rowOff>57150</xdr:rowOff>
    </xdr:from>
    <xdr:to>
      <xdr:col>15</xdr:col>
      <xdr:colOff>180340</xdr:colOff>
      <xdr:row>86</xdr:row>
      <xdr:rowOff>125186</xdr:rowOff>
    </xdr:to>
    <xdr:cxnSp macro="">
      <xdr:nvCxnSpPr>
        <xdr:cNvPr id="267" name="直線コネクタ 266"/>
        <xdr:cNvCxnSpPr/>
      </xdr:nvCxnSpPr>
      <xdr:spPr>
        <a:xfrm flipV="1">
          <a:off x="10476865" y="13258800"/>
          <a:ext cx="0" cy="1611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129013</xdr:rowOff>
    </xdr:from>
    <xdr:ext cx="469744" cy="259045"/>
    <xdr:sp macro="" textlink="">
      <xdr:nvSpPr>
        <xdr:cNvPr id="268" name="【福祉施設】&#10;一人当たり面積最小値テキスト"/>
        <xdr:cNvSpPr txBox="1"/>
      </xdr:nvSpPr>
      <xdr:spPr>
        <a:xfrm>
          <a:off x="10566400"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0.004</a:t>
          </a:r>
          <a:endParaRPr kumimoji="1" lang="ja-JP" altLang="en-US" sz="1000" b="1">
            <a:latin typeface="ＭＳ Ｐゴシック"/>
          </a:endParaRPr>
        </a:p>
      </xdr:txBody>
    </xdr:sp>
    <xdr:clientData/>
  </xdr:oneCellAnchor>
  <xdr:twoCellAnchor>
    <xdr:from>
      <xdr:col>15</xdr:col>
      <xdr:colOff>92075</xdr:colOff>
      <xdr:row>86</xdr:row>
      <xdr:rowOff>125186</xdr:rowOff>
    </xdr:from>
    <xdr:to>
      <xdr:col>15</xdr:col>
      <xdr:colOff>269875</xdr:colOff>
      <xdr:row>86</xdr:row>
      <xdr:rowOff>125186</xdr:rowOff>
    </xdr:to>
    <xdr:cxnSp macro="">
      <xdr:nvCxnSpPr>
        <xdr:cNvPr id="269" name="直線コネクタ 268"/>
        <xdr:cNvCxnSpPr/>
      </xdr:nvCxnSpPr>
      <xdr:spPr>
        <a:xfrm>
          <a:off x="10388600" y="14869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76</xdr:row>
      <xdr:rowOff>3827</xdr:rowOff>
    </xdr:from>
    <xdr:ext cx="469744" cy="259045"/>
    <xdr:sp macro="" textlink="">
      <xdr:nvSpPr>
        <xdr:cNvPr id="270" name="【福祉施設】&#10;一人当たり面積最大値テキスト"/>
        <xdr:cNvSpPr txBox="1"/>
      </xdr:nvSpPr>
      <xdr:spPr>
        <a:xfrm>
          <a:off x="105664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0.152</a:t>
          </a:r>
          <a:endParaRPr kumimoji="1" lang="ja-JP" altLang="en-US" sz="1000" b="1">
            <a:latin typeface="ＭＳ Ｐゴシック"/>
          </a:endParaRPr>
        </a:p>
      </xdr:txBody>
    </xdr:sp>
    <xdr:clientData/>
  </xdr:oneCellAnchor>
  <xdr:twoCellAnchor>
    <xdr:from>
      <xdr:col>15</xdr:col>
      <xdr:colOff>92075</xdr:colOff>
      <xdr:row>77</xdr:row>
      <xdr:rowOff>57150</xdr:rowOff>
    </xdr:from>
    <xdr:to>
      <xdr:col>15</xdr:col>
      <xdr:colOff>269875</xdr:colOff>
      <xdr:row>77</xdr:row>
      <xdr:rowOff>57150</xdr:rowOff>
    </xdr:to>
    <xdr:cxnSp macro="">
      <xdr:nvCxnSpPr>
        <xdr:cNvPr id="271" name="直線コネクタ 270"/>
        <xdr:cNvCxnSpPr/>
      </xdr:nvCxnSpPr>
      <xdr:spPr>
        <a:xfrm>
          <a:off x="10388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81</xdr:row>
      <xdr:rowOff>21063</xdr:rowOff>
    </xdr:from>
    <xdr:ext cx="469744" cy="259045"/>
    <xdr:sp macro="" textlink="">
      <xdr:nvSpPr>
        <xdr:cNvPr id="272" name="【福祉施設】&#10;一人当たり面積平均値テキスト"/>
        <xdr:cNvSpPr txBox="1"/>
      </xdr:nvSpPr>
      <xdr:spPr>
        <a:xfrm>
          <a:off x="10566400" y="13908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0.074</a:t>
          </a:r>
          <a:endParaRPr kumimoji="1" lang="ja-JP" altLang="en-US" sz="1000" b="1">
            <a:solidFill>
              <a:srgbClr val="000080"/>
            </a:solidFill>
            <a:latin typeface="ＭＳ Ｐゴシック"/>
          </a:endParaRPr>
        </a:p>
      </xdr:txBody>
    </xdr:sp>
    <xdr:clientData/>
  </xdr:oneCellAnchor>
  <xdr:twoCellAnchor>
    <xdr:from>
      <xdr:col>15</xdr:col>
      <xdr:colOff>130175</xdr:colOff>
      <xdr:row>81</xdr:row>
      <xdr:rowOff>169636</xdr:rowOff>
    </xdr:from>
    <xdr:to>
      <xdr:col>15</xdr:col>
      <xdr:colOff>231775</xdr:colOff>
      <xdr:row>82</xdr:row>
      <xdr:rowOff>99786</xdr:rowOff>
    </xdr:to>
    <xdr:sp macro="" textlink="">
      <xdr:nvSpPr>
        <xdr:cNvPr id="273" name="フローチャート : 判断 272"/>
        <xdr:cNvSpPr/>
      </xdr:nvSpPr>
      <xdr:spPr>
        <a:xfrm>
          <a:off x="10426700" y="1405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82</xdr:row>
      <xdr:rowOff>107043</xdr:rowOff>
    </xdr:from>
    <xdr:to>
      <xdr:col>14</xdr:col>
      <xdr:colOff>79375</xdr:colOff>
      <xdr:row>83</xdr:row>
      <xdr:rowOff>37193</xdr:rowOff>
    </xdr:to>
    <xdr:sp macro="" textlink="">
      <xdr:nvSpPr>
        <xdr:cNvPr id="274" name="フローチャート : 判断 273"/>
        <xdr:cNvSpPr/>
      </xdr:nvSpPr>
      <xdr:spPr>
        <a:xfrm>
          <a:off x="9588500" y="14165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75" name="テキスト ボックス 27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76" name="テキスト ボックス 27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77" name="テキスト ボックス 27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78" name="テキスト ボックス 27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79" name="テキスト ボックス 27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86</xdr:row>
      <xdr:rowOff>74386</xdr:rowOff>
    </xdr:from>
    <xdr:to>
      <xdr:col>15</xdr:col>
      <xdr:colOff>231775</xdr:colOff>
      <xdr:row>87</xdr:row>
      <xdr:rowOff>4536</xdr:rowOff>
    </xdr:to>
    <xdr:sp macro="" textlink="">
      <xdr:nvSpPr>
        <xdr:cNvPr id="280" name="円/楕円 279"/>
        <xdr:cNvSpPr/>
      </xdr:nvSpPr>
      <xdr:spPr>
        <a:xfrm>
          <a:off x="10426700" y="1481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85</xdr:row>
      <xdr:rowOff>160763</xdr:rowOff>
    </xdr:from>
    <xdr:ext cx="469744" cy="259045"/>
    <xdr:sp macro="" textlink="">
      <xdr:nvSpPr>
        <xdr:cNvPr id="281" name="【福祉施設】&#10;一人当たり面積該当値テキスト"/>
        <xdr:cNvSpPr txBox="1"/>
      </xdr:nvSpPr>
      <xdr:spPr>
        <a:xfrm>
          <a:off x="10566400" y="14734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0.004</a:t>
          </a:r>
          <a:endParaRPr kumimoji="1" lang="ja-JP" altLang="en-US" sz="1000" b="1">
            <a:solidFill>
              <a:srgbClr val="FF0000"/>
            </a:solidFill>
            <a:latin typeface="ＭＳ Ｐゴシック"/>
          </a:endParaRPr>
        </a:p>
      </xdr:txBody>
    </xdr:sp>
    <xdr:clientData/>
  </xdr:oneCellAnchor>
  <xdr:twoCellAnchor>
    <xdr:from>
      <xdr:col>13</xdr:col>
      <xdr:colOff>663575</xdr:colOff>
      <xdr:row>86</xdr:row>
      <xdr:rowOff>74386</xdr:rowOff>
    </xdr:from>
    <xdr:to>
      <xdr:col>14</xdr:col>
      <xdr:colOff>79375</xdr:colOff>
      <xdr:row>87</xdr:row>
      <xdr:rowOff>4536</xdr:rowOff>
    </xdr:to>
    <xdr:sp macro="" textlink="">
      <xdr:nvSpPr>
        <xdr:cNvPr id="282" name="円/楕円 281"/>
        <xdr:cNvSpPr/>
      </xdr:nvSpPr>
      <xdr:spPr>
        <a:xfrm>
          <a:off x="9588500" y="1481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86</xdr:row>
      <xdr:rowOff>125186</xdr:rowOff>
    </xdr:from>
    <xdr:to>
      <xdr:col>15</xdr:col>
      <xdr:colOff>180975</xdr:colOff>
      <xdr:row>86</xdr:row>
      <xdr:rowOff>125186</xdr:rowOff>
    </xdr:to>
    <xdr:cxnSp macro="">
      <xdr:nvCxnSpPr>
        <xdr:cNvPr id="283" name="直線コネクタ 282"/>
        <xdr:cNvCxnSpPr/>
      </xdr:nvCxnSpPr>
      <xdr:spPr>
        <a:xfrm>
          <a:off x="9639300" y="148698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81</xdr:row>
      <xdr:rowOff>53720</xdr:rowOff>
    </xdr:from>
    <xdr:ext cx="469744" cy="259045"/>
    <xdr:sp macro="" textlink="">
      <xdr:nvSpPr>
        <xdr:cNvPr id="284" name="n_1aveValue【福祉施設】&#10;一人当たり面積"/>
        <xdr:cNvSpPr txBox="1"/>
      </xdr:nvSpPr>
      <xdr:spPr>
        <a:xfrm>
          <a:off x="9391727" y="13941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0.064</a:t>
          </a:r>
          <a:endParaRPr kumimoji="1" lang="ja-JP" altLang="en-US" sz="1000" b="1">
            <a:solidFill>
              <a:srgbClr val="000080"/>
            </a:solidFill>
            <a:latin typeface="ＭＳ Ｐゴシック"/>
          </a:endParaRPr>
        </a:p>
      </xdr:txBody>
    </xdr:sp>
    <xdr:clientData/>
  </xdr:oneCellAnchor>
  <xdr:oneCellAnchor>
    <xdr:from>
      <xdr:col>13</xdr:col>
      <xdr:colOff>466802</xdr:colOff>
      <xdr:row>86</xdr:row>
      <xdr:rowOff>167113</xdr:rowOff>
    </xdr:from>
    <xdr:ext cx="469744" cy="259045"/>
    <xdr:sp macro="" textlink="">
      <xdr:nvSpPr>
        <xdr:cNvPr id="285" name="n_1mainValue【福祉施設】&#10;一人当たり面積"/>
        <xdr:cNvSpPr txBox="1"/>
      </xdr:nvSpPr>
      <xdr:spPr>
        <a:xfrm>
          <a:off x="9391727" y="1491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0.004</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86" name="正方形/長方形 28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87" name="正方形/長方形 28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88" name="正方形/長方形 28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89" name="正方形/長方形 28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90" name="正方形/長方形 28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91" name="正方形/長方形 29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92" name="正方形/長方形 29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93" name="正方形/長方形 292"/>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96</xdr:row>
      <xdr:rowOff>114300</xdr:rowOff>
    </xdr:from>
    <xdr:ext cx="298543" cy="225703"/>
    <xdr:sp macro="" textlink="">
      <xdr:nvSpPr>
        <xdr:cNvPr id="294" name="テキスト ボックス 293"/>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111</xdr:row>
      <xdr:rowOff>19050</xdr:rowOff>
    </xdr:from>
    <xdr:to>
      <xdr:col>7</xdr:col>
      <xdr:colOff>638175</xdr:colOff>
      <xdr:row>111</xdr:row>
      <xdr:rowOff>19050</xdr:rowOff>
    </xdr:to>
    <xdr:cxnSp macro="">
      <xdr:nvCxnSpPr>
        <xdr:cNvPr id="295" name="直線コネクタ 294"/>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110</xdr:row>
      <xdr:rowOff>48277</xdr:rowOff>
    </xdr:from>
    <xdr:ext cx="338939" cy="259045"/>
    <xdr:sp macro="" textlink="">
      <xdr:nvSpPr>
        <xdr:cNvPr id="296" name="テキスト ボックス 295"/>
        <xdr:cNvSpPr txBox="1"/>
      </xdr:nvSpPr>
      <xdr:spPr>
        <a:xfrm>
          <a:off x="423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108</xdr:row>
      <xdr:rowOff>76200</xdr:rowOff>
    </xdr:from>
    <xdr:to>
      <xdr:col>7</xdr:col>
      <xdr:colOff>638175</xdr:colOff>
      <xdr:row>108</xdr:row>
      <xdr:rowOff>76200</xdr:rowOff>
    </xdr:to>
    <xdr:cxnSp macro="">
      <xdr:nvCxnSpPr>
        <xdr:cNvPr id="297" name="直線コネクタ 296"/>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107</xdr:row>
      <xdr:rowOff>105427</xdr:rowOff>
    </xdr:from>
    <xdr:ext cx="403059" cy="259045"/>
    <xdr:sp macro="" textlink="">
      <xdr:nvSpPr>
        <xdr:cNvPr id="298" name="テキスト ボックス 297"/>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105</xdr:row>
      <xdr:rowOff>133350</xdr:rowOff>
    </xdr:from>
    <xdr:to>
      <xdr:col>7</xdr:col>
      <xdr:colOff>638175</xdr:colOff>
      <xdr:row>105</xdr:row>
      <xdr:rowOff>133350</xdr:rowOff>
    </xdr:to>
    <xdr:cxnSp macro="">
      <xdr:nvCxnSpPr>
        <xdr:cNvPr id="299" name="直線コネクタ 298"/>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104</xdr:row>
      <xdr:rowOff>162577</xdr:rowOff>
    </xdr:from>
    <xdr:ext cx="403059" cy="259045"/>
    <xdr:sp macro="" textlink="">
      <xdr:nvSpPr>
        <xdr:cNvPr id="300" name="テキスト ボックス 299"/>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103</xdr:row>
      <xdr:rowOff>19050</xdr:rowOff>
    </xdr:from>
    <xdr:to>
      <xdr:col>7</xdr:col>
      <xdr:colOff>638175</xdr:colOff>
      <xdr:row>103</xdr:row>
      <xdr:rowOff>19050</xdr:rowOff>
    </xdr:to>
    <xdr:cxnSp macro="">
      <xdr:nvCxnSpPr>
        <xdr:cNvPr id="301" name="直線コネクタ 300"/>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102</xdr:row>
      <xdr:rowOff>48277</xdr:rowOff>
    </xdr:from>
    <xdr:ext cx="403059" cy="259045"/>
    <xdr:sp macro="" textlink="">
      <xdr:nvSpPr>
        <xdr:cNvPr id="302" name="テキスト ボックス 301"/>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100</xdr:row>
      <xdr:rowOff>76200</xdr:rowOff>
    </xdr:from>
    <xdr:to>
      <xdr:col>7</xdr:col>
      <xdr:colOff>638175</xdr:colOff>
      <xdr:row>100</xdr:row>
      <xdr:rowOff>76200</xdr:rowOff>
    </xdr:to>
    <xdr:cxnSp macro="">
      <xdr:nvCxnSpPr>
        <xdr:cNvPr id="303" name="直線コネクタ 302"/>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99</xdr:row>
      <xdr:rowOff>105427</xdr:rowOff>
    </xdr:from>
    <xdr:ext cx="403059" cy="259045"/>
    <xdr:sp macro="" textlink="">
      <xdr:nvSpPr>
        <xdr:cNvPr id="304" name="テキスト ボックス 303"/>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97</xdr:row>
      <xdr:rowOff>133350</xdr:rowOff>
    </xdr:to>
    <xdr:cxnSp macro="">
      <xdr:nvCxnSpPr>
        <xdr:cNvPr id="305" name="直線コネクタ 304"/>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96</xdr:row>
      <xdr:rowOff>162577</xdr:rowOff>
    </xdr:from>
    <xdr:ext cx="467179" cy="259045"/>
    <xdr:sp macro="" textlink="">
      <xdr:nvSpPr>
        <xdr:cNvPr id="306" name="テキスト ボックス 305"/>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676275</xdr:colOff>
      <xdr:row>111</xdr:row>
      <xdr:rowOff>19050</xdr:rowOff>
    </xdr:to>
    <xdr:sp macro="" textlink="">
      <xdr:nvSpPr>
        <xdr:cNvPr id="307"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100</xdr:row>
      <xdr:rowOff>140208</xdr:rowOff>
    </xdr:from>
    <xdr:to>
      <xdr:col>6</xdr:col>
      <xdr:colOff>510540</xdr:colOff>
      <xdr:row>107</xdr:row>
      <xdr:rowOff>103632</xdr:rowOff>
    </xdr:to>
    <xdr:cxnSp macro="">
      <xdr:nvCxnSpPr>
        <xdr:cNvPr id="308" name="直線コネクタ 307"/>
        <xdr:cNvCxnSpPr/>
      </xdr:nvCxnSpPr>
      <xdr:spPr>
        <a:xfrm flipV="1">
          <a:off x="4634865" y="17285208"/>
          <a:ext cx="0" cy="1163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107</xdr:row>
      <xdr:rowOff>107459</xdr:rowOff>
    </xdr:from>
    <xdr:ext cx="405111" cy="259045"/>
    <xdr:sp macro="" textlink="">
      <xdr:nvSpPr>
        <xdr:cNvPr id="309" name="【市民会館】&#10;有形固定資産減価償却率最小値テキスト"/>
        <xdr:cNvSpPr txBox="1"/>
      </xdr:nvSpPr>
      <xdr:spPr>
        <a:xfrm>
          <a:off x="4724400" y="18452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26.3</a:t>
          </a:r>
          <a:endParaRPr kumimoji="1" lang="ja-JP" altLang="en-US" sz="1000" b="1">
            <a:latin typeface="ＭＳ Ｐゴシック"/>
          </a:endParaRPr>
        </a:p>
      </xdr:txBody>
    </xdr:sp>
    <xdr:clientData/>
  </xdr:oneCellAnchor>
  <xdr:twoCellAnchor>
    <xdr:from>
      <xdr:col>6</xdr:col>
      <xdr:colOff>422275</xdr:colOff>
      <xdr:row>107</xdr:row>
      <xdr:rowOff>103632</xdr:rowOff>
    </xdr:from>
    <xdr:to>
      <xdr:col>6</xdr:col>
      <xdr:colOff>600075</xdr:colOff>
      <xdr:row>107</xdr:row>
      <xdr:rowOff>103632</xdr:rowOff>
    </xdr:to>
    <xdr:cxnSp macro="">
      <xdr:nvCxnSpPr>
        <xdr:cNvPr id="310" name="直線コネクタ 309"/>
        <xdr:cNvCxnSpPr/>
      </xdr:nvCxnSpPr>
      <xdr:spPr>
        <a:xfrm>
          <a:off x="4546600" y="18448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99</xdr:row>
      <xdr:rowOff>86885</xdr:rowOff>
    </xdr:from>
    <xdr:ext cx="405111" cy="259045"/>
    <xdr:sp macro="" textlink="">
      <xdr:nvSpPr>
        <xdr:cNvPr id="311" name="【市民会館】&#10;有形固定資産減価償却率最大値テキスト"/>
        <xdr:cNvSpPr txBox="1"/>
      </xdr:nvSpPr>
      <xdr:spPr>
        <a:xfrm>
          <a:off x="4724400" y="17060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77.2</a:t>
          </a:r>
          <a:endParaRPr kumimoji="1" lang="ja-JP" altLang="en-US" sz="1000" b="1">
            <a:latin typeface="ＭＳ Ｐゴシック"/>
          </a:endParaRPr>
        </a:p>
      </xdr:txBody>
    </xdr:sp>
    <xdr:clientData/>
  </xdr:oneCellAnchor>
  <xdr:twoCellAnchor>
    <xdr:from>
      <xdr:col>6</xdr:col>
      <xdr:colOff>422275</xdr:colOff>
      <xdr:row>100</xdr:row>
      <xdr:rowOff>140208</xdr:rowOff>
    </xdr:from>
    <xdr:to>
      <xdr:col>6</xdr:col>
      <xdr:colOff>600075</xdr:colOff>
      <xdr:row>100</xdr:row>
      <xdr:rowOff>140208</xdr:rowOff>
    </xdr:to>
    <xdr:cxnSp macro="">
      <xdr:nvCxnSpPr>
        <xdr:cNvPr id="312" name="直線コネクタ 311"/>
        <xdr:cNvCxnSpPr/>
      </xdr:nvCxnSpPr>
      <xdr:spPr>
        <a:xfrm>
          <a:off x="4546600" y="17285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102</xdr:row>
      <xdr:rowOff>89425</xdr:rowOff>
    </xdr:from>
    <xdr:ext cx="405111" cy="259045"/>
    <xdr:sp macro="" textlink="">
      <xdr:nvSpPr>
        <xdr:cNvPr id="313" name="【市民会館】&#10;有形固定資産減価償却率平均値テキスト"/>
        <xdr:cNvSpPr txBox="1"/>
      </xdr:nvSpPr>
      <xdr:spPr>
        <a:xfrm>
          <a:off x="4724400" y="175773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55.7</a:t>
          </a:r>
          <a:endParaRPr kumimoji="1" lang="ja-JP" altLang="en-US" sz="1000" b="1">
            <a:solidFill>
              <a:srgbClr val="000080"/>
            </a:solidFill>
            <a:latin typeface="ＭＳ Ｐゴシック"/>
          </a:endParaRPr>
        </a:p>
      </xdr:txBody>
    </xdr:sp>
    <xdr:clientData/>
  </xdr:oneCellAnchor>
  <xdr:twoCellAnchor>
    <xdr:from>
      <xdr:col>6</xdr:col>
      <xdr:colOff>460375</xdr:colOff>
      <xdr:row>103</xdr:row>
      <xdr:rowOff>66548</xdr:rowOff>
    </xdr:from>
    <xdr:to>
      <xdr:col>6</xdr:col>
      <xdr:colOff>561975</xdr:colOff>
      <xdr:row>103</xdr:row>
      <xdr:rowOff>168148</xdr:rowOff>
    </xdr:to>
    <xdr:sp macro="" textlink="">
      <xdr:nvSpPr>
        <xdr:cNvPr id="314" name="フローチャート : 判断 313"/>
        <xdr:cNvSpPr/>
      </xdr:nvSpPr>
      <xdr:spPr>
        <a:xfrm>
          <a:off x="4584700" y="1772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103</xdr:row>
      <xdr:rowOff>121413</xdr:rowOff>
    </xdr:from>
    <xdr:to>
      <xdr:col>5</xdr:col>
      <xdr:colOff>409575</xdr:colOff>
      <xdr:row>104</xdr:row>
      <xdr:rowOff>51563</xdr:rowOff>
    </xdr:to>
    <xdr:sp macro="" textlink="">
      <xdr:nvSpPr>
        <xdr:cNvPr id="315" name="フローチャート : 判断 314"/>
        <xdr:cNvSpPr/>
      </xdr:nvSpPr>
      <xdr:spPr>
        <a:xfrm>
          <a:off x="3746500" y="1778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111</xdr:row>
      <xdr:rowOff>16527</xdr:rowOff>
    </xdr:from>
    <xdr:ext cx="762000" cy="259045"/>
    <xdr:sp macro="" textlink="">
      <xdr:nvSpPr>
        <xdr:cNvPr id="316" name="テキスト ボックス 315"/>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111</xdr:row>
      <xdr:rowOff>16527</xdr:rowOff>
    </xdr:from>
    <xdr:ext cx="762000" cy="259045"/>
    <xdr:sp macro="" textlink="">
      <xdr:nvSpPr>
        <xdr:cNvPr id="317" name="テキスト ボックス 316"/>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111</xdr:row>
      <xdr:rowOff>16527</xdr:rowOff>
    </xdr:from>
    <xdr:ext cx="762000" cy="259045"/>
    <xdr:sp macro="" textlink="">
      <xdr:nvSpPr>
        <xdr:cNvPr id="318" name="テキスト ボックス 317"/>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111</xdr:row>
      <xdr:rowOff>16527</xdr:rowOff>
    </xdr:from>
    <xdr:ext cx="762000" cy="259045"/>
    <xdr:sp macro="" textlink="">
      <xdr:nvSpPr>
        <xdr:cNvPr id="319" name="テキスト ボックス 318"/>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111</xdr:row>
      <xdr:rowOff>16527</xdr:rowOff>
    </xdr:from>
    <xdr:ext cx="762000" cy="259045"/>
    <xdr:sp macro="" textlink="">
      <xdr:nvSpPr>
        <xdr:cNvPr id="320" name="テキスト ボックス 319"/>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107</xdr:row>
      <xdr:rowOff>52832</xdr:rowOff>
    </xdr:from>
    <xdr:to>
      <xdr:col>6</xdr:col>
      <xdr:colOff>561975</xdr:colOff>
      <xdr:row>107</xdr:row>
      <xdr:rowOff>154432</xdr:rowOff>
    </xdr:to>
    <xdr:sp macro="" textlink="">
      <xdr:nvSpPr>
        <xdr:cNvPr id="321" name="円/楕円 320"/>
        <xdr:cNvSpPr/>
      </xdr:nvSpPr>
      <xdr:spPr>
        <a:xfrm>
          <a:off x="4584700" y="1839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106</xdr:row>
      <xdr:rowOff>139209</xdr:rowOff>
    </xdr:from>
    <xdr:ext cx="405111" cy="259045"/>
    <xdr:sp macro="" textlink="">
      <xdr:nvSpPr>
        <xdr:cNvPr id="322" name="【市民会館】&#10;有形固定資産減価償却率該当値テキスト"/>
        <xdr:cNvSpPr txBox="1"/>
      </xdr:nvSpPr>
      <xdr:spPr>
        <a:xfrm>
          <a:off x="4724400" y="18312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26.3</a:t>
          </a:r>
          <a:endParaRPr kumimoji="1" lang="ja-JP" altLang="en-US" sz="1000" b="1">
            <a:solidFill>
              <a:srgbClr val="FF0000"/>
            </a:solidFill>
            <a:latin typeface="ＭＳ Ｐゴシック"/>
          </a:endParaRPr>
        </a:p>
      </xdr:txBody>
    </xdr:sp>
    <xdr:clientData/>
  </xdr:oneCellAnchor>
  <xdr:twoCellAnchor>
    <xdr:from>
      <xdr:col>5</xdr:col>
      <xdr:colOff>307975</xdr:colOff>
      <xdr:row>107</xdr:row>
      <xdr:rowOff>96265</xdr:rowOff>
    </xdr:from>
    <xdr:to>
      <xdr:col>5</xdr:col>
      <xdr:colOff>409575</xdr:colOff>
      <xdr:row>108</xdr:row>
      <xdr:rowOff>26415</xdr:rowOff>
    </xdr:to>
    <xdr:sp macro="" textlink="">
      <xdr:nvSpPr>
        <xdr:cNvPr id="323" name="円/楕円 322"/>
        <xdr:cNvSpPr/>
      </xdr:nvSpPr>
      <xdr:spPr>
        <a:xfrm>
          <a:off x="3746500" y="1844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107</xdr:row>
      <xdr:rowOff>103632</xdr:rowOff>
    </xdr:from>
    <xdr:to>
      <xdr:col>6</xdr:col>
      <xdr:colOff>511175</xdr:colOff>
      <xdr:row>107</xdr:row>
      <xdr:rowOff>147065</xdr:rowOff>
    </xdr:to>
    <xdr:cxnSp macro="">
      <xdr:nvCxnSpPr>
        <xdr:cNvPr id="324" name="直線コネクタ 323"/>
        <xdr:cNvCxnSpPr/>
      </xdr:nvCxnSpPr>
      <xdr:spPr>
        <a:xfrm flipV="1">
          <a:off x="3797300" y="18448782"/>
          <a:ext cx="8382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102</xdr:row>
      <xdr:rowOff>68090</xdr:rowOff>
    </xdr:from>
    <xdr:ext cx="405111" cy="259045"/>
    <xdr:sp macro="" textlink="">
      <xdr:nvSpPr>
        <xdr:cNvPr id="325" name="n_1aveValue【市民会館】&#10;有形固定資産減価償却率"/>
        <xdr:cNvSpPr txBox="1"/>
      </xdr:nvSpPr>
      <xdr:spPr>
        <a:xfrm>
          <a:off x="3582043" y="17555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53.3</a:t>
          </a:r>
          <a:endParaRPr kumimoji="1" lang="ja-JP" altLang="en-US" sz="1000" b="1">
            <a:solidFill>
              <a:srgbClr val="000080"/>
            </a:solidFill>
            <a:latin typeface="ＭＳ Ｐゴシック"/>
          </a:endParaRPr>
        </a:p>
      </xdr:txBody>
    </xdr:sp>
    <xdr:clientData/>
  </xdr:oneCellAnchor>
  <xdr:oneCellAnchor>
    <xdr:from>
      <xdr:col>5</xdr:col>
      <xdr:colOff>143518</xdr:colOff>
      <xdr:row>108</xdr:row>
      <xdr:rowOff>17542</xdr:rowOff>
    </xdr:from>
    <xdr:ext cx="405111" cy="259045"/>
    <xdr:sp macro="" textlink="">
      <xdr:nvSpPr>
        <xdr:cNvPr id="326" name="n_1mainValue【市民会館】&#10;有形固定資産減価償却率"/>
        <xdr:cNvSpPr txBox="1"/>
      </xdr:nvSpPr>
      <xdr:spPr>
        <a:xfrm>
          <a:off x="3582043" y="18534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24.4</a:t>
          </a:r>
          <a:endParaRPr kumimoji="1" lang="ja-JP" altLang="en-US" sz="1000" b="1">
            <a:solidFill>
              <a:srgbClr val="FF0000"/>
            </a:solidFill>
            <a:latin typeface="ＭＳ Ｐゴシック"/>
          </a:endParaRPr>
        </a:p>
      </xdr:txBody>
    </xdr:sp>
    <xdr:clientData/>
  </xdr:oneCellAnchor>
  <xdr:twoCellAnchor>
    <xdr:from>
      <xdr:col>9</xdr:col>
      <xdr:colOff>422275</xdr:colOff>
      <xdr:row>91</xdr:row>
      <xdr:rowOff>19050</xdr:rowOff>
    </xdr:from>
    <xdr:to>
      <xdr:col>16</xdr:col>
      <xdr:colOff>346075</xdr:colOff>
      <xdr:row>94</xdr:row>
      <xdr:rowOff>139700</xdr:rowOff>
    </xdr:to>
    <xdr:sp macro="" textlink="">
      <xdr:nvSpPr>
        <xdr:cNvPr id="327" name="正方形/長方形 32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328" name="正方形/長方形 32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329" name="正方形/長方形 32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330" name="正方形/長方形 32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331" name="正方形/長方形 33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332" name="正方形/長方形 33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333" name="正方形/長方形 33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0.176</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334" name="正方形/長方形 333"/>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96</xdr:row>
      <xdr:rowOff>114300</xdr:rowOff>
    </xdr:from>
    <xdr:ext cx="349839" cy="225703"/>
    <xdr:sp macro="" textlink="">
      <xdr:nvSpPr>
        <xdr:cNvPr id="335" name="テキスト ボックス 334"/>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111</xdr:row>
      <xdr:rowOff>19050</xdr:rowOff>
    </xdr:from>
    <xdr:to>
      <xdr:col>16</xdr:col>
      <xdr:colOff>307975</xdr:colOff>
      <xdr:row>111</xdr:row>
      <xdr:rowOff>19050</xdr:rowOff>
    </xdr:to>
    <xdr:cxnSp macro="">
      <xdr:nvCxnSpPr>
        <xdr:cNvPr id="336" name="直線コネクタ 335"/>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108</xdr:row>
      <xdr:rowOff>152400</xdr:rowOff>
    </xdr:from>
    <xdr:to>
      <xdr:col>16</xdr:col>
      <xdr:colOff>307975</xdr:colOff>
      <xdr:row>108</xdr:row>
      <xdr:rowOff>152400</xdr:rowOff>
    </xdr:to>
    <xdr:cxnSp macro="">
      <xdr:nvCxnSpPr>
        <xdr:cNvPr id="337" name="直線コネクタ 336"/>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108</xdr:row>
      <xdr:rowOff>10177</xdr:rowOff>
    </xdr:from>
    <xdr:ext cx="467179" cy="259045"/>
    <xdr:sp macro="" textlink="">
      <xdr:nvSpPr>
        <xdr:cNvPr id="338" name="テキスト ボックス 337"/>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106</xdr:row>
      <xdr:rowOff>114300</xdr:rowOff>
    </xdr:from>
    <xdr:to>
      <xdr:col>16</xdr:col>
      <xdr:colOff>307975</xdr:colOff>
      <xdr:row>106</xdr:row>
      <xdr:rowOff>114300</xdr:rowOff>
    </xdr:to>
    <xdr:cxnSp macro="">
      <xdr:nvCxnSpPr>
        <xdr:cNvPr id="339" name="直線コネクタ 338"/>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105</xdr:row>
      <xdr:rowOff>143527</xdr:rowOff>
    </xdr:from>
    <xdr:ext cx="467179" cy="259045"/>
    <xdr:sp macro="" textlink="">
      <xdr:nvSpPr>
        <xdr:cNvPr id="340" name="テキスト ボックス 339"/>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104</xdr:row>
      <xdr:rowOff>76200</xdr:rowOff>
    </xdr:from>
    <xdr:to>
      <xdr:col>16</xdr:col>
      <xdr:colOff>307975</xdr:colOff>
      <xdr:row>104</xdr:row>
      <xdr:rowOff>76200</xdr:rowOff>
    </xdr:to>
    <xdr:cxnSp macro="">
      <xdr:nvCxnSpPr>
        <xdr:cNvPr id="341" name="直線コネクタ 340"/>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103</xdr:row>
      <xdr:rowOff>105427</xdr:rowOff>
    </xdr:from>
    <xdr:ext cx="467179" cy="259045"/>
    <xdr:sp macro="" textlink="">
      <xdr:nvSpPr>
        <xdr:cNvPr id="342" name="テキスト ボックス 341"/>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102</xdr:row>
      <xdr:rowOff>38100</xdr:rowOff>
    </xdr:from>
    <xdr:to>
      <xdr:col>16</xdr:col>
      <xdr:colOff>307975</xdr:colOff>
      <xdr:row>102</xdr:row>
      <xdr:rowOff>38100</xdr:rowOff>
    </xdr:to>
    <xdr:cxnSp macro="">
      <xdr:nvCxnSpPr>
        <xdr:cNvPr id="343" name="直線コネクタ 342"/>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101</xdr:row>
      <xdr:rowOff>67327</xdr:rowOff>
    </xdr:from>
    <xdr:ext cx="467179" cy="259045"/>
    <xdr:sp macro="" textlink="">
      <xdr:nvSpPr>
        <xdr:cNvPr id="344" name="テキスト ボックス 343"/>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100</xdr:row>
      <xdr:rowOff>0</xdr:rowOff>
    </xdr:from>
    <xdr:to>
      <xdr:col>16</xdr:col>
      <xdr:colOff>307975</xdr:colOff>
      <xdr:row>100</xdr:row>
      <xdr:rowOff>0</xdr:rowOff>
    </xdr:to>
    <xdr:cxnSp macro="">
      <xdr:nvCxnSpPr>
        <xdr:cNvPr id="345" name="直線コネクタ 344"/>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99</xdr:row>
      <xdr:rowOff>29227</xdr:rowOff>
    </xdr:from>
    <xdr:ext cx="467179" cy="259045"/>
    <xdr:sp macro="" textlink="">
      <xdr:nvSpPr>
        <xdr:cNvPr id="346" name="テキスト ボックス 345"/>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97</xdr:row>
      <xdr:rowOff>133350</xdr:rowOff>
    </xdr:to>
    <xdr:cxnSp macro="">
      <xdr:nvCxnSpPr>
        <xdr:cNvPr id="347" name="直線コネクタ 346"/>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96</xdr:row>
      <xdr:rowOff>162577</xdr:rowOff>
    </xdr:from>
    <xdr:ext cx="467179" cy="259045"/>
    <xdr:sp macro="" textlink="">
      <xdr:nvSpPr>
        <xdr:cNvPr id="348" name="テキスト ボックス 347"/>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346075</xdr:colOff>
      <xdr:row>111</xdr:row>
      <xdr:rowOff>19050</xdr:rowOff>
    </xdr:to>
    <xdr:sp macro="" textlink="">
      <xdr:nvSpPr>
        <xdr:cNvPr id="349"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101</xdr:row>
      <xdr:rowOff>60961</xdr:rowOff>
    </xdr:from>
    <xdr:to>
      <xdr:col>15</xdr:col>
      <xdr:colOff>180340</xdr:colOff>
      <xdr:row>107</xdr:row>
      <xdr:rowOff>129539</xdr:rowOff>
    </xdr:to>
    <xdr:cxnSp macro="">
      <xdr:nvCxnSpPr>
        <xdr:cNvPr id="350" name="直線コネクタ 349"/>
        <xdr:cNvCxnSpPr/>
      </xdr:nvCxnSpPr>
      <xdr:spPr>
        <a:xfrm flipV="1">
          <a:off x="10476865" y="17377411"/>
          <a:ext cx="0" cy="1097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107</xdr:row>
      <xdr:rowOff>133366</xdr:rowOff>
    </xdr:from>
    <xdr:ext cx="469744" cy="259045"/>
    <xdr:sp macro="" textlink="">
      <xdr:nvSpPr>
        <xdr:cNvPr id="351" name="【市民会館】&#10;一人当たり面積最小値テキスト"/>
        <xdr:cNvSpPr txBox="1"/>
      </xdr:nvSpPr>
      <xdr:spPr>
        <a:xfrm>
          <a:off x="10566400" y="1847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0.051</a:t>
          </a:r>
          <a:endParaRPr kumimoji="1" lang="ja-JP" altLang="en-US" sz="1000" b="1">
            <a:latin typeface="ＭＳ Ｐゴシック"/>
          </a:endParaRPr>
        </a:p>
      </xdr:txBody>
    </xdr:sp>
    <xdr:clientData/>
  </xdr:oneCellAnchor>
  <xdr:twoCellAnchor>
    <xdr:from>
      <xdr:col>15</xdr:col>
      <xdr:colOff>92075</xdr:colOff>
      <xdr:row>107</xdr:row>
      <xdr:rowOff>129539</xdr:rowOff>
    </xdr:from>
    <xdr:to>
      <xdr:col>15</xdr:col>
      <xdr:colOff>269875</xdr:colOff>
      <xdr:row>107</xdr:row>
      <xdr:rowOff>129539</xdr:rowOff>
    </xdr:to>
    <xdr:cxnSp macro="">
      <xdr:nvCxnSpPr>
        <xdr:cNvPr id="352" name="直線コネクタ 351"/>
        <xdr:cNvCxnSpPr/>
      </xdr:nvCxnSpPr>
      <xdr:spPr>
        <a:xfrm>
          <a:off x="10388600" y="1847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100</xdr:row>
      <xdr:rowOff>7638</xdr:rowOff>
    </xdr:from>
    <xdr:ext cx="469744" cy="259045"/>
    <xdr:sp macro="" textlink="">
      <xdr:nvSpPr>
        <xdr:cNvPr id="353" name="【市民会館】&#10;一人当たり面積最大値テキスト"/>
        <xdr:cNvSpPr txBox="1"/>
      </xdr:nvSpPr>
      <xdr:spPr>
        <a:xfrm>
          <a:off x="10566400" y="1715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0.339</a:t>
          </a:r>
          <a:endParaRPr kumimoji="1" lang="ja-JP" altLang="en-US" sz="1000" b="1">
            <a:latin typeface="ＭＳ Ｐゴシック"/>
          </a:endParaRPr>
        </a:p>
      </xdr:txBody>
    </xdr:sp>
    <xdr:clientData/>
  </xdr:oneCellAnchor>
  <xdr:twoCellAnchor>
    <xdr:from>
      <xdr:col>15</xdr:col>
      <xdr:colOff>92075</xdr:colOff>
      <xdr:row>101</xdr:row>
      <xdr:rowOff>60961</xdr:rowOff>
    </xdr:from>
    <xdr:to>
      <xdr:col>15</xdr:col>
      <xdr:colOff>269875</xdr:colOff>
      <xdr:row>101</xdr:row>
      <xdr:rowOff>60961</xdr:rowOff>
    </xdr:to>
    <xdr:cxnSp macro="">
      <xdr:nvCxnSpPr>
        <xdr:cNvPr id="354" name="直線コネクタ 353"/>
        <xdr:cNvCxnSpPr/>
      </xdr:nvCxnSpPr>
      <xdr:spPr>
        <a:xfrm>
          <a:off x="10388600" y="1737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104</xdr:row>
      <xdr:rowOff>74947</xdr:rowOff>
    </xdr:from>
    <xdr:ext cx="469744" cy="259045"/>
    <xdr:sp macro="" textlink="">
      <xdr:nvSpPr>
        <xdr:cNvPr id="355" name="【市民会館】&#10;一人当たり面積平均値テキスト"/>
        <xdr:cNvSpPr txBox="1"/>
      </xdr:nvSpPr>
      <xdr:spPr>
        <a:xfrm>
          <a:off x="10566400" y="17905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0.148</a:t>
          </a:r>
          <a:endParaRPr kumimoji="1" lang="ja-JP" altLang="en-US" sz="1000" b="1">
            <a:solidFill>
              <a:srgbClr val="000080"/>
            </a:solidFill>
            <a:latin typeface="ＭＳ Ｐゴシック"/>
          </a:endParaRPr>
        </a:p>
      </xdr:txBody>
    </xdr:sp>
    <xdr:clientData/>
  </xdr:oneCellAnchor>
  <xdr:twoCellAnchor>
    <xdr:from>
      <xdr:col>15</xdr:col>
      <xdr:colOff>130175</xdr:colOff>
      <xdr:row>105</xdr:row>
      <xdr:rowOff>52070</xdr:rowOff>
    </xdr:from>
    <xdr:to>
      <xdr:col>15</xdr:col>
      <xdr:colOff>231775</xdr:colOff>
      <xdr:row>105</xdr:row>
      <xdr:rowOff>153670</xdr:rowOff>
    </xdr:to>
    <xdr:sp macro="" textlink="">
      <xdr:nvSpPr>
        <xdr:cNvPr id="356" name="フローチャート : 判断 355"/>
        <xdr:cNvSpPr/>
      </xdr:nvSpPr>
      <xdr:spPr>
        <a:xfrm>
          <a:off x="104267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105</xdr:row>
      <xdr:rowOff>143511</xdr:rowOff>
    </xdr:from>
    <xdr:to>
      <xdr:col>14</xdr:col>
      <xdr:colOff>79375</xdr:colOff>
      <xdr:row>106</xdr:row>
      <xdr:rowOff>73661</xdr:rowOff>
    </xdr:to>
    <xdr:sp macro="" textlink="">
      <xdr:nvSpPr>
        <xdr:cNvPr id="357" name="フローチャート : 判断 356"/>
        <xdr:cNvSpPr/>
      </xdr:nvSpPr>
      <xdr:spPr>
        <a:xfrm>
          <a:off x="95885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111</xdr:row>
      <xdr:rowOff>16527</xdr:rowOff>
    </xdr:from>
    <xdr:ext cx="762000" cy="259045"/>
    <xdr:sp macro="" textlink="">
      <xdr:nvSpPr>
        <xdr:cNvPr id="358" name="テキスト ボックス 357"/>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111</xdr:row>
      <xdr:rowOff>16527</xdr:rowOff>
    </xdr:from>
    <xdr:ext cx="762000" cy="259045"/>
    <xdr:sp macro="" textlink="">
      <xdr:nvSpPr>
        <xdr:cNvPr id="359" name="テキスト ボックス 358"/>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111</xdr:row>
      <xdr:rowOff>16527</xdr:rowOff>
    </xdr:from>
    <xdr:ext cx="762000" cy="259045"/>
    <xdr:sp macro="" textlink="">
      <xdr:nvSpPr>
        <xdr:cNvPr id="360" name="テキスト ボックス 359"/>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111</xdr:row>
      <xdr:rowOff>16527</xdr:rowOff>
    </xdr:from>
    <xdr:ext cx="762000" cy="259045"/>
    <xdr:sp macro="" textlink="">
      <xdr:nvSpPr>
        <xdr:cNvPr id="361" name="テキスト ボックス 360"/>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111</xdr:row>
      <xdr:rowOff>16527</xdr:rowOff>
    </xdr:from>
    <xdr:ext cx="762000" cy="259045"/>
    <xdr:sp macro="" textlink="">
      <xdr:nvSpPr>
        <xdr:cNvPr id="362" name="テキスト ボックス 361"/>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106</xdr:row>
      <xdr:rowOff>48261</xdr:rowOff>
    </xdr:from>
    <xdr:to>
      <xdr:col>15</xdr:col>
      <xdr:colOff>231775</xdr:colOff>
      <xdr:row>106</xdr:row>
      <xdr:rowOff>149861</xdr:rowOff>
    </xdr:to>
    <xdr:sp macro="" textlink="">
      <xdr:nvSpPr>
        <xdr:cNvPr id="363" name="円/楕円 362"/>
        <xdr:cNvSpPr/>
      </xdr:nvSpPr>
      <xdr:spPr>
        <a:xfrm>
          <a:off x="104267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106</xdr:row>
      <xdr:rowOff>26688</xdr:rowOff>
    </xdr:from>
    <xdr:ext cx="469744" cy="259045"/>
    <xdr:sp macro="" textlink="">
      <xdr:nvSpPr>
        <xdr:cNvPr id="364" name="【市民会館】&#10;一人当たり面積該当値テキスト"/>
        <xdr:cNvSpPr txBox="1"/>
      </xdr:nvSpPr>
      <xdr:spPr>
        <a:xfrm>
          <a:off x="10566400" y="1820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0.104</a:t>
          </a:r>
          <a:endParaRPr kumimoji="1" lang="ja-JP" altLang="en-US" sz="1000" b="1">
            <a:solidFill>
              <a:srgbClr val="FF0000"/>
            </a:solidFill>
            <a:latin typeface="ＭＳ Ｐゴシック"/>
          </a:endParaRPr>
        </a:p>
      </xdr:txBody>
    </xdr:sp>
    <xdr:clientData/>
  </xdr:oneCellAnchor>
  <xdr:twoCellAnchor>
    <xdr:from>
      <xdr:col>13</xdr:col>
      <xdr:colOff>663575</xdr:colOff>
      <xdr:row>106</xdr:row>
      <xdr:rowOff>52070</xdr:rowOff>
    </xdr:from>
    <xdr:to>
      <xdr:col>14</xdr:col>
      <xdr:colOff>79375</xdr:colOff>
      <xdr:row>106</xdr:row>
      <xdr:rowOff>153670</xdr:rowOff>
    </xdr:to>
    <xdr:sp macro="" textlink="">
      <xdr:nvSpPr>
        <xdr:cNvPr id="365" name="円/楕円 364"/>
        <xdr:cNvSpPr/>
      </xdr:nvSpPr>
      <xdr:spPr>
        <a:xfrm>
          <a:off x="95885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106</xdr:row>
      <xdr:rowOff>99061</xdr:rowOff>
    </xdr:from>
    <xdr:to>
      <xdr:col>15</xdr:col>
      <xdr:colOff>180975</xdr:colOff>
      <xdr:row>106</xdr:row>
      <xdr:rowOff>102870</xdr:rowOff>
    </xdr:to>
    <xdr:cxnSp macro="">
      <xdr:nvCxnSpPr>
        <xdr:cNvPr id="366" name="直線コネクタ 365"/>
        <xdr:cNvCxnSpPr/>
      </xdr:nvCxnSpPr>
      <xdr:spPr>
        <a:xfrm flipV="1">
          <a:off x="9639300" y="1827276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104</xdr:row>
      <xdr:rowOff>90188</xdr:rowOff>
    </xdr:from>
    <xdr:ext cx="469744" cy="259045"/>
    <xdr:sp macro="" textlink="">
      <xdr:nvSpPr>
        <xdr:cNvPr id="367" name="n_1aveValue【市民会館】&#10;一人当たり面積"/>
        <xdr:cNvSpPr txBox="1"/>
      </xdr:nvSpPr>
      <xdr:spPr>
        <a:xfrm>
          <a:off x="9391727" y="1792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0.124</a:t>
          </a:r>
          <a:endParaRPr kumimoji="1" lang="ja-JP" altLang="en-US" sz="1000" b="1">
            <a:solidFill>
              <a:srgbClr val="000080"/>
            </a:solidFill>
            <a:latin typeface="ＭＳ Ｐゴシック"/>
          </a:endParaRPr>
        </a:p>
      </xdr:txBody>
    </xdr:sp>
    <xdr:clientData/>
  </xdr:oneCellAnchor>
  <xdr:oneCellAnchor>
    <xdr:from>
      <xdr:col>13</xdr:col>
      <xdr:colOff>466802</xdr:colOff>
      <xdr:row>106</xdr:row>
      <xdr:rowOff>144797</xdr:rowOff>
    </xdr:from>
    <xdr:ext cx="469744" cy="259045"/>
    <xdr:sp macro="" textlink="">
      <xdr:nvSpPr>
        <xdr:cNvPr id="368" name="n_1mainValue【市民会館】&#10;一人当たり面積"/>
        <xdr:cNvSpPr txBox="1"/>
      </xdr:nvSpPr>
      <xdr:spPr>
        <a:xfrm>
          <a:off x="9391727" y="1831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0.103</a:t>
          </a:r>
          <a:endParaRPr kumimoji="1" lang="ja-JP" altLang="en-US" sz="1000" b="1">
            <a:solidFill>
              <a:srgbClr val="FF0000"/>
            </a:solidFill>
            <a:latin typeface="ＭＳ Ｐゴシック"/>
          </a:endParaRPr>
        </a:p>
      </xdr:txBody>
    </xdr:sp>
    <xdr:clientData/>
  </xdr:oneCellAnchor>
  <xdr:twoCellAnchor>
    <xdr:from>
      <xdr:col>18</xdr:col>
      <xdr:colOff>73025</xdr:colOff>
      <xdr:row>24</xdr:row>
      <xdr:rowOff>76200</xdr:rowOff>
    </xdr:from>
    <xdr:to>
      <xdr:col>24</xdr:col>
      <xdr:colOff>682625</xdr:colOff>
      <xdr:row>28</xdr:row>
      <xdr:rowOff>25400</xdr:rowOff>
    </xdr:to>
    <xdr:sp macro="" textlink="">
      <xdr:nvSpPr>
        <xdr:cNvPr id="369" name="正方形/長方形 36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370" name="正方形/長方形 36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371" name="正方形/長方形 37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372" name="正方形/長方形 37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373" name="正方形/長方形 37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374" name="正方形/長方形 37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75" name="正方形/長方形 37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376" name="正方形/長方形 375"/>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377" name="テキスト ボックス 376"/>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378" name="直線コネクタ 377"/>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43</xdr:row>
      <xdr:rowOff>105427</xdr:rowOff>
    </xdr:from>
    <xdr:ext cx="403059" cy="259045"/>
    <xdr:sp macro="" textlink="">
      <xdr:nvSpPr>
        <xdr:cNvPr id="379" name="テキスト ボックス 378"/>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42</xdr:row>
      <xdr:rowOff>38100</xdr:rowOff>
    </xdr:from>
    <xdr:to>
      <xdr:col>24</xdr:col>
      <xdr:colOff>644525</xdr:colOff>
      <xdr:row>42</xdr:row>
      <xdr:rowOff>38100</xdr:rowOff>
    </xdr:to>
    <xdr:cxnSp macro="">
      <xdr:nvCxnSpPr>
        <xdr:cNvPr id="380" name="直線コネクタ 379"/>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67327</xdr:rowOff>
    </xdr:from>
    <xdr:ext cx="403059" cy="259045"/>
    <xdr:sp macro="" textlink="">
      <xdr:nvSpPr>
        <xdr:cNvPr id="381" name="テキスト ボックス 380"/>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55.0</a:t>
          </a:r>
          <a:endParaRPr kumimoji="1" lang="ja-JP" altLang="en-US" sz="1000">
            <a:latin typeface="ＭＳ Ｐゴシック"/>
          </a:endParaRPr>
        </a:p>
      </xdr:txBody>
    </xdr:sp>
    <xdr:clientData/>
  </xdr:oneCellAnchor>
  <xdr:twoCellAnchor>
    <xdr:from>
      <xdr:col>18</xdr:col>
      <xdr:colOff>73025</xdr:colOff>
      <xdr:row>40</xdr:row>
      <xdr:rowOff>0</xdr:rowOff>
    </xdr:from>
    <xdr:to>
      <xdr:col>24</xdr:col>
      <xdr:colOff>644525</xdr:colOff>
      <xdr:row>40</xdr:row>
      <xdr:rowOff>0</xdr:rowOff>
    </xdr:to>
    <xdr:cxnSp macro="">
      <xdr:nvCxnSpPr>
        <xdr:cNvPr id="382" name="直線コネクタ 381"/>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29227</xdr:rowOff>
    </xdr:from>
    <xdr:ext cx="403059" cy="259045"/>
    <xdr:sp macro="" textlink="">
      <xdr:nvSpPr>
        <xdr:cNvPr id="383" name="テキスト ボックス 382"/>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37</xdr:row>
      <xdr:rowOff>133350</xdr:rowOff>
    </xdr:from>
    <xdr:to>
      <xdr:col>24</xdr:col>
      <xdr:colOff>644525</xdr:colOff>
      <xdr:row>37</xdr:row>
      <xdr:rowOff>133350</xdr:rowOff>
    </xdr:to>
    <xdr:cxnSp macro="">
      <xdr:nvCxnSpPr>
        <xdr:cNvPr id="384" name="直線コネクタ 383"/>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36</xdr:row>
      <xdr:rowOff>162577</xdr:rowOff>
    </xdr:from>
    <xdr:ext cx="403059" cy="259045"/>
    <xdr:sp macro="" textlink="">
      <xdr:nvSpPr>
        <xdr:cNvPr id="385" name="テキスト ボックス 384"/>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65.0</a:t>
          </a:r>
          <a:endParaRPr kumimoji="1" lang="ja-JP" altLang="en-US" sz="1000">
            <a:latin typeface="ＭＳ Ｐゴシック"/>
          </a:endParaRPr>
        </a:p>
      </xdr:txBody>
    </xdr:sp>
    <xdr:clientData/>
  </xdr:oneCellAnchor>
  <xdr:twoCellAnchor>
    <xdr:from>
      <xdr:col>18</xdr:col>
      <xdr:colOff>73025</xdr:colOff>
      <xdr:row>35</xdr:row>
      <xdr:rowOff>95250</xdr:rowOff>
    </xdr:from>
    <xdr:to>
      <xdr:col>24</xdr:col>
      <xdr:colOff>644525</xdr:colOff>
      <xdr:row>35</xdr:row>
      <xdr:rowOff>95250</xdr:rowOff>
    </xdr:to>
    <xdr:cxnSp macro="">
      <xdr:nvCxnSpPr>
        <xdr:cNvPr id="386" name="直線コネクタ 385"/>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124477</xdr:rowOff>
    </xdr:from>
    <xdr:ext cx="403059" cy="259045"/>
    <xdr:sp macro="" textlink="">
      <xdr:nvSpPr>
        <xdr:cNvPr id="387" name="テキスト ボックス 386"/>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33</xdr:row>
      <xdr:rowOff>57150</xdr:rowOff>
    </xdr:from>
    <xdr:to>
      <xdr:col>24</xdr:col>
      <xdr:colOff>644525</xdr:colOff>
      <xdr:row>33</xdr:row>
      <xdr:rowOff>57150</xdr:rowOff>
    </xdr:to>
    <xdr:cxnSp macro="">
      <xdr:nvCxnSpPr>
        <xdr:cNvPr id="388" name="直線コネクタ 387"/>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32</xdr:row>
      <xdr:rowOff>86377</xdr:rowOff>
    </xdr:from>
    <xdr:ext cx="403059" cy="259045"/>
    <xdr:sp macro="" textlink="">
      <xdr:nvSpPr>
        <xdr:cNvPr id="389" name="テキスト ボックス 388"/>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90" name="直線コネクタ 38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30</xdr:row>
      <xdr:rowOff>48277</xdr:rowOff>
    </xdr:from>
    <xdr:ext cx="403059" cy="259045"/>
    <xdr:sp macro="" textlink="">
      <xdr:nvSpPr>
        <xdr:cNvPr id="391" name="テキスト ボックス 390"/>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92"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64770</xdr:rowOff>
    </xdr:from>
    <xdr:to>
      <xdr:col>23</xdr:col>
      <xdr:colOff>516889</xdr:colOff>
      <xdr:row>41</xdr:row>
      <xdr:rowOff>11430</xdr:rowOff>
    </xdr:to>
    <xdr:cxnSp macro="">
      <xdr:nvCxnSpPr>
        <xdr:cNvPr id="393" name="直線コネクタ 392"/>
        <xdr:cNvCxnSpPr/>
      </xdr:nvCxnSpPr>
      <xdr:spPr>
        <a:xfrm flipV="1">
          <a:off x="16318864" y="572262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41</xdr:row>
      <xdr:rowOff>15257</xdr:rowOff>
    </xdr:from>
    <xdr:ext cx="405111" cy="259045"/>
    <xdr:sp macro="" textlink="">
      <xdr:nvSpPr>
        <xdr:cNvPr id="394" name="【一般廃棄物処理施設】&#10;有形固定資産減価償却率最小値テキスト"/>
        <xdr:cNvSpPr txBox="1"/>
      </xdr:nvSpPr>
      <xdr:spPr>
        <a:xfrm>
          <a:off x="16408400" y="704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57.6</a:t>
          </a:r>
          <a:endParaRPr kumimoji="1" lang="ja-JP" altLang="en-US" sz="1000" b="1">
            <a:latin typeface="ＭＳ Ｐゴシック"/>
          </a:endParaRPr>
        </a:p>
      </xdr:txBody>
    </xdr:sp>
    <xdr:clientData/>
  </xdr:oneCellAnchor>
  <xdr:twoCellAnchor>
    <xdr:from>
      <xdr:col>23</xdr:col>
      <xdr:colOff>428625</xdr:colOff>
      <xdr:row>41</xdr:row>
      <xdr:rowOff>11430</xdr:rowOff>
    </xdr:from>
    <xdr:to>
      <xdr:col>23</xdr:col>
      <xdr:colOff>606425</xdr:colOff>
      <xdr:row>41</xdr:row>
      <xdr:rowOff>11430</xdr:rowOff>
    </xdr:to>
    <xdr:cxnSp macro="">
      <xdr:nvCxnSpPr>
        <xdr:cNvPr id="395" name="直線コネクタ 394"/>
        <xdr:cNvCxnSpPr/>
      </xdr:nvCxnSpPr>
      <xdr:spPr>
        <a:xfrm>
          <a:off x="16230600" y="7040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11447</xdr:rowOff>
    </xdr:from>
    <xdr:ext cx="405111" cy="259045"/>
    <xdr:sp macro="" textlink="">
      <xdr:nvSpPr>
        <xdr:cNvPr id="396" name="【一般廃棄物処理施設】&#10;有形固定資産減価償却率最大値テキスト"/>
        <xdr:cNvSpPr txBox="1"/>
      </xdr:nvSpPr>
      <xdr:spPr>
        <a:xfrm>
          <a:off x="16408400"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74.9</a:t>
          </a:r>
          <a:endParaRPr kumimoji="1" lang="ja-JP" altLang="en-US" sz="1000" b="1">
            <a:latin typeface="ＭＳ Ｐゴシック"/>
          </a:endParaRPr>
        </a:p>
      </xdr:txBody>
    </xdr:sp>
    <xdr:clientData/>
  </xdr:oneCellAnchor>
  <xdr:twoCellAnchor>
    <xdr:from>
      <xdr:col>23</xdr:col>
      <xdr:colOff>428625</xdr:colOff>
      <xdr:row>33</xdr:row>
      <xdr:rowOff>64770</xdr:rowOff>
    </xdr:from>
    <xdr:to>
      <xdr:col>23</xdr:col>
      <xdr:colOff>606425</xdr:colOff>
      <xdr:row>33</xdr:row>
      <xdr:rowOff>64770</xdr:rowOff>
    </xdr:to>
    <xdr:cxnSp macro="">
      <xdr:nvCxnSpPr>
        <xdr:cNvPr id="397" name="直線コネクタ 396"/>
        <xdr:cNvCxnSpPr/>
      </xdr:nvCxnSpPr>
      <xdr:spPr>
        <a:xfrm>
          <a:off x="16230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36</xdr:row>
      <xdr:rowOff>135907</xdr:rowOff>
    </xdr:from>
    <xdr:ext cx="405111" cy="259045"/>
    <xdr:sp macro="" textlink="">
      <xdr:nvSpPr>
        <xdr:cNvPr id="398" name="【一般廃棄物処理施設】&#10;有形固定資産減価償却率平均値テキスト"/>
        <xdr:cNvSpPr txBox="1"/>
      </xdr:nvSpPr>
      <xdr:spPr>
        <a:xfrm>
          <a:off x="16408400" y="630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64.6</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113030</xdr:rowOff>
    </xdr:from>
    <xdr:to>
      <xdr:col>23</xdr:col>
      <xdr:colOff>568325</xdr:colOff>
      <xdr:row>38</xdr:row>
      <xdr:rowOff>43180</xdr:rowOff>
    </xdr:to>
    <xdr:sp macro="" textlink="">
      <xdr:nvSpPr>
        <xdr:cNvPr id="399" name="フローチャート : 判断 398"/>
        <xdr:cNvSpPr/>
      </xdr:nvSpPr>
      <xdr:spPr>
        <a:xfrm>
          <a:off x="162687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33</xdr:row>
      <xdr:rowOff>166370</xdr:rowOff>
    </xdr:from>
    <xdr:to>
      <xdr:col>22</xdr:col>
      <xdr:colOff>415925</xdr:colOff>
      <xdr:row>34</xdr:row>
      <xdr:rowOff>96520</xdr:rowOff>
    </xdr:to>
    <xdr:sp macro="" textlink="">
      <xdr:nvSpPr>
        <xdr:cNvPr id="400" name="フローチャート : 判断 399"/>
        <xdr:cNvSpPr/>
      </xdr:nvSpPr>
      <xdr:spPr>
        <a:xfrm>
          <a:off x="15430500" y="582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401" name="テキスト ボックス 400"/>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402" name="テキスト ボックス 401"/>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403" name="テキスト ボックス 402"/>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404" name="テキスト ボックス 403"/>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405" name="テキスト ボックス 404"/>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40</xdr:row>
      <xdr:rowOff>55880</xdr:rowOff>
    </xdr:from>
    <xdr:to>
      <xdr:col>23</xdr:col>
      <xdr:colOff>568325</xdr:colOff>
      <xdr:row>40</xdr:row>
      <xdr:rowOff>157480</xdr:rowOff>
    </xdr:to>
    <xdr:sp macro="" textlink="">
      <xdr:nvSpPr>
        <xdr:cNvPr id="406" name="円/楕円 405"/>
        <xdr:cNvSpPr/>
      </xdr:nvSpPr>
      <xdr:spPr>
        <a:xfrm>
          <a:off x="162687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39</xdr:row>
      <xdr:rowOff>142257</xdr:rowOff>
    </xdr:from>
    <xdr:ext cx="405111" cy="259045"/>
    <xdr:sp macro="" textlink="">
      <xdr:nvSpPr>
        <xdr:cNvPr id="407" name="【一般廃棄物処理施設】&#10;有形固定資産減価償却率該当値テキスト"/>
        <xdr:cNvSpPr txBox="1"/>
      </xdr:nvSpPr>
      <xdr:spPr>
        <a:xfrm>
          <a:off x="16408400" y="682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58.6</a:t>
          </a:r>
          <a:endParaRPr kumimoji="1" lang="ja-JP" altLang="en-US" sz="1000" b="1">
            <a:solidFill>
              <a:srgbClr val="FF0000"/>
            </a:solidFill>
            <a:latin typeface="ＭＳ Ｐゴシック"/>
          </a:endParaRPr>
        </a:p>
      </xdr:txBody>
    </xdr:sp>
    <xdr:clientData/>
  </xdr:oneCellAnchor>
  <xdr:twoCellAnchor>
    <xdr:from>
      <xdr:col>22</xdr:col>
      <xdr:colOff>314325</xdr:colOff>
      <xdr:row>41</xdr:row>
      <xdr:rowOff>52070</xdr:rowOff>
    </xdr:from>
    <xdr:to>
      <xdr:col>22</xdr:col>
      <xdr:colOff>415925</xdr:colOff>
      <xdr:row>41</xdr:row>
      <xdr:rowOff>153670</xdr:rowOff>
    </xdr:to>
    <xdr:sp macro="" textlink="">
      <xdr:nvSpPr>
        <xdr:cNvPr id="408" name="円/楕円 407"/>
        <xdr:cNvSpPr/>
      </xdr:nvSpPr>
      <xdr:spPr>
        <a:xfrm>
          <a:off x="154305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40</xdr:row>
      <xdr:rowOff>106680</xdr:rowOff>
    </xdr:from>
    <xdr:to>
      <xdr:col>23</xdr:col>
      <xdr:colOff>517525</xdr:colOff>
      <xdr:row>41</xdr:row>
      <xdr:rowOff>102870</xdr:rowOff>
    </xdr:to>
    <xdr:cxnSp macro="">
      <xdr:nvCxnSpPr>
        <xdr:cNvPr id="409" name="直線コネクタ 408"/>
        <xdr:cNvCxnSpPr/>
      </xdr:nvCxnSpPr>
      <xdr:spPr>
        <a:xfrm flipV="1">
          <a:off x="15481300" y="6964680"/>
          <a:ext cx="8382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32</xdr:row>
      <xdr:rowOff>113047</xdr:rowOff>
    </xdr:from>
    <xdr:ext cx="405111" cy="259045"/>
    <xdr:sp macro="" textlink="">
      <xdr:nvSpPr>
        <xdr:cNvPr id="410" name="n_1aveValue【一般廃棄物処理施設】&#10;有形固定資産減価償却率"/>
        <xdr:cNvSpPr txBox="1"/>
      </xdr:nvSpPr>
      <xdr:spPr>
        <a:xfrm>
          <a:off x="15266043" y="559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72.9</a:t>
          </a:r>
          <a:endParaRPr kumimoji="1" lang="ja-JP" altLang="en-US" sz="1000" b="1">
            <a:solidFill>
              <a:srgbClr val="000080"/>
            </a:solidFill>
            <a:latin typeface="ＭＳ Ｐゴシック"/>
          </a:endParaRPr>
        </a:p>
      </xdr:txBody>
    </xdr:sp>
    <xdr:clientData/>
  </xdr:oneCellAnchor>
  <xdr:oneCellAnchor>
    <xdr:from>
      <xdr:col>22</xdr:col>
      <xdr:colOff>149868</xdr:colOff>
      <xdr:row>41</xdr:row>
      <xdr:rowOff>144797</xdr:rowOff>
    </xdr:from>
    <xdr:ext cx="405111" cy="259045"/>
    <xdr:sp macro="" textlink="">
      <xdr:nvSpPr>
        <xdr:cNvPr id="411" name="n_1mainValue【一般廃棄物処理施設】&#10;有形固定資産減価償却率"/>
        <xdr:cNvSpPr txBox="1"/>
      </xdr:nvSpPr>
      <xdr:spPr>
        <a:xfrm>
          <a:off x="15266043" y="717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56.4</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412" name="正方形/長方形 41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413" name="正方形/長方形 412"/>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414" name="正方形/長方形 413"/>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415" name="正方形/長方形 414"/>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416" name="正方形/長方形 415"/>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417" name="正方形/長方形 416"/>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418" name="正方形/長方形 417"/>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86,645</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419" name="正方形/長方形 418"/>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420" name="テキスト ボックス 419"/>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421" name="直線コネクタ 420"/>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43</xdr:row>
      <xdr:rowOff>105427</xdr:rowOff>
    </xdr:from>
    <xdr:ext cx="248786" cy="259045"/>
    <xdr:sp macro="" textlink="">
      <xdr:nvSpPr>
        <xdr:cNvPr id="422" name="テキスト ボックス 421"/>
        <xdr:cNvSpPr txBox="1"/>
      </xdr:nvSpPr>
      <xdr:spPr>
        <a:xfrm>
          <a:off x="18039214" y="747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42</xdr:row>
      <xdr:rowOff>38100</xdr:rowOff>
    </xdr:from>
    <xdr:to>
      <xdr:col>33</xdr:col>
      <xdr:colOff>314325</xdr:colOff>
      <xdr:row>42</xdr:row>
      <xdr:rowOff>38100</xdr:rowOff>
    </xdr:to>
    <xdr:cxnSp macro="">
      <xdr:nvCxnSpPr>
        <xdr:cNvPr id="423" name="直線コネクタ 422"/>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41</xdr:row>
      <xdr:rowOff>67327</xdr:rowOff>
    </xdr:from>
    <xdr:ext cx="531299" cy="259045"/>
    <xdr:sp macro="" textlink="">
      <xdr:nvSpPr>
        <xdr:cNvPr id="424" name="テキスト ボックス 423"/>
        <xdr:cNvSpPr txBox="1"/>
      </xdr:nvSpPr>
      <xdr:spPr>
        <a:xfrm>
          <a:off x="17756701" y="709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40</xdr:row>
      <xdr:rowOff>0</xdr:rowOff>
    </xdr:from>
    <xdr:to>
      <xdr:col>33</xdr:col>
      <xdr:colOff>314325</xdr:colOff>
      <xdr:row>40</xdr:row>
      <xdr:rowOff>0</xdr:rowOff>
    </xdr:to>
    <xdr:cxnSp macro="">
      <xdr:nvCxnSpPr>
        <xdr:cNvPr id="425" name="直線コネクタ 424"/>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39</xdr:row>
      <xdr:rowOff>29227</xdr:rowOff>
    </xdr:from>
    <xdr:ext cx="531299" cy="259045"/>
    <xdr:sp macro="" textlink="">
      <xdr:nvSpPr>
        <xdr:cNvPr id="426" name="テキスト ボックス 425"/>
        <xdr:cNvSpPr txBox="1"/>
      </xdr:nvSpPr>
      <xdr:spPr>
        <a:xfrm>
          <a:off x="17756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427" name="直線コネクタ 426"/>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162577</xdr:rowOff>
    </xdr:from>
    <xdr:ext cx="531299" cy="259045"/>
    <xdr:sp macro="" textlink="">
      <xdr:nvSpPr>
        <xdr:cNvPr id="428" name="テキスト ボックス 427"/>
        <xdr:cNvSpPr txBox="1"/>
      </xdr:nvSpPr>
      <xdr:spPr>
        <a:xfrm>
          <a:off x="17756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35</xdr:row>
      <xdr:rowOff>95250</xdr:rowOff>
    </xdr:from>
    <xdr:to>
      <xdr:col>33</xdr:col>
      <xdr:colOff>314325</xdr:colOff>
      <xdr:row>35</xdr:row>
      <xdr:rowOff>95250</xdr:rowOff>
    </xdr:to>
    <xdr:cxnSp macro="">
      <xdr:nvCxnSpPr>
        <xdr:cNvPr id="429" name="直線コネクタ 428"/>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34</xdr:row>
      <xdr:rowOff>124477</xdr:rowOff>
    </xdr:from>
    <xdr:ext cx="531299" cy="259045"/>
    <xdr:sp macro="" textlink="">
      <xdr:nvSpPr>
        <xdr:cNvPr id="430" name="テキスト ボックス 429"/>
        <xdr:cNvSpPr txBox="1"/>
      </xdr:nvSpPr>
      <xdr:spPr>
        <a:xfrm>
          <a:off x="17756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33</xdr:row>
      <xdr:rowOff>57150</xdr:rowOff>
    </xdr:from>
    <xdr:to>
      <xdr:col>33</xdr:col>
      <xdr:colOff>314325</xdr:colOff>
      <xdr:row>33</xdr:row>
      <xdr:rowOff>57150</xdr:rowOff>
    </xdr:to>
    <xdr:cxnSp macro="">
      <xdr:nvCxnSpPr>
        <xdr:cNvPr id="431" name="直線コネクタ 430"/>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32</xdr:row>
      <xdr:rowOff>86377</xdr:rowOff>
    </xdr:from>
    <xdr:ext cx="595419" cy="259045"/>
    <xdr:sp macro="" textlink="">
      <xdr:nvSpPr>
        <xdr:cNvPr id="432" name="テキスト ボックス 431"/>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433" name="直線コネクタ 43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30</xdr:row>
      <xdr:rowOff>48277</xdr:rowOff>
    </xdr:from>
    <xdr:ext cx="595419" cy="259045"/>
    <xdr:sp macro="" textlink="">
      <xdr:nvSpPr>
        <xdr:cNvPr id="434" name="テキスト ボックス 433"/>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435"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33</xdr:row>
      <xdr:rowOff>161620</xdr:rowOff>
    </xdr:from>
    <xdr:to>
      <xdr:col>32</xdr:col>
      <xdr:colOff>186689</xdr:colOff>
      <xdr:row>42</xdr:row>
      <xdr:rowOff>127102</xdr:rowOff>
    </xdr:to>
    <xdr:cxnSp macro="">
      <xdr:nvCxnSpPr>
        <xdr:cNvPr id="436" name="直線コネクタ 435"/>
        <xdr:cNvCxnSpPr/>
      </xdr:nvCxnSpPr>
      <xdr:spPr>
        <a:xfrm flipV="1">
          <a:off x="22160864" y="5819470"/>
          <a:ext cx="0" cy="1508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42</xdr:row>
      <xdr:rowOff>130929</xdr:rowOff>
    </xdr:from>
    <xdr:ext cx="534377" cy="259045"/>
    <xdr:sp macro="" textlink="">
      <xdr:nvSpPr>
        <xdr:cNvPr id="437" name="【一般廃棄物処理施設】&#10;一人当たり有形固定資産（償却資産）額最小値テキスト"/>
        <xdr:cNvSpPr txBox="1"/>
      </xdr:nvSpPr>
      <xdr:spPr>
        <a:xfrm>
          <a:off x="22250400" y="7331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15,328</a:t>
          </a:r>
          <a:endParaRPr kumimoji="1" lang="ja-JP" altLang="en-US" sz="1000" b="1">
            <a:latin typeface="ＭＳ Ｐゴシック"/>
          </a:endParaRPr>
        </a:p>
      </xdr:txBody>
    </xdr:sp>
    <xdr:clientData/>
  </xdr:oneCellAnchor>
  <xdr:twoCellAnchor>
    <xdr:from>
      <xdr:col>32</xdr:col>
      <xdr:colOff>98425</xdr:colOff>
      <xdr:row>42</xdr:row>
      <xdr:rowOff>127102</xdr:rowOff>
    </xdr:from>
    <xdr:to>
      <xdr:col>32</xdr:col>
      <xdr:colOff>276225</xdr:colOff>
      <xdr:row>42</xdr:row>
      <xdr:rowOff>127102</xdr:rowOff>
    </xdr:to>
    <xdr:cxnSp macro="">
      <xdr:nvCxnSpPr>
        <xdr:cNvPr id="438" name="直線コネクタ 437"/>
        <xdr:cNvCxnSpPr/>
      </xdr:nvCxnSpPr>
      <xdr:spPr>
        <a:xfrm>
          <a:off x="22072600" y="73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32</xdr:row>
      <xdr:rowOff>108297</xdr:rowOff>
    </xdr:from>
    <xdr:ext cx="534377" cy="259045"/>
    <xdr:sp macro="" textlink="">
      <xdr:nvSpPr>
        <xdr:cNvPr id="439" name="【一般廃棄物処理施設】&#10;一人当たり有形固定資産（償却資産）額最大値テキスト"/>
        <xdr:cNvSpPr txBox="1"/>
      </xdr:nvSpPr>
      <xdr:spPr>
        <a:xfrm>
          <a:off x="22250400" y="559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94,516</a:t>
          </a:r>
          <a:endParaRPr kumimoji="1" lang="ja-JP" altLang="en-US" sz="1000" b="1">
            <a:latin typeface="ＭＳ Ｐゴシック"/>
          </a:endParaRPr>
        </a:p>
      </xdr:txBody>
    </xdr:sp>
    <xdr:clientData/>
  </xdr:oneCellAnchor>
  <xdr:twoCellAnchor>
    <xdr:from>
      <xdr:col>32</xdr:col>
      <xdr:colOff>98425</xdr:colOff>
      <xdr:row>33</xdr:row>
      <xdr:rowOff>161620</xdr:rowOff>
    </xdr:from>
    <xdr:to>
      <xdr:col>32</xdr:col>
      <xdr:colOff>276225</xdr:colOff>
      <xdr:row>33</xdr:row>
      <xdr:rowOff>161620</xdr:rowOff>
    </xdr:to>
    <xdr:cxnSp macro="">
      <xdr:nvCxnSpPr>
        <xdr:cNvPr id="440" name="直線コネクタ 439"/>
        <xdr:cNvCxnSpPr/>
      </xdr:nvCxnSpPr>
      <xdr:spPr>
        <a:xfrm>
          <a:off x="22072600" y="581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36</xdr:row>
      <xdr:rowOff>82910</xdr:rowOff>
    </xdr:from>
    <xdr:ext cx="534377" cy="259045"/>
    <xdr:sp macro="" textlink="">
      <xdr:nvSpPr>
        <xdr:cNvPr id="441" name="【一般廃棄物処理施設】&#10;一人当たり有形固定資産（償却資産）額平均値テキスト"/>
        <xdr:cNvSpPr txBox="1"/>
      </xdr:nvSpPr>
      <xdr:spPr>
        <a:xfrm>
          <a:off x="22250400" y="62551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61,182</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60033</xdr:rowOff>
    </xdr:from>
    <xdr:to>
      <xdr:col>32</xdr:col>
      <xdr:colOff>238125</xdr:colOff>
      <xdr:row>37</xdr:row>
      <xdr:rowOff>161633</xdr:rowOff>
    </xdr:to>
    <xdr:sp macro="" textlink="">
      <xdr:nvSpPr>
        <xdr:cNvPr id="442" name="フローチャート : 判断 441"/>
        <xdr:cNvSpPr/>
      </xdr:nvSpPr>
      <xdr:spPr>
        <a:xfrm>
          <a:off x="22110700" y="6403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34</xdr:row>
      <xdr:rowOff>99676</xdr:rowOff>
    </xdr:from>
    <xdr:to>
      <xdr:col>31</xdr:col>
      <xdr:colOff>85725</xdr:colOff>
      <xdr:row>35</xdr:row>
      <xdr:rowOff>29826</xdr:rowOff>
    </xdr:to>
    <xdr:sp macro="" textlink="">
      <xdr:nvSpPr>
        <xdr:cNvPr id="443" name="フローチャート : 判断 442"/>
        <xdr:cNvSpPr/>
      </xdr:nvSpPr>
      <xdr:spPr>
        <a:xfrm>
          <a:off x="21272500" y="5928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444" name="テキスト ボックス 44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445" name="テキスト ボックス 44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446" name="テキスト ボックス 44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447" name="テキスト ボックス 44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448" name="テキスト ボックス 44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75597</xdr:rowOff>
    </xdr:from>
    <xdr:to>
      <xdr:col>32</xdr:col>
      <xdr:colOff>238125</xdr:colOff>
      <xdr:row>39</xdr:row>
      <xdr:rowOff>5747</xdr:rowOff>
    </xdr:to>
    <xdr:sp macro="" textlink="">
      <xdr:nvSpPr>
        <xdr:cNvPr id="449" name="円/楕円 448"/>
        <xdr:cNvSpPr/>
      </xdr:nvSpPr>
      <xdr:spPr>
        <a:xfrm>
          <a:off x="22110700" y="6590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38</xdr:row>
      <xdr:rowOff>54024</xdr:rowOff>
    </xdr:from>
    <xdr:ext cx="534377" cy="259045"/>
    <xdr:sp macro="" textlink="">
      <xdr:nvSpPr>
        <xdr:cNvPr id="450" name="【一般廃棄物処理施設】&#10;一人当たり有形固定資産（償却資産）額該当値テキスト"/>
        <xdr:cNvSpPr txBox="1"/>
      </xdr:nvSpPr>
      <xdr:spPr>
        <a:xfrm>
          <a:off x="22250400" y="6569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51,365</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87199</xdr:rowOff>
    </xdr:from>
    <xdr:to>
      <xdr:col>31</xdr:col>
      <xdr:colOff>85725</xdr:colOff>
      <xdr:row>39</xdr:row>
      <xdr:rowOff>17349</xdr:rowOff>
    </xdr:to>
    <xdr:sp macro="" textlink="">
      <xdr:nvSpPr>
        <xdr:cNvPr id="451" name="円/楕円 450"/>
        <xdr:cNvSpPr/>
      </xdr:nvSpPr>
      <xdr:spPr>
        <a:xfrm>
          <a:off x="21272500" y="6602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38</xdr:row>
      <xdr:rowOff>126397</xdr:rowOff>
    </xdr:from>
    <xdr:to>
      <xdr:col>32</xdr:col>
      <xdr:colOff>187325</xdr:colOff>
      <xdr:row>38</xdr:row>
      <xdr:rowOff>137999</xdr:rowOff>
    </xdr:to>
    <xdr:cxnSp macro="">
      <xdr:nvCxnSpPr>
        <xdr:cNvPr id="452" name="直線コネクタ 451"/>
        <xdr:cNvCxnSpPr/>
      </xdr:nvCxnSpPr>
      <xdr:spPr>
        <a:xfrm flipV="1">
          <a:off x="21323300" y="6641497"/>
          <a:ext cx="838200" cy="11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440836</xdr:colOff>
      <xdr:row>33</xdr:row>
      <xdr:rowOff>46353</xdr:rowOff>
    </xdr:from>
    <xdr:ext cx="534377" cy="259045"/>
    <xdr:sp macro="" textlink="">
      <xdr:nvSpPr>
        <xdr:cNvPr id="453" name="n_1aveValue【一般廃棄物処理施設】&#10;一人当たり有形固定資産（償却資産）額"/>
        <xdr:cNvSpPr txBox="1"/>
      </xdr:nvSpPr>
      <xdr:spPr>
        <a:xfrm>
          <a:off x="21043411" y="5704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86,101</a:t>
          </a:r>
          <a:endParaRPr kumimoji="1" lang="ja-JP" altLang="en-US" sz="1000" b="1">
            <a:solidFill>
              <a:srgbClr val="000080"/>
            </a:solidFill>
            <a:latin typeface="ＭＳ Ｐゴシック"/>
          </a:endParaRPr>
        </a:p>
      </xdr:txBody>
    </xdr:sp>
    <xdr:clientData/>
  </xdr:oneCellAnchor>
  <xdr:oneCellAnchor>
    <xdr:from>
      <xdr:col>30</xdr:col>
      <xdr:colOff>440836</xdr:colOff>
      <xdr:row>39</xdr:row>
      <xdr:rowOff>8476</xdr:rowOff>
    </xdr:from>
    <xdr:ext cx="534377" cy="259045"/>
    <xdr:sp macro="" textlink="">
      <xdr:nvSpPr>
        <xdr:cNvPr id="454" name="n_1mainValue【一般廃棄物処理施設】&#10;一人当たり有形固定資産（償却資産）額"/>
        <xdr:cNvSpPr txBox="1"/>
      </xdr:nvSpPr>
      <xdr:spPr>
        <a:xfrm>
          <a:off x="21043411" y="669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50,756</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455" name="正方形/長方形 45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456" name="正方形/長方形 45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457" name="正方形/長方形 45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458" name="正方形/長方形 45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459" name="正方形/長方形 45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460" name="正方形/長方形 45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461" name="正方形/長方形 46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40.4</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462" name="正方形/長方形 461"/>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463" name="テキスト ボックス 462"/>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464" name="直線コネクタ 463"/>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65</xdr:row>
      <xdr:rowOff>143527</xdr:rowOff>
    </xdr:from>
    <xdr:ext cx="338939" cy="259045"/>
    <xdr:sp macro="" textlink="">
      <xdr:nvSpPr>
        <xdr:cNvPr id="465" name="テキスト ボックス 464"/>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64</xdr:row>
      <xdr:rowOff>0</xdr:rowOff>
    </xdr:from>
    <xdr:to>
      <xdr:col>24</xdr:col>
      <xdr:colOff>644525</xdr:colOff>
      <xdr:row>64</xdr:row>
      <xdr:rowOff>0</xdr:rowOff>
    </xdr:to>
    <xdr:cxnSp macro="">
      <xdr:nvCxnSpPr>
        <xdr:cNvPr id="466" name="直線コネクタ 465"/>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29227</xdr:rowOff>
    </xdr:from>
    <xdr:ext cx="403059" cy="259045"/>
    <xdr:sp macro="" textlink="">
      <xdr:nvSpPr>
        <xdr:cNvPr id="467" name="テキスト ボックス 466"/>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61</xdr:row>
      <xdr:rowOff>57150</xdr:rowOff>
    </xdr:from>
    <xdr:to>
      <xdr:col>24</xdr:col>
      <xdr:colOff>644525</xdr:colOff>
      <xdr:row>61</xdr:row>
      <xdr:rowOff>57150</xdr:rowOff>
    </xdr:to>
    <xdr:cxnSp macro="">
      <xdr:nvCxnSpPr>
        <xdr:cNvPr id="468" name="直線コネクタ 467"/>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86377</xdr:rowOff>
    </xdr:from>
    <xdr:ext cx="403059" cy="259045"/>
    <xdr:sp macro="" textlink="">
      <xdr:nvSpPr>
        <xdr:cNvPr id="469" name="テキスト ボックス 468"/>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58</xdr:row>
      <xdr:rowOff>114300</xdr:rowOff>
    </xdr:from>
    <xdr:to>
      <xdr:col>24</xdr:col>
      <xdr:colOff>644525</xdr:colOff>
      <xdr:row>58</xdr:row>
      <xdr:rowOff>114300</xdr:rowOff>
    </xdr:to>
    <xdr:cxnSp macro="">
      <xdr:nvCxnSpPr>
        <xdr:cNvPr id="470" name="直線コネクタ 469"/>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57</xdr:row>
      <xdr:rowOff>143527</xdr:rowOff>
    </xdr:from>
    <xdr:ext cx="403059" cy="259045"/>
    <xdr:sp macro="" textlink="">
      <xdr:nvSpPr>
        <xdr:cNvPr id="471" name="テキスト ボックス 470"/>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56</xdr:row>
      <xdr:rowOff>0</xdr:rowOff>
    </xdr:from>
    <xdr:to>
      <xdr:col>24</xdr:col>
      <xdr:colOff>644525</xdr:colOff>
      <xdr:row>56</xdr:row>
      <xdr:rowOff>0</xdr:rowOff>
    </xdr:to>
    <xdr:cxnSp macro="">
      <xdr:nvCxnSpPr>
        <xdr:cNvPr id="472" name="直線コネクタ 471"/>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55</xdr:row>
      <xdr:rowOff>29227</xdr:rowOff>
    </xdr:from>
    <xdr:ext cx="403059" cy="259045"/>
    <xdr:sp macro="" textlink="">
      <xdr:nvSpPr>
        <xdr:cNvPr id="473" name="テキスト ボックス 472"/>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474" name="直線コネクタ 473"/>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86377</xdr:rowOff>
    </xdr:from>
    <xdr:ext cx="467179" cy="259045"/>
    <xdr:sp macro="" textlink="">
      <xdr:nvSpPr>
        <xdr:cNvPr id="475" name="テキスト ボックス 474"/>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476"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91440</xdr:rowOff>
    </xdr:from>
    <xdr:to>
      <xdr:col>23</xdr:col>
      <xdr:colOff>516889</xdr:colOff>
      <xdr:row>63</xdr:row>
      <xdr:rowOff>114300</xdr:rowOff>
    </xdr:to>
    <xdr:cxnSp macro="">
      <xdr:nvCxnSpPr>
        <xdr:cNvPr id="477" name="直線コネクタ 476"/>
        <xdr:cNvCxnSpPr/>
      </xdr:nvCxnSpPr>
      <xdr:spPr>
        <a:xfrm flipV="1">
          <a:off x="16318864" y="9692640"/>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63</xdr:row>
      <xdr:rowOff>118127</xdr:rowOff>
    </xdr:from>
    <xdr:ext cx="405111" cy="259045"/>
    <xdr:sp macro="" textlink="">
      <xdr:nvSpPr>
        <xdr:cNvPr id="478" name="【保健センター・保健所】&#10;有形固定資産減価償却率最小値テキスト"/>
        <xdr:cNvSpPr txBox="1"/>
      </xdr:nvSpPr>
      <xdr:spPr>
        <a:xfrm>
          <a:off x="16408400"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22.5</a:t>
          </a:r>
          <a:endParaRPr kumimoji="1" lang="ja-JP" altLang="en-US" sz="1000" b="1">
            <a:latin typeface="ＭＳ Ｐゴシック"/>
          </a:endParaRPr>
        </a:p>
      </xdr:txBody>
    </xdr:sp>
    <xdr:clientData/>
  </xdr:oneCellAnchor>
  <xdr:twoCellAnchor>
    <xdr:from>
      <xdr:col>23</xdr:col>
      <xdr:colOff>428625</xdr:colOff>
      <xdr:row>63</xdr:row>
      <xdr:rowOff>114300</xdr:rowOff>
    </xdr:from>
    <xdr:to>
      <xdr:col>23</xdr:col>
      <xdr:colOff>606425</xdr:colOff>
      <xdr:row>63</xdr:row>
      <xdr:rowOff>114300</xdr:rowOff>
    </xdr:to>
    <xdr:cxnSp macro="">
      <xdr:nvCxnSpPr>
        <xdr:cNvPr id="479" name="直線コネクタ 478"/>
        <xdr:cNvCxnSpPr/>
      </xdr:nvCxnSpPr>
      <xdr:spPr>
        <a:xfrm>
          <a:off x="16230600" y="1091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55</xdr:row>
      <xdr:rowOff>38117</xdr:rowOff>
    </xdr:from>
    <xdr:ext cx="405111" cy="259045"/>
    <xdr:sp macro="" textlink="">
      <xdr:nvSpPr>
        <xdr:cNvPr id="480" name="【保健センター・保健所】&#10;有形固定資産減価償却率最大値テキスト"/>
        <xdr:cNvSpPr txBox="1"/>
      </xdr:nvSpPr>
      <xdr:spPr>
        <a:xfrm>
          <a:off x="16408400" y="9467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76.0</a:t>
          </a:r>
          <a:endParaRPr kumimoji="1" lang="ja-JP" altLang="en-US" sz="1000" b="1">
            <a:latin typeface="ＭＳ Ｐゴシック"/>
          </a:endParaRPr>
        </a:p>
      </xdr:txBody>
    </xdr:sp>
    <xdr:clientData/>
  </xdr:oneCellAnchor>
  <xdr:twoCellAnchor>
    <xdr:from>
      <xdr:col>23</xdr:col>
      <xdr:colOff>428625</xdr:colOff>
      <xdr:row>56</xdr:row>
      <xdr:rowOff>91440</xdr:rowOff>
    </xdr:from>
    <xdr:to>
      <xdr:col>23</xdr:col>
      <xdr:colOff>606425</xdr:colOff>
      <xdr:row>56</xdr:row>
      <xdr:rowOff>91440</xdr:rowOff>
    </xdr:to>
    <xdr:cxnSp macro="">
      <xdr:nvCxnSpPr>
        <xdr:cNvPr id="481" name="直線コネクタ 480"/>
        <xdr:cNvCxnSpPr/>
      </xdr:nvCxnSpPr>
      <xdr:spPr>
        <a:xfrm>
          <a:off x="16230600" y="969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60</xdr:row>
      <xdr:rowOff>128795</xdr:rowOff>
    </xdr:from>
    <xdr:ext cx="405111" cy="259045"/>
    <xdr:sp macro="" textlink="">
      <xdr:nvSpPr>
        <xdr:cNvPr id="482" name="【保健センター・保健所】&#10;有形固定資産減価償却率平均値テキスト"/>
        <xdr:cNvSpPr txBox="1"/>
      </xdr:nvSpPr>
      <xdr:spPr>
        <a:xfrm>
          <a:off x="16408400" y="104157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41.2</a:t>
          </a:r>
          <a:endParaRPr kumimoji="1" lang="ja-JP" altLang="en-US" sz="1000" b="1">
            <a:solidFill>
              <a:srgbClr val="000080"/>
            </a:solidFill>
            <a:latin typeface="ＭＳ Ｐゴシック"/>
          </a:endParaRPr>
        </a:p>
      </xdr:txBody>
    </xdr:sp>
    <xdr:clientData/>
  </xdr:oneCellAnchor>
  <xdr:twoCellAnchor>
    <xdr:from>
      <xdr:col>23</xdr:col>
      <xdr:colOff>466725</xdr:colOff>
      <xdr:row>60</xdr:row>
      <xdr:rowOff>150368</xdr:rowOff>
    </xdr:from>
    <xdr:to>
      <xdr:col>23</xdr:col>
      <xdr:colOff>568325</xdr:colOff>
      <xdr:row>61</xdr:row>
      <xdr:rowOff>80518</xdr:rowOff>
    </xdr:to>
    <xdr:sp macro="" textlink="">
      <xdr:nvSpPr>
        <xdr:cNvPr id="483" name="フローチャート : 判断 482"/>
        <xdr:cNvSpPr/>
      </xdr:nvSpPr>
      <xdr:spPr>
        <a:xfrm>
          <a:off x="16268700" y="1043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60</xdr:row>
      <xdr:rowOff>122936</xdr:rowOff>
    </xdr:from>
    <xdr:to>
      <xdr:col>22</xdr:col>
      <xdr:colOff>415925</xdr:colOff>
      <xdr:row>61</xdr:row>
      <xdr:rowOff>53086</xdr:rowOff>
    </xdr:to>
    <xdr:sp macro="" textlink="">
      <xdr:nvSpPr>
        <xdr:cNvPr id="484" name="フローチャート : 判断 483"/>
        <xdr:cNvSpPr/>
      </xdr:nvSpPr>
      <xdr:spPr>
        <a:xfrm>
          <a:off x="15430500" y="1040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485" name="テキスト ボックス 484"/>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486" name="テキスト ボックス 485"/>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487" name="テキスト ボックス 486"/>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88" name="テキスト ボックス 487"/>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89" name="テキスト ボックス 488"/>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60</xdr:row>
      <xdr:rowOff>20066</xdr:rowOff>
    </xdr:from>
    <xdr:to>
      <xdr:col>23</xdr:col>
      <xdr:colOff>568325</xdr:colOff>
      <xdr:row>60</xdr:row>
      <xdr:rowOff>121666</xdr:rowOff>
    </xdr:to>
    <xdr:sp macro="" textlink="">
      <xdr:nvSpPr>
        <xdr:cNvPr id="490" name="円/楕円 489"/>
        <xdr:cNvSpPr/>
      </xdr:nvSpPr>
      <xdr:spPr>
        <a:xfrm>
          <a:off x="16268700" y="1030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59</xdr:row>
      <xdr:rowOff>42943</xdr:rowOff>
    </xdr:from>
    <xdr:ext cx="405111" cy="259045"/>
    <xdr:sp macro="" textlink="">
      <xdr:nvSpPr>
        <xdr:cNvPr id="491" name="【保健センター・保健所】&#10;有形固定資産減価償却率該当値テキスト"/>
        <xdr:cNvSpPr txBox="1"/>
      </xdr:nvSpPr>
      <xdr:spPr>
        <a:xfrm>
          <a:off x="16408400" y="10158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46.9</a:t>
          </a:r>
          <a:endParaRPr kumimoji="1" lang="ja-JP" altLang="en-US" sz="1000" b="1">
            <a:solidFill>
              <a:srgbClr val="FF0000"/>
            </a:solidFill>
            <a:latin typeface="ＭＳ Ｐゴシック"/>
          </a:endParaRPr>
        </a:p>
      </xdr:txBody>
    </xdr:sp>
    <xdr:clientData/>
  </xdr:oneCellAnchor>
  <xdr:twoCellAnchor>
    <xdr:from>
      <xdr:col>22</xdr:col>
      <xdr:colOff>314325</xdr:colOff>
      <xdr:row>60</xdr:row>
      <xdr:rowOff>65786</xdr:rowOff>
    </xdr:from>
    <xdr:to>
      <xdr:col>22</xdr:col>
      <xdr:colOff>415925</xdr:colOff>
      <xdr:row>60</xdr:row>
      <xdr:rowOff>167386</xdr:rowOff>
    </xdr:to>
    <xdr:sp macro="" textlink="">
      <xdr:nvSpPr>
        <xdr:cNvPr id="492" name="円/楕円 491"/>
        <xdr:cNvSpPr/>
      </xdr:nvSpPr>
      <xdr:spPr>
        <a:xfrm>
          <a:off x="15430500" y="1035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60</xdr:row>
      <xdr:rowOff>70866</xdr:rowOff>
    </xdr:from>
    <xdr:to>
      <xdr:col>23</xdr:col>
      <xdr:colOff>517525</xdr:colOff>
      <xdr:row>60</xdr:row>
      <xdr:rowOff>116586</xdr:rowOff>
    </xdr:to>
    <xdr:cxnSp macro="">
      <xdr:nvCxnSpPr>
        <xdr:cNvPr id="493" name="直線コネクタ 492"/>
        <xdr:cNvCxnSpPr/>
      </xdr:nvCxnSpPr>
      <xdr:spPr>
        <a:xfrm flipV="1">
          <a:off x="15481300" y="1035786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61</xdr:row>
      <xdr:rowOff>44213</xdr:rowOff>
    </xdr:from>
    <xdr:ext cx="405111" cy="259045"/>
    <xdr:sp macro="" textlink="">
      <xdr:nvSpPr>
        <xdr:cNvPr id="494" name="n_1aveValue【保健センター・保健所】&#10;有形固定資産減価償却率"/>
        <xdr:cNvSpPr txBox="1"/>
      </xdr:nvSpPr>
      <xdr:spPr>
        <a:xfrm>
          <a:off x="15266043" y="1050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42.4</a:t>
          </a:r>
          <a:endParaRPr kumimoji="1" lang="ja-JP" altLang="en-US" sz="1000" b="1">
            <a:solidFill>
              <a:srgbClr val="000080"/>
            </a:solidFill>
            <a:latin typeface="ＭＳ Ｐゴシック"/>
          </a:endParaRPr>
        </a:p>
      </xdr:txBody>
    </xdr:sp>
    <xdr:clientData/>
  </xdr:oneCellAnchor>
  <xdr:oneCellAnchor>
    <xdr:from>
      <xdr:col>22</xdr:col>
      <xdr:colOff>149868</xdr:colOff>
      <xdr:row>59</xdr:row>
      <xdr:rowOff>12463</xdr:rowOff>
    </xdr:from>
    <xdr:ext cx="405111" cy="259045"/>
    <xdr:sp macro="" textlink="">
      <xdr:nvSpPr>
        <xdr:cNvPr id="495" name="n_1mainValue【保健センター・保健所】&#10;有形固定資産減価償却率"/>
        <xdr:cNvSpPr txBox="1"/>
      </xdr:nvSpPr>
      <xdr:spPr>
        <a:xfrm>
          <a:off x="15266043" y="1012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44.9</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96" name="正方形/長方形 49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97" name="正方形/長方形 49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98" name="正方形/長方形 49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99" name="正方形/長方形 49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500" name="正方形/長方形 49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501" name="正方形/長方形 50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502" name="正方形/長方形 50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0.055</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503" name="正方形/長方形 50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504" name="テキスト ボックス 50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505" name="直線コネクタ 50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76200</xdr:rowOff>
    </xdr:from>
    <xdr:to>
      <xdr:col>33</xdr:col>
      <xdr:colOff>314325</xdr:colOff>
      <xdr:row>64</xdr:row>
      <xdr:rowOff>76200</xdr:rowOff>
    </xdr:to>
    <xdr:cxnSp macro="">
      <xdr:nvCxnSpPr>
        <xdr:cNvPr id="506" name="直線コネクタ 505"/>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105427</xdr:rowOff>
    </xdr:from>
    <xdr:ext cx="467179" cy="259045"/>
    <xdr:sp macro="" textlink="">
      <xdr:nvSpPr>
        <xdr:cNvPr id="507" name="テキスト ボックス 506"/>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508" name="直線コネクタ 507"/>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61</xdr:row>
      <xdr:rowOff>67327</xdr:rowOff>
    </xdr:from>
    <xdr:ext cx="467179" cy="259045"/>
    <xdr:sp macro="" textlink="">
      <xdr:nvSpPr>
        <xdr:cNvPr id="509" name="テキスト ボックス 508"/>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510" name="直線コネクタ 509"/>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59</xdr:row>
      <xdr:rowOff>29227</xdr:rowOff>
    </xdr:from>
    <xdr:ext cx="467179" cy="259045"/>
    <xdr:sp macro="" textlink="">
      <xdr:nvSpPr>
        <xdr:cNvPr id="511" name="テキスト ボックス 510"/>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512" name="直線コネクタ 511"/>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162577</xdr:rowOff>
    </xdr:from>
    <xdr:ext cx="467179" cy="259045"/>
    <xdr:sp macro="" textlink="">
      <xdr:nvSpPr>
        <xdr:cNvPr id="513" name="テキスト ボックス 512"/>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514" name="直線コネクタ 513"/>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124477</xdr:rowOff>
    </xdr:from>
    <xdr:ext cx="467179" cy="259045"/>
    <xdr:sp macro="" textlink="">
      <xdr:nvSpPr>
        <xdr:cNvPr id="515" name="テキスト ボックス 514"/>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516" name="直線コネクタ 51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517" name="テキスト ボックス 516"/>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518"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38100</xdr:rowOff>
    </xdr:from>
    <xdr:to>
      <xdr:col>32</xdr:col>
      <xdr:colOff>186689</xdr:colOff>
      <xdr:row>62</xdr:row>
      <xdr:rowOff>152400</xdr:rowOff>
    </xdr:to>
    <xdr:cxnSp macro="">
      <xdr:nvCxnSpPr>
        <xdr:cNvPr id="519" name="直線コネクタ 518"/>
        <xdr:cNvCxnSpPr/>
      </xdr:nvCxnSpPr>
      <xdr:spPr>
        <a:xfrm flipV="1">
          <a:off x="22160864" y="963930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62</xdr:row>
      <xdr:rowOff>156227</xdr:rowOff>
    </xdr:from>
    <xdr:ext cx="469744" cy="259045"/>
    <xdr:sp macro="" textlink="">
      <xdr:nvSpPr>
        <xdr:cNvPr id="520" name="【保健センター・保健所】&#10;一人当たり面積最小値テキスト"/>
        <xdr:cNvSpPr txBox="1"/>
      </xdr:nvSpPr>
      <xdr:spPr>
        <a:xfrm>
          <a:off x="22250400"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0.014</a:t>
          </a:r>
          <a:endParaRPr kumimoji="1" lang="ja-JP" altLang="en-US" sz="1000" b="1">
            <a:latin typeface="ＭＳ Ｐゴシック"/>
          </a:endParaRPr>
        </a:p>
      </xdr:txBody>
    </xdr:sp>
    <xdr:clientData/>
  </xdr:oneCellAnchor>
  <xdr:twoCellAnchor>
    <xdr:from>
      <xdr:col>32</xdr:col>
      <xdr:colOff>98425</xdr:colOff>
      <xdr:row>62</xdr:row>
      <xdr:rowOff>152400</xdr:rowOff>
    </xdr:from>
    <xdr:to>
      <xdr:col>32</xdr:col>
      <xdr:colOff>276225</xdr:colOff>
      <xdr:row>62</xdr:row>
      <xdr:rowOff>152400</xdr:rowOff>
    </xdr:to>
    <xdr:cxnSp macro="">
      <xdr:nvCxnSpPr>
        <xdr:cNvPr id="521" name="直線コネクタ 520"/>
        <xdr:cNvCxnSpPr/>
      </xdr:nvCxnSpPr>
      <xdr:spPr>
        <a:xfrm>
          <a:off x="22072600" y="1078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156227</xdr:rowOff>
    </xdr:from>
    <xdr:ext cx="469744" cy="259045"/>
    <xdr:sp macro="" textlink="">
      <xdr:nvSpPr>
        <xdr:cNvPr id="522" name="【保健センター・保健所】&#10;一人当たり面積最大値テキスト"/>
        <xdr:cNvSpPr txBox="1"/>
      </xdr:nvSpPr>
      <xdr:spPr>
        <a:xfrm>
          <a:off x="22250400" y="941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0.074</a:t>
          </a:r>
          <a:endParaRPr kumimoji="1" lang="ja-JP" altLang="en-US" sz="1000" b="1">
            <a:latin typeface="ＭＳ Ｐゴシック"/>
          </a:endParaRPr>
        </a:p>
      </xdr:txBody>
    </xdr:sp>
    <xdr:clientData/>
  </xdr:oneCellAnchor>
  <xdr:twoCellAnchor>
    <xdr:from>
      <xdr:col>32</xdr:col>
      <xdr:colOff>98425</xdr:colOff>
      <xdr:row>56</xdr:row>
      <xdr:rowOff>38100</xdr:rowOff>
    </xdr:from>
    <xdr:to>
      <xdr:col>32</xdr:col>
      <xdr:colOff>276225</xdr:colOff>
      <xdr:row>56</xdr:row>
      <xdr:rowOff>38100</xdr:rowOff>
    </xdr:to>
    <xdr:cxnSp macro="">
      <xdr:nvCxnSpPr>
        <xdr:cNvPr id="523" name="直線コネクタ 522"/>
        <xdr:cNvCxnSpPr/>
      </xdr:nvCxnSpPr>
      <xdr:spPr>
        <a:xfrm>
          <a:off x="22072600" y="963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59</xdr:row>
      <xdr:rowOff>156227</xdr:rowOff>
    </xdr:from>
    <xdr:ext cx="469744" cy="259045"/>
    <xdr:sp macro="" textlink="">
      <xdr:nvSpPr>
        <xdr:cNvPr id="524" name="【保健センター・保健所】&#10;一人当たり面積平均値テキスト"/>
        <xdr:cNvSpPr txBox="1"/>
      </xdr:nvSpPr>
      <xdr:spPr>
        <a:xfrm>
          <a:off x="22250400" y="102717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0.037</a:t>
          </a:r>
          <a:endParaRPr kumimoji="1" lang="ja-JP" altLang="en-US" sz="1000" b="1">
            <a:solidFill>
              <a:srgbClr val="000080"/>
            </a:solidFill>
            <a:latin typeface="ＭＳ Ｐゴシック"/>
          </a:endParaRPr>
        </a:p>
      </xdr:txBody>
    </xdr:sp>
    <xdr:clientData/>
  </xdr:oneCellAnchor>
  <xdr:twoCellAnchor>
    <xdr:from>
      <xdr:col>32</xdr:col>
      <xdr:colOff>136525</xdr:colOff>
      <xdr:row>60</xdr:row>
      <xdr:rowOff>6350</xdr:rowOff>
    </xdr:from>
    <xdr:to>
      <xdr:col>32</xdr:col>
      <xdr:colOff>238125</xdr:colOff>
      <xdr:row>60</xdr:row>
      <xdr:rowOff>107950</xdr:rowOff>
    </xdr:to>
    <xdr:sp macro="" textlink="">
      <xdr:nvSpPr>
        <xdr:cNvPr id="525" name="フローチャート : 判断 524"/>
        <xdr:cNvSpPr/>
      </xdr:nvSpPr>
      <xdr:spPr>
        <a:xfrm>
          <a:off x="221107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59</xdr:row>
      <xdr:rowOff>120650</xdr:rowOff>
    </xdr:from>
    <xdr:to>
      <xdr:col>31</xdr:col>
      <xdr:colOff>85725</xdr:colOff>
      <xdr:row>60</xdr:row>
      <xdr:rowOff>50800</xdr:rowOff>
    </xdr:to>
    <xdr:sp macro="" textlink="">
      <xdr:nvSpPr>
        <xdr:cNvPr id="526" name="フローチャート : 判断 525"/>
        <xdr:cNvSpPr/>
      </xdr:nvSpPr>
      <xdr:spPr>
        <a:xfrm>
          <a:off x="21272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527" name="テキスト ボックス 526"/>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528" name="テキスト ボックス 527"/>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529" name="テキスト ボックス 528"/>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530" name="テキスト ボックス 529"/>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531" name="テキスト ボックス 530"/>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55</xdr:row>
      <xdr:rowOff>158750</xdr:rowOff>
    </xdr:from>
    <xdr:to>
      <xdr:col>32</xdr:col>
      <xdr:colOff>238125</xdr:colOff>
      <xdr:row>56</xdr:row>
      <xdr:rowOff>88900</xdr:rowOff>
    </xdr:to>
    <xdr:sp macro="" textlink="">
      <xdr:nvSpPr>
        <xdr:cNvPr id="532" name="円/楕円 531"/>
        <xdr:cNvSpPr/>
      </xdr:nvSpPr>
      <xdr:spPr>
        <a:xfrm>
          <a:off x="221107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55</xdr:row>
      <xdr:rowOff>111777</xdr:rowOff>
    </xdr:from>
    <xdr:ext cx="469744" cy="259045"/>
    <xdr:sp macro="" textlink="">
      <xdr:nvSpPr>
        <xdr:cNvPr id="533" name="【保健センター・保健所】&#10;一人当たり面積該当値テキスト"/>
        <xdr:cNvSpPr txBox="1"/>
      </xdr:nvSpPr>
      <xdr:spPr>
        <a:xfrm>
          <a:off x="22250400" y="954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0.074</a:t>
          </a:r>
          <a:endParaRPr kumimoji="1" lang="ja-JP" altLang="en-US" sz="1000" b="1">
            <a:solidFill>
              <a:srgbClr val="FF0000"/>
            </a:solidFill>
            <a:latin typeface="ＭＳ Ｐゴシック"/>
          </a:endParaRPr>
        </a:p>
      </xdr:txBody>
    </xdr:sp>
    <xdr:clientData/>
  </xdr:oneCellAnchor>
  <xdr:twoCellAnchor>
    <xdr:from>
      <xdr:col>30</xdr:col>
      <xdr:colOff>669925</xdr:colOff>
      <xdr:row>55</xdr:row>
      <xdr:rowOff>158750</xdr:rowOff>
    </xdr:from>
    <xdr:to>
      <xdr:col>31</xdr:col>
      <xdr:colOff>85725</xdr:colOff>
      <xdr:row>56</xdr:row>
      <xdr:rowOff>88900</xdr:rowOff>
    </xdr:to>
    <xdr:sp macro="" textlink="">
      <xdr:nvSpPr>
        <xdr:cNvPr id="534" name="円/楕円 533"/>
        <xdr:cNvSpPr/>
      </xdr:nvSpPr>
      <xdr:spPr>
        <a:xfrm>
          <a:off x="212725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56</xdr:row>
      <xdr:rowOff>38100</xdr:rowOff>
    </xdr:from>
    <xdr:to>
      <xdr:col>32</xdr:col>
      <xdr:colOff>187325</xdr:colOff>
      <xdr:row>56</xdr:row>
      <xdr:rowOff>38100</xdr:rowOff>
    </xdr:to>
    <xdr:cxnSp macro="">
      <xdr:nvCxnSpPr>
        <xdr:cNvPr id="535" name="直線コネクタ 534"/>
        <xdr:cNvCxnSpPr/>
      </xdr:nvCxnSpPr>
      <xdr:spPr>
        <a:xfrm>
          <a:off x="21323300" y="9639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60</xdr:row>
      <xdr:rowOff>41927</xdr:rowOff>
    </xdr:from>
    <xdr:ext cx="469744" cy="259045"/>
    <xdr:sp macro="" textlink="">
      <xdr:nvSpPr>
        <xdr:cNvPr id="536" name="n_1aveValue【保健センター・保健所】&#10;一人当たり面積"/>
        <xdr:cNvSpPr txBox="1"/>
      </xdr:nvSpPr>
      <xdr:spPr>
        <a:xfrm>
          <a:off x="21075727" y="1032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0.040</a:t>
          </a:r>
          <a:endParaRPr kumimoji="1" lang="ja-JP" altLang="en-US" sz="1000" b="1">
            <a:solidFill>
              <a:srgbClr val="000080"/>
            </a:solidFill>
            <a:latin typeface="ＭＳ Ｐゴシック"/>
          </a:endParaRPr>
        </a:p>
      </xdr:txBody>
    </xdr:sp>
    <xdr:clientData/>
  </xdr:oneCellAnchor>
  <xdr:oneCellAnchor>
    <xdr:from>
      <xdr:col>30</xdr:col>
      <xdr:colOff>473152</xdr:colOff>
      <xdr:row>54</xdr:row>
      <xdr:rowOff>105427</xdr:rowOff>
    </xdr:from>
    <xdr:ext cx="469744" cy="259045"/>
    <xdr:sp macro="" textlink="">
      <xdr:nvSpPr>
        <xdr:cNvPr id="537" name="n_1mainValue【保健センター・保健所】&#10;一人当たり面積"/>
        <xdr:cNvSpPr txBox="1"/>
      </xdr:nvSpPr>
      <xdr:spPr>
        <a:xfrm>
          <a:off x="21075727" y="936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0.074</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538" name="正方形/長方形 53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539" name="正方形/長方形 53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540" name="正方形/長方形 53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541" name="正方形/長方形 54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542" name="正方形/長方形 54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543" name="正方形/長方形 54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544" name="正方形/長方形 54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66.3</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545" name="正方形/長方形 54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546" name="テキスト ボックス 54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547" name="直線コネクタ 54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88</xdr:row>
      <xdr:rowOff>10177</xdr:rowOff>
    </xdr:from>
    <xdr:ext cx="338939" cy="259045"/>
    <xdr:sp macro="" textlink="">
      <xdr:nvSpPr>
        <xdr:cNvPr id="548" name="テキスト ボックス 547"/>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86</xdr:row>
      <xdr:rowOff>38100</xdr:rowOff>
    </xdr:from>
    <xdr:to>
      <xdr:col>24</xdr:col>
      <xdr:colOff>644525</xdr:colOff>
      <xdr:row>86</xdr:row>
      <xdr:rowOff>38100</xdr:rowOff>
    </xdr:to>
    <xdr:cxnSp macro="">
      <xdr:nvCxnSpPr>
        <xdr:cNvPr id="549" name="直線コネクタ 548"/>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67327</xdr:rowOff>
    </xdr:from>
    <xdr:ext cx="403059" cy="259045"/>
    <xdr:sp macro="" textlink="">
      <xdr:nvSpPr>
        <xdr:cNvPr id="550" name="テキスト ボックス 549"/>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83</xdr:row>
      <xdr:rowOff>95250</xdr:rowOff>
    </xdr:from>
    <xdr:to>
      <xdr:col>24</xdr:col>
      <xdr:colOff>644525</xdr:colOff>
      <xdr:row>83</xdr:row>
      <xdr:rowOff>95250</xdr:rowOff>
    </xdr:to>
    <xdr:cxnSp macro="">
      <xdr:nvCxnSpPr>
        <xdr:cNvPr id="551" name="直線コネクタ 550"/>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82</xdr:row>
      <xdr:rowOff>124477</xdr:rowOff>
    </xdr:from>
    <xdr:ext cx="403059" cy="259045"/>
    <xdr:sp macro="" textlink="">
      <xdr:nvSpPr>
        <xdr:cNvPr id="552" name="テキスト ボックス 551"/>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80</xdr:row>
      <xdr:rowOff>152400</xdr:rowOff>
    </xdr:from>
    <xdr:to>
      <xdr:col>24</xdr:col>
      <xdr:colOff>644525</xdr:colOff>
      <xdr:row>80</xdr:row>
      <xdr:rowOff>152400</xdr:rowOff>
    </xdr:to>
    <xdr:cxnSp macro="">
      <xdr:nvCxnSpPr>
        <xdr:cNvPr id="553" name="直線コネクタ 552"/>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80</xdr:row>
      <xdr:rowOff>10177</xdr:rowOff>
    </xdr:from>
    <xdr:ext cx="403059" cy="259045"/>
    <xdr:sp macro="" textlink="">
      <xdr:nvSpPr>
        <xdr:cNvPr id="554" name="テキスト ボックス 553"/>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78</xdr:row>
      <xdr:rowOff>38100</xdr:rowOff>
    </xdr:from>
    <xdr:to>
      <xdr:col>24</xdr:col>
      <xdr:colOff>644525</xdr:colOff>
      <xdr:row>78</xdr:row>
      <xdr:rowOff>38100</xdr:rowOff>
    </xdr:to>
    <xdr:cxnSp macro="">
      <xdr:nvCxnSpPr>
        <xdr:cNvPr id="555" name="直線コネクタ 554"/>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77</xdr:row>
      <xdr:rowOff>67327</xdr:rowOff>
    </xdr:from>
    <xdr:ext cx="403059" cy="259045"/>
    <xdr:sp macro="" textlink="">
      <xdr:nvSpPr>
        <xdr:cNvPr id="556" name="テキスト ボックス 555"/>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557" name="直線コネクタ 55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558" name="テキスト ボックス 557"/>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559"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78</xdr:row>
      <xdr:rowOff>1524</xdr:rowOff>
    </xdr:from>
    <xdr:to>
      <xdr:col>23</xdr:col>
      <xdr:colOff>516889</xdr:colOff>
      <xdr:row>85</xdr:row>
      <xdr:rowOff>67818</xdr:rowOff>
    </xdr:to>
    <xdr:cxnSp macro="">
      <xdr:nvCxnSpPr>
        <xdr:cNvPr id="560" name="直線コネクタ 559"/>
        <xdr:cNvCxnSpPr/>
      </xdr:nvCxnSpPr>
      <xdr:spPr>
        <a:xfrm flipV="1">
          <a:off x="16318864" y="13374624"/>
          <a:ext cx="0" cy="1266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71645</xdr:rowOff>
    </xdr:from>
    <xdr:ext cx="405111" cy="259045"/>
    <xdr:sp macro="" textlink="">
      <xdr:nvSpPr>
        <xdr:cNvPr id="561" name="【消防施設】&#10;有形固定資産減価償却率最小値テキスト"/>
        <xdr:cNvSpPr txBox="1"/>
      </xdr:nvSpPr>
      <xdr:spPr>
        <a:xfrm>
          <a:off x="16408400" y="14644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26.2</a:t>
          </a:r>
          <a:endParaRPr kumimoji="1" lang="ja-JP" altLang="en-US" sz="1000" b="1">
            <a:latin typeface="ＭＳ Ｐゴシック"/>
          </a:endParaRPr>
        </a:p>
      </xdr:txBody>
    </xdr:sp>
    <xdr:clientData/>
  </xdr:oneCellAnchor>
  <xdr:twoCellAnchor>
    <xdr:from>
      <xdr:col>23</xdr:col>
      <xdr:colOff>428625</xdr:colOff>
      <xdr:row>85</xdr:row>
      <xdr:rowOff>67818</xdr:rowOff>
    </xdr:from>
    <xdr:to>
      <xdr:col>23</xdr:col>
      <xdr:colOff>606425</xdr:colOff>
      <xdr:row>85</xdr:row>
      <xdr:rowOff>67818</xdr:rowOff>
    </xdr:to>
    <xdr:cxnSp macro="">
      <xdr:nvCxnSpPr>
        <xdr:cNvPr id="562" name="直線コネクタ 561"/>
        <xdr:cNvCxnSpPr/>
      </xdr:nvCxnSpPr>
      <xdr:spPr>
        <a:xfrm>
          <a:off x="16230600" y="14641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119651</xdr:rowOff>
    </xdr:from>
    <xdr:ext cx="405111" cy="259045"/>
    <xdr:sp macro="" textlink="">
      <xdr:nvSpPr>
        <xdr:cNvPr id="563" name="【消防施設】&#10;有形固定資産減価償却率最大値テキスト"/>
        <xdr:cNvSpPr txBox="1"/>
      </xdr:nvSpPr>
      <xdr:spPr>
        <a:xfrm>
          <a:off x="16408400" y="13149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81.6</a:t>
          </a:r>
          <a:endParaRPr kumimoji="1" lang="ja-JP" altLang="en-US" sz="1000" b="1">
            <a:latin typeface="ＭＳ Ｐゴシック"/>
          </a:endParaRPr>
        </a:p>
      </xdr:txBody>
    </xdr:sp>
    <xdr:clientData/>
  </xdr:oneCellAnchor>
  <xdr:twoCellAnchor>
    <xdr:from>
      <xdr:col>23</xdr:col>
      <xdr:colOff>428625</xdr:colOff>
      <xdr:row>78</xdr:row>
      <xdr:rowOff>1524</xdr:rowOff>
    </xdr:from>
    <xdr:to>
      <xdr:col>23</xdr:col>
      <xdr:colOff>606425</xdr:colOff>
      <xdr:row>78</xdr:row>
      <xdr:rowOff>1524</xdr:rowOff>
    </xdr:to>
    <xdr:cxnSp macro="">
      <xdr:nvCxnSpPr>
        <xdr:cNvPr id="564" name="直線コネクタ 563"/>
        <xdr:cNvCxnSpPr/>
      </xdr:nvCxnSpPr>
      <xdr:spPr>
        <a:xfrm>
          <a:off x="16230600" y="13374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80</xdr:row>
      <xdr:rowOff>134890</xdr:rowOff>
    </xdr:from>
    <xdr:ext cx="405111" cy="259045"/>
    <xdr:sp macro="" textlink="">
      <xdr:nvSpPr>
        <xdr:cNvPr id="565" name="【消防施設】&#10;有形固定資産減価償却率平均値テキスト"/>
        <xdr:cNvSpPr txBox="1"/>
      </xdr:nvSpPr>
      <xdr:spPr>
        <a:xfrm>
          <a:off x="16408400" y="138508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57.6</a:t>
          </a:r>
          <a:endParaRPr kumimoji="1" lang="ja-JP" altLang="en-US" sz="1000" b="1">
            <a:solidFill>
              <a:srgbClr val="000080"/>
            </a:solidFill>
            <a:latin typeface="ＭＳ Ｐゴシック"/>
          </a:endParaRPr>
        </a:p>
      </xdr:txBody>
    </xdr:sp>
    <xdr:clientData/>
  </xdr:oneCellAnchor>
  <xdr:twoCellAnchor>
    <xdr:from>
      <xdr:col>23</xdr:col>
      <xdr:colOff>466725</xdr:colOff>
      <xdr:row>80</xdr:row>
      <xdr:rowOff>156463</xdr:rowOff>
    </xdr:from>
    <xdr:to>
      <xdr:col>23</xdr:col>
      <xdr:colOff>568325</xdr:colOff>
      <xdr:row>81</xdr:row>
      <xdr:rowOff>86613</xdr:rowOff>
    </xdr:to>
    <xdr:sp macro="" textlink="">
      <xdr:nvSpPr>
        <xdr:cNvPr id="566" name="フローチャート : 判断 565"/>
        <xdr:cNvSpPr/>
      </xdr:nvSpPr>
      <xdr:spPr>
        <a:xfrm>
          <a:off x="16268700" y="13872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81</xdr:row>
      <xdr:rowOff>7874</xdr:rowOff>
    </xdr:from>
    <xdr:to>
      <xdr:col>22</xdr:col>
      <xdr:colOff>415925</xdr:colOff>
      <xdr:row>81</xdr:row>
      <xdr:rowOff>109474</xdr:rowOff>
    </xdr:to>
    <xdr:sp macro="" textlink="">
      <xdr:nvSpPr>
        <xdr:cNvPr id="567" name="フローチャート : 判断 566"/>
        <xdr:cNvSpPr/>
      </xdr:nvSpPr>
      <xdr:spPr>
        <a:xfrm>
          <a:off x="15430500" y="1389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568" name="テキスト ボックス 567"/>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569" name="テキスト ボックス 568"/>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570" name="テキスト ボックス 569"/>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571" name="テキスト ボックス 570"/>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572" name="テキスト ボックス 571"/>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77</xdr:row>
      <xdr:rowOff>122174</xdr:rowOff>
    </xdr:from>
    <xdr:to>
      <xdr:col>23</xdr:col>
      <xdr:colOff>568325</xdr:colOff>
      <xdr:row>78</xdr:row>
      <xdr:rowOff>52324</xdr:rowOff>
    </xdr:to>
    <xdr:sp macro="" textlink="">
      <xdr:nvSpPr>
        <xdr:cNvPr id="573" name="円/楕円 572"/>
        <xdr:cNvSpPr/>
      </xdr:nvSpPr>
      <xdr:spPr>
        <a:xfrm>
          <a:off x="16268700" y="1332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77</xdr:row>
      <xdr:rowOff>75201</xdr:rowOff>
    </xdr:from>
    <xdr:ext cx="405111" cy="259045"/>
    <xdr:sp macro="" textlink="">
      <xdr:nvSpPr>
        <xdr:cNvPr id="574" name="【消防施設】&#10;有形固定資産減価償却率該当値テキスト"/>
        <xdr:cNvSpPr txBox="1"/>
      </xdr:nvSpPr>
      <xdr:spPr>
        <a:xfrm>
          <a:off x="16408400" y="13276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81.6</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94742</xdr:rowOff>
    </xdr:from>
    <xdr:to>
      <xdr:col>22</xdr:col>
      <xdr:colOff>415925</xdr:colOff>
      <xdr:row>78</xdr:row>
      <xdr:rowOff>24892</xdr:rowOff>
    </xdr:to>
    <xdr:sp macro="" textlink="">
      <xdr:nvSpPr>
        <xdr:cNvPr id="575" name="円/楕円 574"/>
        <xdr:cNvSpPr/>
      </xdr:nvSpPr>
      <xdr:spPr>
        <a:xfrm>
          <a:off x="15430500" y="1329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77</xdr:row>
      <xdr:rowOff>145542</xdr:rowOff>
    </xdr:from>
    <xdr:to>
      <xdr:col>23</xdr:col>
      <xdr:colOff>517525</xdr:colOff>
      <xdr:row>78</xdr:row>
      <xdr:rowOff>1524</xdr:rowOff>
    </xdr:to>
    <xdr:cxnSp macro="">
      <xdr:nvCxnSpPr>
        <xdr:cNvPr id="576" name="直線コネクタ 575"/>
        <xdr:cNvCxnSpPr/>
      </xdr:nvCxnSpPr>
      <xdr:spPr>
        <a:xfrm>
          <a:off x="15481300" y="1334719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81</xdr:row>
      <xdr:rowOff>100601</xdr:rowOff>
    </xdr:from>
    <xdr:ext cx="405111" cy="259045"/>
    <xdr:sp macro="" textlink="">
      <xdr:nvSpPr>
        <xdr:cNvPr id="577" name="n_1aveValue【消防施設】&#10;有形固定資産減価償却率"/>
        <xdr:cNvSpPr txBox="1"/>
      </xdr:nvSpPr>
      <xdr:spPr>
        <a:xfrm>
          <a:off x="15266043" y="1398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a:t>
          </a:r>
          <a:endParaRPr kumimoji="1" lang="ja-JP" altLang="en-US" sz="1000" b="1">
            <a:solidFill>
              <a:srgbClr val="000080"/>
            </a:solidFill>
            <a:latin typeface="ＭＳ Ｐゴシック"/>
          </a:endParaRPr>
        </a:p>
      </xdr:txBody>
    </xdr:sp>
    <xdr:clientData/>
  </xdr:oneCellAnchor>
  <xdr:oneCellAnchor>
    <xdr:from>
      <xdr:col>22</xdr:col>
      <xdr:colOff>149868</xdr:colOff>
      <xdr:row>76</xdr:row>
      <xdr:rowOff>41419</xdr:rowOff>
    </xdr:from>
    <xdr:ext cx="405111" cy="259045"/>
    <xdr:sp macro="" textlink="">
      <xdr:nvSpPr>
        <xdr:cNvPr id="578" name="n_1mainValue【消防施設】&#10;有形固定資産減価償却率"/>
        <xdr:cNvSpPr txBox="1"/>
      </xdr:nvSpPr>
      <xdr:spPr>
        <a:xfrm>
          <a:off x="15266043" y="13071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82.8</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579" name="正方形/長方形 57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580" name="正方形/長方形 57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581" name="正方形/長方形 58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582" name="正方形/長方形 58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583" name="正方形/長方形 58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584" name="正方形/長方形 58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585" name="正方形/長方形 58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586" name="正方形/長方形 585"/>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587" name="テキスト ボックス 586"/>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588" name="直線コネクタ 587"/>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114300</xdr:rowOff>
    </xdr:from>
    <xdr:to>
      <xdr:col>33</xdr:col>
      <xdr:colOff>314325</xdr:colOff>
      <xdr:row>86</xdr:row>
      <xdr:rowOff>114300</xdr:rowOff>
    </xdr:to>
    <xdr:cxnSp macro="">
      <xdr:nvCxnSpPr>
        <xdr:cNvPr id="589" name="直線コネクタ 588"/>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143527</xdr:rowOff>
    </xdr:from>
    <xdr:ext cx="467179" cy="259045"/>
    <xdr:sp macro="" textlink="">
      <xdr:nvSpPr>
        <xdr:cNvPr id="590" name="テキスト ボックス 589"/>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84</xdr:row>
      <xdr:rowOff>76200</xdr:rowOff>
    </xdr:from>
    <xdr:to>
      <xdr:col>33</xdr:col>
      <xdr:colOff>314325</xdr:colOff>
      <xdr:row>84</xdr:row>
      <xdr:rowOff>76200</xdr:rowOff>
    </xdr:to>
    <xdr:cxnSp macro="">
      <xdr:nvCxnSpPr>
        <xdr:cNvPr id="591" name="直線コネクタ 590"/>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83</xdr:row>
      <xdr:rowOff>105427</xdr:rowOff>
    </xdr:from>
    <xdr:ext cx="467179" cy="259045"/>
    <xdr:sp macro="" textlink="">
      <xdr:nvSpPr>
        <xdr:cNvPr id="592" name="テキスト ボックス 591"/>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26</xdr:col>
      <xdr:colOff>428625</xdr:colOff>
      <xdr:row>82</xdr:row>
      <xdr:rowOff>38100</xdr:rowOff>
    </xdr:from>
    <xdr:to>
      <xdr:col>33</xdr:col>
      <xdr:colOff>314325</xdr:colOff>
      <xdr:row>82</xdr:row>
      <xdr:rowOff>38100</xdr:rowOff>
    </xdr:to>
    <xdr:cxnSp macro="">
      <xdr:nvCxnSpPr>
        <xdr:cNvPr id="593" name="直線コネクタ 592"/>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81</xdr:row>
      <xdr:rowOff>67327</xdr:rowOff>
    </xdr:from>
    <xdr:ext cx="467179" cy="259045"/>
    <xdr:sp macro="" textlink="">
      <xdr:nvSpPr>
        <xdr:cNvPr id="594" name="テキスト ボックス 593"/>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80</xdr:row>
      <xdr:rowOff>0</xdr:rowOff>
    </xdr:from>
    <xdr:to>
      <xdr:col>33</xdr:col>
      <xdr:colOff>314325</xdr:colOff>
      <xdr:row>80</xdr:row>
      <xdr:rowOff>0</xdr:rowOff>
    </xdr:to>
    <xdr:cxnSp macro="">
      <xdr:nvCxnSpPr>
        <xdr:cNvPr id="595" name="直線コネクタ 594"/>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79</xdr:row>
      <xdr:rowOff>29227</xdr:rowOff>
    </xdr:from>
    <xdr:ext cx="467179" cy="259045"/>
    <xdr:sp macro="" textlink="">
      <xdr:nvSpPr>
        <xdr:cNvPr id="596" name="テキスト ボックス 595"/>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26</xdr:col>
      <xdr:colOff>428625</xdr:colOff>
      <xdr:row>77</xdr:row>
      <xdr:rowOff>133350</xdr:rowOff>
    </xdr:from>
    <xdr:to>
      <xdr:col>33</xdr:col>
      <xdr:colOff>314325</xdr:colOff>
      <xdr:row>77</xdr:row>
      <xdr:rowOff>133350</xdr:rowOff>
    </xdr:to>
    <xdr:cxnSp macro="">
      <xdr:nvCxnSpPr>
        <xdr:cNvPr id="597" name="直線コネクタ 596"/>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76</xdr:row>
      <xdr:rowOff>162577</xdr:rowOff>
    </xdr:from>
    <xdr:ext cx="467179" cy="259045"/>
    <xdr:sp macro="" textlink="">
      <xdr:nvSpPr>
        <xdr:cNvPr id="598" name="テキスト ボックス 597"/>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599" name="直線コネクタ 598"/>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600" name="テキスト ボックス 599"/>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601"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77</xdr:row>
      <xdr:rowOff>31750</xdr:rowOff>
    </xdr:from>
    <xdr:to>
      <xdr:col>32</xdr:col>
      <xdr:colOff>186689</xdr:colOff>
      <xdr:row>85</xdr:row>
      <xdr:rowOff>158750</xdr:rowOff>
    </xdr:to>
    <xdr:cxnSp macro="">
      <xdr:nvCxnSpPr>
        <xdr:cNvPr id="602" name="直線コネクタ 601"/>
        <xdr:cNvCxnSpPr/>
      </xdr:nvCxnSpPr>
      <xdr:spPr>
        <a:xfrm flipV="1">
          <a:off x="22160864" y="13233400"/>
          <a:ext cx="0" cy="1498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162577</xdr:rowOff>
    </xdr:from>
    <xdr:ext cx="469744" cy="259045"/>
    <xdr:sp macro="" textlink="">
      <xdr:nvSpPr>
        <xdr:cNvPr id="603" name="【消防施設】&#10;一人当たり面積最小値テキスト"/>
        <xdr:cNvSpPr txBox="1"/>
      </xdr:nvSpPr>
      <xdr:spPr>
        <a:xfrm>
          <a:off x="22250400" y="1473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0.010</a:t>
          </a:r>
          <a:endParaRPr kumimoji="1" lang="ja-JP" altLang="en-US" sz="1000" b="1">
            <a:latin typeface="ＭＳ Ｐゴシック"/>
          </a:endParaRPr>
        </a:p>
      </xdr:txBody>
    </xdr:sp>
    <xdr:clientData/>
  </xdr:oneCellAnchor>
  <xdr:twoCellAnchor>
    <xdr:from>
      <xdr:col>32</xdr:col>
      <xdr:colOff>98425</xdr:colOff>
      <xdr:row>85</xdr:row>
      <xdr:rowOff>158750</xdr:rowOff>
    </xdr:from>
    <xdr:to>
      <xdr:col>32</xdr:col>
      <xdr:colOff>276225</xdr:colOff>
      <xdr:row>85</xdr:row>
      <xdr:rowOff>158750</xdr:rowOff>
    </xdr:to>
    <xdr:cxnSp macro="">
      <xdr:nvCxnSpPr>
        <xdr:cNvPr id="604" name="直線コネクタ 603"/>
        <xdr:cNvCxnSpPr/>
      </xdr:nvCxnSpPr>
      <xdr:spPr>
        <a:xfrm>
          <a:off x="22072600" y="1473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75</xdr:row>
      <xdr:rowOff>149877</xdr:rowOff>
    </xdr:from>
    <xdr:ext cx="469744" cy="259045"/>
    <xdr:sp macro="" textlink="">
      <xdr:nvSpPr>
        <xdr:cNvPr id="605" name="【消防施設】&#10;一人当たり面積最大値テキスト"/>
        <xdr:cNvSpPr txBox="1"/>
      </xdr:nvSpPr>
      <xdr:spPr>
        <a:xfrm>
          <a:off x="222504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0.128</a:t>
          </a:r>
          <a:endParaRPr kumimoji="1" lang="ja-JP" altLang="en-US" sz="1000" b="1">
            <a:latin typeface="ＭＳ Ｐゴシック"/>
          </a:endParaRPr>
        </a:p>
      </xdr:txBody>
    </xdr:sp>
    <xdr:clientData/>
  </xdr:oneCellAnchor>
  <xdr:twoCellAnchor>
    <xdr:from>
      <xdr:col>32</xdr:col>
      <xdr:colOff>98425</xdr:colOff>
      <xdr:row>77</xdr:row>
      <xdr:rowOff>31750</xdr:rowOff>
    </xdr:from>
    <xdr:to>
      <xdr:col>32</xdr:col>
      <xdr:colOff>276225</xdr:colOff>
      <xdr:row>77</xdr:row>
      <xdr:rowOff>31750</xdr:rowOff>
    </xdr:to>
    <xdr:cxnSp macro="">
      <xdr:nvCxnSpPr>
        <xdr:cNvPr id="606" name="直線コネクタ 605"/>
        <xdr:cNvCxnSpPr/>
      </xdr:nvCxnSpPr>
      <xdr:spPr>
        <a:xfrm>
          <a:off x="22072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81</xdr:row>
      <xdr:rowOff>149877</xdr:rowOff>
    </xdr:from>
    <xdr:ext cx="469744" cy="259045"/>
    <xdr:sp macro="" textlink="">
      <xdr:nvSpPr>
        <xdr:cNvPr id="607" name="【消防施設】&#10;一人当たり面積平均値テキスト"/>
        <xdr:cNvSpPr txBox="1"/>
      </xdr:nvSpPr>
      <xdr:spPr>
        <a:xfrm>
          <a:off x="22250400" y="14037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0.059</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0</xdr:rowOff>
    </xdr:from>
    <xdr:to>
      <xdr:col>32</xdr:col>
      <xdr:colOff>238125</xdr:colOff>
      <xdr:row>82</xdr:row>
      <xdr:rowOff>101600</xdr:rowOff>
    </xdr:to>
    <xdr:sp macro="" textlink="">
      <xdr:nvSpPr>
        <xdr:cNvPr id="608" name="フローチャート : 判断 607"/>
        <xdr:cNvSpPr/>
      </xdr:nvSpPr>
      <xdr:spPr>
        <a:xfrm>
          <a:off x="22110700" y="1405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82</xdr:row>
      <xdr:rowOff>101600</xdr:rowOff>
    </xdr:from>
    <xdr:to>
      <xdr:col>31</xdr:col>
      <xdr:colOff>85725</xdr:colOff>
      <xdr:row>83</xdr:row>
      <xdr:rowOff>31750</xdr:rowOff>
    </xdr:to>
    <xdr:sp macro="" textlink="">
      <xdr:nvSpPr>
        <xdr:cNvPr id="609" name="フローチャート : 判断 608"/>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610" name="テキスト ボックス 609"/>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611" name="テキスト ボックス 610"/>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612" name="テキスト ボックス 611"/>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613" name="テキスト ボックス 612"/>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614" name="テキスト ボックス 613"/>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79</xdr:row>
      <xdr:rowOff>82550</xdr:rowOff>
    </xdr:from>
    <xdr:to>
      <xdr:col>32</xdr:col>
      <xdr:colOff>238125</xdr:colOff>
      <xdr:row>80</xdr:row>
      <xdr:rowOff>12700</xdr:rowOff>
    </xdr:to>
    <xdr:sp macro="" textlink="">
      <xdr:nvSpPr>
        <xdr:cNvPr id="615" name="円/楕円 614"/>
        <xdr:cNvSpPr/>
      </xdr:nvSpPr>
      <xdr:spPr>
        <a:xfrm>
          <a:off x="22110700" y="1362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78</xdr:row>
      <xdr:rowOff>105427</xdr:rowOff>
    </xdr:from>
    <xdr:ext cx="469744" cy="259045"/>
    <xdr:sp macro="" textlink="">
      <xdr:nvSpPr>
        <xdr:cNvPr id="616" name="【消防施設】&#10;一人当たり面積該当値テキスト"/>
        <xdr:cNvSpPr txBox="1"/>
      </xdr:nvSpPr>
      <xdr:spPr>
        <a:xfrm>
          <a:off x="22250400" y="1347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0.093</a:t>
          </a:r>
          <a:endParaRPr kumimoji="1" lang="ja-JP" altLang="en-US" sz="1000" b="1">
            <a:solidFill>
              <a:srgbClr val="FF0000"/>
            </a:solidFill>
            <a:latin typeface="ＭＳ Ｐゴシック"/>
          </a:endParaRPr>
        </a:p>
      </xdr:txBody>
    </xdr:sp>
    <xdr:clientData/>
  </xdr:oneCellAnchor>
  <xdr:twoCellAnchor>
    <xdr:from>
      <xdr:col>30</xdr:col>
      <xdr:colOff>669925</xdr:colOff>
      <xdr:row>80</xdr:row>
      <xdr:rowOff>50800</xdr:rowOff>
    </xdr:from>
    <xdr:to>
      <xdr:col>31</xdr:col>
      <xdr:colOff>85725</xdr:colOff>
      <xdr:row>80</xdr:row>
      <xdr:rowOff>152400</xdr:rowOff>
    </xdr:to>
    <xdr:sp macro="" textlink="">
      <xdr:nvSpPr>
        <xdr:cNvPr id="617" name="円/楕円 616"/>
        <xdr:cNvSpPr/>
      </xdr:nvSpPr>
      <xdr:spPr>
        <a:xfrm>
          <a:off x="21272500" y="1376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79</xdr:row>
      <xdr:rowOff>133350</xdr:rowOff>
    </xdr:from>
    <xdr:to>
      <xdr:col>32</xdr:col>
      <xdr:colOff>187325</xdr:colOff>
      <xdr:row>80</xdr:row>
      <xdr:rowOff>101600</xdr:rowOff>
    </xdr:to>
    <xdr:cxnSp macro="">
      <xdr:nvCxnSpPr>
        <xdr:cNvPr id="618" name="直線コネクタ 617"/>
        <xdr:cNvCxnSpPr/>
      </xdr:nvCxnSpPr>
      <xdr:spPr>
        <a:xfrm flipV="1">
          <a:off x="21323300" y="13677900"/>
          <a:ext cx="8382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83</xdr:row>
      <xdr:rowOff>22877</xdr:rowOff>
    </xdr:from>
    <xdr:ext cx="469744" cy="259045"/>
    <xdr:sp macro="" textlink="">
      <xdr:nvSpPr>
        <xdr:cNvPr id="619" name="n_1aveValue【消防施設】&#10;一人当たり面積"/>
        <xdr:cNvSpPr txBox="1"/>
      </xdr:nvSpPr>
      <xdr:spPr>
        <a:xfrm>
          <a:off x="210757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0.051</a:t>
          </a:r>
          <a:endParaRPr kumimoji="1" lang="ja-JP" altLang="en-US" sz="1000" b="1">
            <a:solidFill>
              <a:srgbClr val="000080"/>
            </a:solidFill>
            <a:latin typeface="ＭＳ Ｐゴシック"/>
          </a:endParaRPr>
        </a:p>
      </xdr:txBody>
    </xdr:sp>
    <xdr:clientData/>
  </xdr:oneCellAnchor>
  <xdr:oneCellAnchor>
    <xdr:from>
      <xdr:col>30</xdr:col>
      <xdr:colOff>473152</xdr:colOff>
      <xdr:row>78</xdr:row>
      <xdr:rowOff>168927</xdr:rowOff>
    </xdr:from>
    <xdr:ext cx="469744" cy="259045"/>
    <xdr:sp macro="" textlink="">
      <xdr:nvSpPr>
        <xdr:cNvPr id="620" name="n_1mainValue【消防施設】&#10;一人当たり面積"/>
        <xdr:cNvSpPr txBox="1"/>
      </xdr:nvSpPr>
      <xdr:spPr>
        <a:xfrm>
          <a:off x="21075727" y="1354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0.082</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621" name="正方形/長方形 62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622" name="正方形/長方形 62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623" name="正方形/長方形 62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624" name="正方形/長方形 62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625" name="正方形/長方形 62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626" name="正方形/長方形 62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627" name="正方形/長方形 62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628" name="正方形/長方形 62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629" name="テキスト ボックス 62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630" name="直線コネクタ 62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631" name="テキスト ボックス 630"/>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76200</xdr:rowOff>
    </xdr:from>
    <xdr:to>
      <xdr:col>24</xdr:col>
      <xdr:colOff>644525</xdr:colOff>
      <xdr:row>108</xdr:row>
      <xdr:rowOff>76200</xdr:rowOff>
    </xdr:to>
    <xdr:cxnSp macro="">
      <xdr:nvCxnSpPr>
        <xdr:cNvPr id="632" name="直線コネクタ 631"/>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107</xdr:row>
      <xdr:rowOff>105427</xdr:rowOff>
    </xdr:from>
    <xdr:ext cx="403059" cy="259045"/>
    <xdr:sp macro="" textlink="">
      <xdr:nvSpPr>
        <xdr:cNvPr id="633" name="テキスト ボックス 632"/>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105</xdr:row>
      <xdr:rowOff>133350</xdr:rowOff>
    </xdr:from>
    <xdr:to>
      <xdr:col>24</xdr:col>
      <xdr:colOff>644525</xdr:colOff>
      <xdr:row>105</xdr:row>
      <xdr:rowOff>133350</xdr:rowOff>
    </xdr:to>
    <xdr:cxnSp macro="">
      <xdr:nvCxnSpPr>
        <xdr:cNvPr id="634" name="直線コネクタ 633"/>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162577</xdr:rowOff>
    </xdr:from>
    <xdr:ext cx="403059" cy="259045"/>
    <xdr:sp macro="" textlink="">
      <xdr:nvSpPr>
        <xdr:cNvPr id="635" name="テキスト ボックス 634"/>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103</xdr:row>
      <xdr:rowOff>19050</xdr:rowOff>
    </xdr:from>
    <xdr:to>
      <xdr:col>24</xdr:col>
      <xdr:colOff>644525</xdr:colOff>
      <xdr:row>103</xdr:row>
      <xdr:rowOff>19050</xdr:rowOff>
    </xdr:to>
    <xdr:cxnSp macro="">
      <xdr:nvCxnSpPr>
        <xdr:cNvPr id="636" name="直線コネクタ 635"/>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48277</xdr:rowOff>
    </xdr:from>
    <xdr:ext cx="403059" cy="259045"/>
    <xdr:sp macro="" textlink="">
      <xdr:nvSpPr>
        <xdr:cNvPr id="637" name="テキスト ボックス 636"/>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100</xdr:row>
      <xdr:rowOff>76200</xdr:rowOff>
    </xdr:from>
    <xdr:to>
      <xdr:col>24</xdr:col>
      <xdr:colOff>644525</xdr:colOff>
      <xdr:row>100</xdr:row>
      <xdr:rowOff>76200</xdr:rowOff>
    </xdr:to>
    <xdr:cxnSp macro="">
      <xdr:nvCxnSpPr>
        <xdr:cNvPr id="638" name="直線コネクタ 637"/>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99</xdr:row>
      <xdr:rowOff>105427</xdr:rowOff>
    </xdr:from>
    <xdr:ext cx="403059" cy="259045"/>
    <xdr:sp macro="" textlink="">
      <xdr:nvSpPr>
        <xdr:cNvPr id="639" name="テキスト ボックス 638"/>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640" name="直線コネクタ 63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641" name="テキスト ボックス 640"/>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642"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101</xdr:row>
      <xdr:rowOff>7620</xdr:rowOff>
    </xdr:from>
    <xdr:to>
      <xdr:col>23</xdr:col>
      <xdr:colOff>516889</xdr:colOff>
      <xdr:row>108</xdr:row>
      <xdr:rowOff>128778</xdr:rowOff>
    </xdr:to>
    <xdr:cxnSp macro="">
      <xdr:nvCxnSpPr>
        <xdr:cNvPr id="643" name="直線コネクタ 642"/>
        <xdr:cNvCxnSpPr/>
      </xdr:nvCxnSpPr>
      <xdr:spPr>
        <a:xfrm flipV="1">
          <a:off x="16318864" y="17324070"/>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132605</xdr:rowOff>
    </xdr:from>
    <xdr:ext cx="405111" cy="259045"/>
    <xdr:sp macro="" textlink="">
      <xdr:nvSpPr>
        <xdr:cNvPr id="644" name="【庁舎】&#10;有形固定資産減価償却率最小値テキスト"/>
        <xdr:cNvSpPr txBox="1"/>
      </xdr:nvSpPr>
      <xdr:spPr>
        <a:xfrm>
          <a:off x="16408400" y="1864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17.7</a:t>
          </a:r>
          <a:endParaRPr kumimoji="1" lang="ja-JP" altLang="en-US" sz="1000" b="1">
            <a:latin typeface="ＭＳ Ｐゴシック"/>
          </a:endParaRPr>
        </a:p>
      </xdr:txBody>
    </xdr:sp>
    <xdr:clientData/>
  </xdr:oneCellAnchor>
  <xdr:twoCellAnchor>
    <xdr:from>
      <xdr:col>23</xdr:col>
      <xdr:colOff>428625</xdr:colOff>
      <xdr:row>108</xdr:row>
      <xdr:rowOff>128778</xdr:rowOff>
    </xdr:from>
    <xdr:to>
      <xdr:col>23</xdr:col>
      <xdr:colOff>606425</xdr:colOff>
      <xdr:row>108</xdr:row>
      <xdr:rowOff>128778</xdr:rowOff>
    </xdr:to>
    <xdr:cxnSp macro="">
      <xdr:nvCxnSpPr>
        <xdr:cNvPr id="645" name="直線コネクタ 644"/>
        <xdr:cNvCxnSpPr/>
      </xdr:nvCxnSpPr>
      <xdr:spPr>
        <a:xfrm>
          <a:off x="16230600" y="18645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125747</xdr:rowOff>
    </xdr:from>
    <xdr:ext cx="405111" cy="259045"/>
    <xdr:sp macro="" textlink="">
      <xdr:nvSpPr>
        <xdr:cNvPr id="646" name="【庁舎】&#10;有形固定資産減価償却率最大値テキスト"/>
        <xdr:cNvSpPr txBox="1"/>
      </xdr:nvSpPr>
      <xdr:spPr>
        <a:xfrm>
          <a:off x="16408400" y="17099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75.5</a:t>
          </a:r>
          <a:endParaRPr kumimoji="1" lang="ja-JP" altLang="en-US" sz="1000" b="1">
            <a:latin typeface="ＭＳ Ｐゴシック"/>
          </a:endParaRPr>
        </a:p>
      </xdr:txBody>
    </xdr:sp>
    <xdr:clientData/>
  </xdr:oneCellAnchor>
  <xdr:twoCellAnchor>
    <xdr:from>
      <xdr:col>23</xdr:col>
      <xdr:colOff>428625</xdr:colOff>
      <xdr:row>101</xdr:row>
      <xdr:rowOff>7620</xdr:rowOff>
    </xdr:from>
    <xdr:to>
      <xdr:col>23</xdr:col>
      <xdr:colOff>606425</xdr:colOff>
      <xdr:row>101</xdr:row>
      <xdr:rowOff>7620</xdr:rowOff>
    </xdr:to>
    <xdr:cxnSp macro="">
      <xdr:nvCxnSpPr>
        <xdr:cNvPr id="647" name="直線コネクタ 646"/>
        <xdr:cNvCxnSpPr/>
      </xdr:nvCxnSpPr>
      <xdr:spPr>
        <a:xfrm>
          <a:off x="16230600" y="17324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103</xdr:row>
      <xdr:rowOff>153433</xdr:rowOff>
    </xdr:from>
    <xdr:ext cx="405111" cy="259045"/>
    <xdr:sp macro="" textlink="">
      <xdr:nvSpPr>
        <xdr:cNvPr id="648" name="【庁舎】&#10;有形固定資産減価償却率平均値テキスト"/>
        <xdr:cNvSpPr txBox="1"/>
      </xdr:nvSpPr>
      <xdr:spPr>
        <a:xfrm>
          <a:off x="16408400" y="17812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45.4</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130556</xdr:rowOff>
    </xdr:from>
    <xdr:to>
      <xdr:col>23</xdr:col>
      <xdr:colOff>568325</xdr:colOff>
      <xdr:row>105</xdr:row>
      <xdr:rowOff>60706</xdr:rowOff>
    </xdr:to>
    <xdr:sp macro="" textlink="">
      <xdr:nvSpPr>
        <xdr:cNvPr id="649" name="フローチャート : 判断 648"/>
        <xdr:cNvSpPr/>
      </xdr:nvSpPr>
      <xdr:spPr>
        <a:xfrm>
          <a:off x="16268700" y="1796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103</xdr:row>
      <xdr:rowOff>162561</xdr:rowOff>
    </xdr:from>
    <xdr:to>
      <xdr:col>22</xdr:col>
      <xdr:colOff>415925</xdr:colOff>
      <xdr:row>104</xdr:row>
      <xdr:rowOff>92711</xdr:rowOff>
    </xdr:to>
    <xdr:sp macro="" textlink="">
      <xdr:nvSpPr>
        <xdr:cNvPr id="650" name="フローチャート : 判断 649"/>
        <xdr:cNvSpPr/>
      </xdr:nvSpPr>
      <xdr:spPr>
        <a:xfrm>
          <a:off x="15430500" y="1782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651" name="テキスト ボックス 65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652" name="テキスト ボックス 65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653" name="テキスト ボックス 65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654" name="テキスト ボックス 65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655" name="テキスト ボックス 65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108</xdr:row>
      <xdr:rowOff>77978</xdr:rowOff>
    </xdr:from>
    <xdr:to>
      <xdr:col>23</xdr:col>
      <xdr:colOff>568325</xdr:colOff>
      <xdr:row>109</xdr:row>
      <xdr:rowOff>8128</xdr:rowOff>
    </xdr:to>
    <xdr:sp macro="" textlink="">
      <xdr:nvSpPr>
        <xdr:cNvPr id="656" name="円/楕円 655"/>
        <xdr:cNvSpPr/>
      </xdr:nvSpPr>
      <xdr:spPr>
        <a:xfrm>
          <a:off x="16268700" y="18594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107</xdr:row>
      <xdr:rowOff>164355</xdr:rowOff>
    </xdr:from>
    <xdr:ext cx="405111" cy="259045"/>
    <xdr:sp macro="" textlink="">
      <xdr:nvSpPr>
        <xdr:cNvPr id="657" name="【庁舎】&#10;有形固定資産減価償却率該当値テキスト"/>
        <xdr:cNvSpPr txBox="1"/>
      </xdr:nvSpPr>
      <xdr:spPr>
        <a:xfrm>
          <a:off x="16408400" y="18509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17.7</a:t>
          </a:r>
          <a:endParaRPr kumimoji="1" lang="ja-JP" altLang="en-US" sz="1000" b="1">
            <a:solidFill>
              <a:srgbClr val="FF0000"/>
            </a:solidFill>
            <a:latin typeface="ＭＳ Ｐゴシック"/>
          </a:endParaRPr>
        </a:p>
      </xdr:txBody>
    </xdr:sp>
    <xdr:clientData/>
  </xdr:oneCellAnchor>
  <xdr:twoCellAnchor>
    <xdr:from>
      <xdr:col>22</xdr:col>
      <xdr:colOff>314325</xdr:colOff>
      <xdr:row>108</xdr:row>
      <xdr:rowOff>105411</xdr:rowOff>
    </xdr:from>
    <xdr:to>
      <xdr:col>22</xdr:col>
      <xdr:colOff>415925</xdr:colOff>
      <xdr:row>109</xdr:row>
      <xdr:rowOff>35561</xdr:rowOff>
    </xdr:to>
    <xdr:sp macro="" textlink="">
      <xdr:nvSpPr>
        <xdr:cNvPr id="658" name="円/楕円 657"/>
        <xdr:cNvSpPr/>
      </xdr:nvSpPr>
      <xdr:spPr>
        <a:xfrm>
          <a:off x="15430500" y="1862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108</xdr:row>
      <xdr:rowOff>128778</xdr:rowOff>
    </xdr:from>
    <xdr:to>
      <xdr:col>23</xdr:col>
      <xdr:colOff>517525</xdr:colOff>
      <xdr:row>108</xdr:row>
      <xdr:rowOff>156211</xdr:rowOff>
    </xdr:to>
    <xdr:cxnSp macro="">
      <xdr:nvCxnSpPr>
        <xdr:cNvPr id="659" name="直線コネクタ 658"/>
        <xdr:cNvCxnSpPr/>
      </xdr:nvCxnSpPr>
      <xdr:spPr>
        <a:xfrm flipV="1">
          <a:off x="15481300" y="18645378"/>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102</xdr:row>
      <xdr:rowOff>109238</xdr:rowOff>
    </xdr:from>
    <xdr:ext cx="405111" cy="259045"/>
    <xdr:sp macro="" textlink="">
      <xdr:nvSpPr>
        <xdr:cNvPr id="660" name="n_1aveValue【庁舎】&#10;有形固定資産減価償却率"/>
        <xdr:cNvSpPr txBox="1"/>
      </xdr:nvSpPr>
      <xdr:spPr>
        <a:xfrm>
          <a:off x="15266043" y="1759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51.5</a:t>
          </a:r>
          <a:endParaRPr kumimoji="1" lang="ja-JP" altLang="en-US" sz="1000" b="1">
            <a:solidFill>
              <a:srgbClr val="000080"/>
            </a:solidFill>
            <a:latin typeface="ＭＳ Ｐゴシック"/>
          </a:endParaRPr>
        </a:p>
      </xdr:txBody>
    </xdr:sp>
    <xdr:clientData/>
  </xdr:oneCellAnchor>
  <xdr:oneCellAnchor>
    <xdr:from>
      <xdr:col>22</xdr:col>
      <xdr:colOff>149868</xdr:colOff>
      <xdr:row>109</xdr:row>
      <xdr:rowOff>26688</xdr:rowOff>
    </xdr:from>
    <xdr:ext cx="405111" cy="259045"/>
    <xdr:sp macro="" textlink="">
      <xdr:nvSpPr>
        <xdr:cNvPr id="661" name="n_1mainValue【庁舎】&#10;有形固定資産減価償却率"/>
        <xdr:cNvSpPr txBox="1"/>
      </xdr:nvSpPr>
      <xdr:spPr>
        <a:xfrm>
          <a:off x="15266043" y="1871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16.5</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662" name="正方形/長方形 66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663" name="正方形/長方形 66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664" name="正方形/長方形 66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665" name="正方形/長方形 66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666" name="正方形/長方形 66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667" name="正方形/長方形 66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668" name="正方形/長方形 66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0.210</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669" name="正方形/長方形 66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670" name="テキスト ボックス 66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671" name="直線コネクタ 67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672" name="テキスト ボックス 671"/>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107</xdr:row>
      <xdr:rowOff>133350</xdr:rowOff>
    </xdr:from>
    <xdr:to>
      <xdr:col>33</xdr:col>
      <xdr:colOff>314325</xdr:colOff>
      <xdr:row>107</xdr:row>
      <xdr:rowOff>133350</xdr:rowOff>
    </xdr:to>
    <xdr:cxnSp macro="">
      <xdr:nvCxnSpPr>
        <xdr:cNvPr id="673" name="直線コネクタ 672"/>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106</xdr:row>
      <xdr:rowOff>162577</xdr:rowOff>
    </xdr:from>
    <xdr:ext cx="467179" cy="259045"/>
    <xdr:sp macro="" textlink="">
      <xdr:nvSpPr>
        <xdr:cNvPr id="674" name="テキスト ボックス 673"/>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675" name="直線コネクタ 674"/>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676" name="テキスト ボックス 675"/>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101</xdr:row>
      <xdr:rowOff>19050</xdr:rowOff>
    </xdr:from>
    <xdr:to>
      <xdr:col>33</xdr:col>
      <xdr:colOff>314325</xdr:colOff>
      <xdr:row>101</xdr:row>
      <xdr:rowOff>19050</xdr:rowOff>
    </xdr:to>
    <xdr:cxnSp macro="">
      <xdr:nvCxnSpPr>
        <xdr:cNvPr id="677" name="直線コネクタ 676"/>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100</xdr:row>
      <xdr:rowOff>48277</xdr:rowOff>
    </xdr:from>
    <xdr:ext cx="467179" cy="259045"/>
    <xdr:sp macro="" textlink="">
      <xdr:nvSpPr>
        <xdr:cNvPr id="678" name="テキスト ボックス 677"/>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679" name="直線コネクタ 67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680" name="テキスト ボックス 67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681"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101</xdr:row>
      <xdr:rowOff>13336</xdr:rowOff>
    </xdr:from>
    <xdr:to>
      <xdr:col>32</xdr:col>
      <xdr:colOff>186689</xdr:colOff>
      <xdr:row>108</xdr:row>
      <xdr:rowOff>76200</xdr:rowOff>
    </xdr:to>
    <xdr:cxnSp macro="">
      <xdr:nvCxnSpPr>
        <xdr:cNvPr id="682" name="直線コネクタ 681"/>
        <xdr:cNvCxnSpPr/>
      </xdr:nvCxnSpPr>
      <xdr:spPr>
        <a:xfrm flipV="1">
          <a:off x="22160864" y="17329786"/>
          <a:ext cx="0" cy="1263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80027</xdr:rowOff>
    </xdr:from>
    <xdr:ext cx="469744" cy="259045"/>
    <xdr:sp macro="" textlink="">
      <xdr:nvSpPr>
        <xdr:cNvPr id="683" name="【庁舎】&#10;一人当たり面積最小値テキスト"/>
        <xdr:cNvSpPr txBox="1"/>
      </xdr:nvSpPr>
      <xdr:spPr>
        <a:xfrm>
          <a:off x="222504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0.080</a:t>
          </a:r>
          <a:endParaRPr kumimoji="1" lang="ja-JP" altLang="en-US" sz="1000" b="1">
            <a:latin typeface="ＭＳ Ｐゴシック"/>
          </a:endParaRPr>
        </a:p>
      </xdr:txBody>
    </xdr:sp>
    <xdr:clientData/>
  </xdr:oneCellAnchor>
  <xdr:twoCellAnchor>
    <xdr:from>
      <xdr:col>32</xdr:col>
      <xdr:colOff>98425</xdr:colOff>
      <xdr:row>108</xdr:row>
      <xdr:rowOff>76200</xdr:rowOff>
    </xdr:from>
    <xdr:to>
      <xdr:col>32</xdr:col>
      <xdr:colOff>276225</xdr:colOff>
      <xdr:row>108</xdr:row>
      <xdr:rowOff>76200</xdr:rowOff>
    </xdr:to>
    <xdr:cxnSp macro="">
      <xdr:nvCxnSpPr>
        <xdr:cNvPr id="684" name="直線コネクタ 683"/>
        <xdr:cNvCxnSpPr/>
      </xdr:nvCxnSpPr>
      <xdr:spPr>
        <a:xfrm>
          <a:off x="22072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131463</xdr:rowOff>
    </xdr:from>
    <xdr:ext cx="469744" cy="259045"/>
    <xdr:sp macro="" textlink="">
      <xdr:nvSpPr>
        <xdr:cNvPr id="685" name="【庁舎】&#10;一人当たり面積最大値テキスト"/>
        <xdr:cNvSpPr txBox="1"/>
      </xdr:nvSpPr>
      <xdr:spPr>
        <a:xfrm>
          <a:off x="22250400" y="17105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0.301</a:t>
          </a:r>
          <a:endParaRPr kumimoji="1" lang="ja-JP" altLang="en-US" sz="1000" b="1">
            <a:latin typeface="ＭＳ Ｐゴシック"/>
          </a:endParaRPr>
        </a:p>
      </xdr:txBody>
    </xdr:sp>
    <xdr:clientData/>
  </xdr:oneCellAnchor>
  <xdr:twoCellAnchor>
    <xdr:from>
      <xdr:col>32</xdr:col>
      <xdr:colOff>98425</xdr:colOff>
      <xdr:row>101</xdr:row>
      <xdr:rowOff>13336</xdr:rowOff>
    </xdr:from>
    <xdr:to>
      <xdr:col>32</xdr:col>
      <xdr:colOff>276225</xdr:colOff>
      <xdr:row>101</xdr:row>
      <xdr:rowOff>13336</xdr:rowOff>
    </xdr:to>
    <xdr:cxnSp macro="">
      <xdr:nvCxnSpPr>
        <xdr:cNvPr id="686" name="直線コネクタ 685"/>
        <xdr:cNvCxnSpPr/>
      </xdr:nvCxnSpPr>
      <xdr:spPr>
        <a:xfrm>
          <a:off x="22072600" y="17329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102</xdr:row>
      <xdr:rowOff>151147</xdr:rowOff>
    </xdr:from>
    <xdr:ext cx="469744" cy="259045"/>
    <xdr:sp macro="" textlink="">
      <xdr:nvSpPr>
        <xdr:cNvPr id="687" name="【庁舎】&#10;一人当たり面積平均値テキスト"/>
        <xdr:cNvSpPr txBox="1"/>
      </xdr:nvSpPr>
      <xdr:spPr>
        <a:xfrm>
          <a:off x="22250400" y="17639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0.212</a:t>
          </a:r>
          <a:endParaRPr kumimoji="1" lang="ja-JP" altLang="en-US" sz="1000" b="1">
            <a:solidFill>
              <a:srgbClr val="000080"/>
            </a:solidFill>
            <a:latin typeface="ＭＳ Ｐゴシック"/>
          </a:endParaRPr>
        </a:p>
      </xdr:txBody>
    </xdr:sp>
    <xdr:clientData/>
  </xdr:oneCellAnchor>
  <xdr:twoCellAnchor>
    <xdr:from>
      <xdr:col>32</xdr:col>
      <xdr:colOff>136525</xdr:colOff>
      <xdr:row>103</xdr:row>
      <xdr:rowOff>128270</xdr:rowOff>
    </xdr:from>
    <xdr:to>
      <xdr:col>32</xdr:col>
      <xdr:colOff>238125</xdr:colOff>
      <xdr:row>104</xdr:row>
      <xdr:rowOff>58420</xdr:rowOff>
    </xdr:to>
    <xdr:sp macro="" textlink="">
      <xdr:nvSpPr>
        <xdr:cNvPr id="688" name="フローチャート : 判断 687"/>
        <xdr:cNvSpPr/>
      </xdr:nvSpPr>
      <xdr:spPr>
        <a:xfrm>
          <a:off x="221107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105</xdr:row>
      <xdr:rowOff>48261</xdr:rowOff>
    </xdr:from>
    <xdr:to>
      <xdr:col>31</xdr:col>
      <xdr:colOff>85725</xdr:colOff>
      <xdr:row>105</xdr:row>
      <xdr:rowOff>149861</xdr:rowOff>
    </xdr:to>
    <xdr:sp macro="" textlink="">
      <xdr:nvSpPr>
        <xdr:cNvPr id="689" name="フローチャート : 判断 688"/>
        <xdr:cNvSpPr/>
      </xdr:nvSpPr>
      <xdr:spPr>
        <a:xfrm>
          <a:off x="212725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690" name="テキスト ボックス 689"/>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691" name="テキスト ボックス 690"/>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692" name="テキスト ボックス 691"/>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693" name="テキスト ボックス 692"/>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694" name="テキスト ボックス 693"/>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104</xdr:row>
      <xdr:rowOff>76836</xdr:rowOff>
    </xdr:from>
    <xdr:to>
      <xdr:col>32</xdr:col>
      <xdr:colOff>238125</xdr:colOff>
      <xdr:row>105</xdr:row>
      <xdr:rowOff>6986</xdr:rowOff>
    </xdr:to>
    <xdr:sp macro="" textlink="">
      <xdr:nvSpPr>
        <xdr:cNvPr id="695" name="円/楕円 694"/>
        <xdr:cNvSpPr/>
      </xdr:nvSpPr>
      <xdr:spPr>
        <a:xfrm>
          <a:off x="22110700" y="1790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104</xdr:row>
      <xdr:rowOff>55263</xdr:rowOff>
    </xdr:from>
    <xdr:ext cx="469744" cy="259045"/>
    <xdr:sp macro="" textlink="">
      <xdr:nvSpPr>
        <xdr:cNvPr id="696" name="【庁舎】&#10;一人当たり面積該当値テキスト"/>
        <xdr:cNvSpPr txBox="1"/>
      </xdr:nvSpPr>
      <xdr:spPr>
        <a:xfrm>
          <a:off x="22250400" y="17886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0.191</a:t>
          </a:r>
          <a:endParaRPr kumimoji="1" lang="ja-JP" altLang="en-US" sz="1000" b="1">
            <a:solidFill>
              <a:srgbClr val="FF0000"/>
            </a:solidFill>
            <a:latin typeface="ＭＳ Ｐゴシック"/>
          </a:endParaRPr>
        </a:p>
      </xdr:txBody>
    </xdr:sp>
    <xdr:clientData/>
  </xdr:oneCellAnchor>
  <xdr:twoCellAnchor>
    <xdr:from>
      <xdr:col>30</xdr:col>
      <xdr:colOff>669925</xdr:colOff>
      <xdr:row>104</xdr:row>
      <xdr:rowOff>53975</xdr:rowOff>
    </xdr:from>
    <xdr:to>
      <xdr:col>31</xdr:col>
      <xdr:colOff>85725</xdr:colOff>
      <xdr:row>104</xdr:row>
      <xdr:rowOff>155575</xdr:rowOff>
    </xdr:to>
    <xdr:sp macro="" textlink="">
      <xdr:nvSpPr>
        <xdr:cNvPr id="697" name="円/楕円 696"/>
        <xdr:cNvSpPr/>
      </xdr:nvSpPr>
      <xdr:spPr>
        <a:xfrm>
          <a:off x="21272500" y="1788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104</xdr:row>
      <xdr:rowOff>104775</xdr:rowOff>
    </xdr:from>
    <xdr:to>
      <xdr:col>32</xdr:col>
      <xdr:colOff>187325</xdr:colOff>
      <xdr:row>104</xdr:row>
      <xdr:rowOff>127636</xdr:rowOff>
    </xdr:to>
    <xdr:cxnSp macro="">
      <xdr:nvCxnSpPr>
        <xdr:cNvPr id="698" name="直線コネクタ 697"/>
        <xdr:cNvCxnSpPr/>
      </xdr:nvCxnSpPr>
      <xdr:spPr>
        <a:xfrm>
          <a:off x="21323300" y="17935575"/>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105</xdr:row>
      <xdr:rowOff>140988</xdr:rowOff>
    </xdr:from>
    <xdr:ext cx="469744" cy="259045"/>
    <xdr:sp macro="" textlink="">
      <xdr:nvSpPr>
        <xdr:cNvPr id="699" name="n_1aveValue【庁舎】&#10;一人当たり面積"/>
        <xdr:cNvSpPr txBox="1"/>
      </xdr:nvSpPr>
      <xdr:spPr>
        <a:xfrm>
          <a:off x="21075727" y="1814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0.166</a:t>
          </a:r>
          <a:endParaRPr kumimoji="1" lang="ja-JP" altLang="en-US" sz="1000" b="1">
            <a:solidFill>
              <a:srgbClr val="000080"/>
            </a:solidFill>
            <a:latin typeface="ＭＳ Ｐゴシック"/>
          </a:endParaRPr>
        </a:p>
      </xdr:txBody>
    </xdr:sp>
    <xdr:clientData/>
  </xdr:oneCellAnchor>
  <xdr:oneCellAnchor>
    <xdr:from>
      <xdr:col>30</xdr:col>
      <xdr:colOff>473152</xdr:colOff>
      <xdr:row>103</xdr:row>
      <xdr:rowOff>652</xdr:rowOff>
    </xdr:from>
    <xdr:ext cx="469744" cy="259045"/>
    <xdr:sp macro="" textlink="">
      <xdr:nvSpPr>
        <xdr:cNvPr id="700" name="n_1mainValue【庁舎】&#10;一人当たり面積"/>
        <xdr:cNvSpPr txBox="1"/>
      </xdr:nvSpPr>
      <xdr:spPr>
        <a:xfrm>
          <a:off x="21075727" y="1766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0.195</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701" name="正方形/長方形 70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702" name="正方形/長方形 70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703" name="テキスト ボックス 70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体育館・プールの一人当たり面積は、類似団体平均が</a:t>
          </a:r>
          <a:r>
            <a:rPr kumimoji="1" lang="en-US" altLang="ja-JP" sz="1300">
              <a:latin typeface="ＭＳ Ｐゴシック"/>
            </a:rPr>
            <a:t>0.167</a:t>
          </a:r>
          <a:r>
            <a:rPr kumimoji="1" lang="ja-JP" altLang="en-US" sz="1300">
              <a:latin typeface="ＭＳ Ｐゴシック"/>
            </a:rPr>
            <a:t>であるのに対し本市は</a:t>
          </a:r>
          <a:r>
            <a:rPr kumimoji="1" lang="en-US" altLang="ja-JP" sz="1300">
              <a:latin typeface="ＭＳ Ｐゴシック"/>
            </a:rPr>
            <a:t>0.279</a:t>
          </a:r>
          <a:r>
            <a:rPr kumimoji="1" lang="ja-JP" altLang="en-US" sz="1300">
              <a:latin typeface="ＭＳ Ｐゴシック"/>
            </a:rPr>
            <a:t>と非常に高い水準となっている。これは、市町合併により旧市町で保有していた公共施設を併せ持つこととなり、用途の重複した体育施設を複数保有していることなどが大きな要因と考えられる。体育館・プールの有形固定資産減価償却率は類似団体とほぼ同水準となっているが、個別に観ると老朽化の進んでいる施設も多くあることから、財政負担の縮減を図るためには、機能の重複した体育施設の統廃合について早急に検討を進める必要があ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hichoson/06%20&#36001;&#25919;&#20418;/40&#27770;&#31639;&#32113;&#35336;/05&#36001;&#25919;&#29366;&#27841;&#36039;&#26009;&#38598;/H28&#36001;&#25919;&#29366;&#27841;&#36039;&#26009;/19%20&#65288;&#20877;&#12539;&#36861;&#21152;&#20998;&#65289;HP&#20844;&#34920;&#21069;&#30906;&#35469;/02%20&#29031;&#20250;&#9313;1120&#12488;&#12521;&#12502;&#12523;&#23550;&#24540;/&#20877;&#32080;&#21512;&#12375;&#12383;&#30906;&#35469;&#29992;&#12501;&#12449;&#12452;&#12523;/&#12304;&#36001;&#25919;&#29366;&#27841;&#36039;&#26009;&#38598;&#12305;_062049_&#37202;&#30000;&#24066;_2016(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公会計指標分析・財政指標組合せ分析表"/>
      <sheetName val="施設類型別ストック情報分析表①"/>
      <sheetName val="施設類型別ストック情報分析表②"/>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50">
          <cell r="K50" t="str">
            <v>H24</v>
          </cell>
          <cell r="L50" t="str">
            <v>H25</v>
          </cell>
          <cell r="M50" t="str">
            <v>H26</v>
          </cell>
          <cell r="N50" t="str">
            <v>H27</v>
          </cell>
          <cell r="O50" t="str">
            <v>H28</v>
          </cell>
        </row>
        <row r="51">
          <cell r="G51" t="str">
            <v>当該団体値</v>
          </cell>
          <cell r="N51">
            <v>40.5</v>
          </cell>
          <cell r="O51">
            <v>44.6</v>
          </cell>
        </row>
        <row r="53">
          <cell r="N53">
            <v>56.7</v>
          </cell>
          <cell r="O53">
            <v>58.3</v>
          </cell>
        </row>
        <row r="55">
          <cell r="G55" t="str">
            <v>類似団体内平均値</v>
          </cell>
          <cell r="N55">
            <v>34.9</v>
          </cell>
          <cell r="O55">
            <v>53.1</v>
          </cell>
        </row>
        <row r="57">
          <cell r="N57">
            <v>60.2</v>
          </cell>
          <cell r="O57">
            <v>58.3</v>
          </cell>
        </row>
        <row r="72">
          <cell r="K72" t="str">
            <v>H24</v>
          </cell>
          <cell r="L72" t="str">
            <v>H25</v>
          </cell>
          <cell r="M72" t="str">
            <v>H26</v>
          </cell>
          <cell r="N72" t="str">
            <v>H27</v>
          </cell>
          <cell r="O72" t="str">
            <v>H28</v>
          </cell>
        </row>
        <row r="73">
          <cell r="G73" t="str">
            <v>当該団体値</v>
          </cell>
          <cell r="K73">
            <v>50</v>
          </cell>
          <cell r="L73">
            <v>45.4</v>
          </cell>
          <cell r="M73">
            <v>44.6</v>
          </cell>
          <cell r="N73">
            <v>40.5</v>
          </cell>
          <cell r="O73">
            <v>44.6</v>
          </cell>
        </row>
        <row r="75">
          <cell r="K75">
            <v>10.3</v>
          </cell>
          <cell r="L75">
            <v>10.3</v>
          </cell>
          <cell r="M75">
            <v>10.9</v>
          </cell>
          <cell r="N75">
            <v>11.4</v>
          </cell>
          <cell r="O75">
            <v>11.8</v>
          </cell>
        </row>
        <row r="77">
          <cell r="G77" t="str">
            <v>類似団体内平均値</v>
          </cell>
          <cell r="K77">
            <v>46.1</v>
          </cell>
          <cell r="L77">
            <v>37.6</v>
          </cell>
          <cell r="M77">
            <v>33.799999999999997</v>
          </cell>
          <cell r="N77">
            <v>34.9</v>
          </cell>
          <cell r="O77">
            <v>53.1</v>
          </cell>
        </row>
        <row r="79">
          <cell r="K79">
            <v>8.5</v>
          </cell>
          <cell r="L79">
            <v>7.9</v>
          </cell>
          <cell r="M79">
            <v>7.1</v>
          </cell>
          <cell r="N79">
            <v>7.2</v>
          </cell>
          <cell r="O79">
            <v>8.6</v>
          </cell>
        </row>
      </sheetData>
      <sheetData sheetId="13"/>
      <sheetData sheetId="14"/>
      <sheetData sheetId="1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55" zoomScaleNormal="55"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359" t="s">
        <v>64</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9"/>
      <c r="BN1" s="359"/>
      <c r="BO1" s="359"/>
      <c r="BP1" s="359"/>
      <c r="BQ1" s="359"/>
      <c r="BR1" s="359"/>
      <c r="BS1" s="359"/>
      <c r="BT1" s="359"/>
      <c r="BU1" s="359"/>
      <c r="BV1" s="359"/>
      <c r="BW1" s="359"/>
      <c r="BX1" s="359"/>
      <c r="BY1" s="359"/>
      <c r="BZ1" s="359"/>
      <c r="CA1" s="359"/>
      <c r="CB1" s="359"/>
      <c r="CC1" s="359"/>
      <c r="CD1" s="359"/>
      <c r="CE1" s="359"/>
      <c r="CF1" s="359"/>
      <c r="CG1" s="359"/>
      <c r="CH1" s="359"/>
      <c r="CI1" s="359"/>
      <c r="CJ1" s="359"/>
      <c r="CK1" s="359"/>
      <c r="CL1" s="359"/>
      <c r="CM1" s="359"/>
      <c r="CN1" s="359"/>
      <c r="CO1" s="359"/>
      <c r="CP1" s="359"/>
      <c r="CQ1" s="359"/>
      <c r="CR1" s="359"/>
      <c r="CS1" s="359"/>
      <c r="CT1" s="359"/>
      <c r="CU1" s="359"/>
      <c r="CV1" s="359"/>
      <c r="CW1" s="359"/>
      <c r="CX1" s="359"/>
      <c r="CY1" s="359"/>
      <c r="CZ1" s="359"/>
      <c r="DA1" s="359"/>
      <c r="DB1" s="359"/>
      <c r="DC1" s="359"/>
      <c r="DD1" s="359"/>
      <c r="DE1" s="359"/>
      <c r="DF1" s="359"/>
      <c r="DG1" s="359"/>
      <c r="DH1" s="359"/>
      <c r="DI1" s="359"/>
      <c r="DJ1" s="140"/>
      <c r="DK1" s="140"/>
      <c r="DL1" s="140"/>
      <c r="DM1" s="140"/>
      <c r="DN1" s="140"/>
      <c r="DO1" s="140"/>
    </row>
    <row r="2" spans="1:119" ht="24.75" thickBot="1">
      <c r="A2" s="139"/>
      <c r="B2" s="142" t="s">
        <v>65</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360" t="s">
        <v>66</v>
      </c>
      <c r="C3" s="361"/>
      <c r="D3" s="361"/>
      <c r="E3" s="362"/>
      <c r="F3" s="362"/>
      <c r="G3" s="362"/>
      <c r="H3" s="362"/>
      <c r="I3" s="362"/>
      <c r="J3" s="362"/>
      <c r="K3" s="362"/>
      <c r="L3" s="362" t="s">
        <v>67</v>
      </c>
      <c r="M3" s="362"/>
      <c r="N3" s="362"/>
      <c r="O3" s="362"/>
      <c r="P3" s="362"/>
      <c r="Q3" s="362"/>
      <c r="R3" s="369"/>
      <c r="S3" s="369"/>
      <c r="T3" s="369"/>
      <c r="U3" s="369"/>
      <c r="V3" s="370"/>
      <c r="W3" s="344" t="s">
        <v>68</v>
      </c>
      <c r="X3" s="345"/>
      <c r="Y3" s="345"/>
      <c r="Z3" s="345"/>
      <c r="AA3" s="345"/>
      <c r="AB3" s="361"/>
      <c r="AC3" s="369" t="s">
        <v>69</v>
      </c>
      <c r="AD3" s="345"/>
      <c r="AE3" s="345"/>
      <c r="AF3" s="345"/>
      <c r="AG3" s="345"/>
      <c r="AH3" s="345"/>
      <c r="AI3" s="345"/>
      <c r="AJ3" s="345"/>
      <c r="AK3" s="345"/>
      <c r="AL3" s="346"/>
      <c r="AM3" s="344" t="s">
        <v>70</v>
      </c>
      <c r="AN3" s="345"/>
      <c r="AO3" s="345"/>
      <c r="AP3" s="345"/>
      <c r="AQ3" s="345"/>
      <c r="AR3" s="345"/>
      <c r="AS3" s="345"/>
      <c r="AT3" s="345"/>
      <c r="AU3" s="345"/>
      <c r="AV3" s="345"/>
      <c r="AW3" s="345"/>
      <c r="AX3" s="346"/>
      <c r="AY3" s="381" t="s">
        <v>1</v>
      </c>
      <c r="AZ3" s="382"/>
      <c r="BA3" s="382"/>
      <c r="BB3" s="382"/>
      <c r="BC3" s="382"/>
      <c r="BD3" s="382"/>
      <c r="BE3" s="382"/>
      <c r="BF3" s="382"/>
      <c r="BG3" s="382"/>
      <c r="BH3" s="382"/>
      <c r="BI3" s="382"/>
      <c r="BJ3" s="382"/>
      <c r="BK3" s="382"/>
      <c r="BL3" s="382"/>
      <c r="BM3" s="383"/>
      <c r="BN3" s="344" t="s">
        <v>71</v>
      </c>
      <c r="BO3" s="345"/>
      <c r="BP3" s="345"/>
      <c r="BQ3" s="345"/>
      <c r="BR3" s="345"/>
      <c r="BS3" s="345"/>
      <c r="BT3" s="345"/>
      <c r="BU3" s="346"/>
      <c r="BV3" s="344" t="s">
        <v>72</v>
      </c>
      <c r="BW3" s="345"/>
      <c r="BX3" s="345"/>
      <c r="BY3" s="345"/>
      <c r="BZ3" s="345"/>
      <c r="CA3" s="345"/>
      <c r="CB3" s="345"/>
      <c r="CC3" s="346"/>
      <c r="CD3" s="381" t="s">
        <v>1</v>
      </c>
      <c r="CE3" s="382"/>
      <c r="CF3" s="382"/>
      <c r="CG3" s="382"/>
      <c r="CH3" s="382"/>
      <c r="CI3" s="382"/>
      <c r="CJ3" s="382"/>
      <c r="CK3" s="382"/>
      <c r="CL3" s="382"/>
      <c r="CM3" s="382"/>
      <c r="CN3" s="382"/>
      <c r="CO3" s="382"/>
      <c r="CP3" s="382"/>
      <c r="CQ3" s="382"/>
      <c r="CR3" s="382"/>
      <c r="CS3" s="383"/>
      <c r="CT3" s="344" t="s">
        <v>73</v>
      </c>
      <c r="CU3" s="345"/>
      <c r="CV3" s="345"/>
      <c r="CW3" s="345"/>
      <c r="CX3" s="345"/>
      <c r="CY3" s="345"/>
      <c r="CZ3" s="345"/>
      <c r="DA3" s="346"/>
      <c r="DB3" s="344" t="s">
        <v>74</v>
      </c>
      <c r="DC3" s="345"/>
      <c r="DD3" s="345"/>
      <c r="DE3" s="345"/>
      <c r="DF3" s="345"/>
      <c r="DG3" s="345"/>
      <c r="DH3" s="345"/>
      <c r="DI3" s="346"/>
      <c r="DJ3" s="139"/>
      <c r="DK3" s="139"/>
      <c r="DL3" s="139"/>
      <c r="DM3" s="139"/>
      <c r="DN3" s="139"/>
      <c r="DO3" s="139"/>
    </row>
    <row r="4" spans="1:119" ht="18.75" customHeight="1">
      <c r="A4" s="140"/>
      <c r="B4" s="363"/>
      <c r="C4" s="364"/>
      <c r="D4" s="364"/>
      <c r="E4" s="365"/>
      <c r="F4" s="365"/>
      <c r="G4" s="365"/>
      <c r="H4" s="365"/>
      <c r="I4" s="365"/>
      <c r="J4" s="365"/>
      <c r="K4" s="365"/>
      <c r="L4" s="365"/>
      <c r="M4" s="365"/>
      <c r="N4" s="365"/>
      <c r="O4" s="365"/>
      <c r="P4" s="365"/>
      <c r="Q4" s="365"/>
      <c r="R4" s="371"/>
      <c r="S4" s="371"/>
      <c r="T4" s="371"/>
      <c r="U4" s="371"/>
      <c r="V4" s="372"/>
      <c r="W4" s="375"/>
      <c r="X4" s="376"/>
      <c r="Y4" s="376"/>
      <c r="Z4" s="376"/>
      <c r="AA4" s="376"/>
      <c r="AB4" s="364"/>
      <c r="AC4" s="371"/>
      <c r="AD4" s="376"/>
      <c r="AE4" s="376"/>
      <c r="AF4" s="376"/>
      <c r="AG4" s="376"/>
      <c r="AH4" s="376"/>
      <c r="AI4" s="376"/>
      <c r="AJ4" s="376"/>
      <c r="AK4" s="376"/>
      <c r="AL4" s="379"/>
      <c r="AM4" s="377"/>
      <c r="AN4" s="378"/>
      <c r="AO4" s="378"/>
      <c r="AP4" s="378"/>
      <c r="AQ4" s="378"/>
      <c r="AR4" s="378"/>
      <c r="AS4" s="378"/>
      <c r="AT4" s="378"/>
      <c r="AU4" s="378"/>
      <c r="AV4" s="378"/>
      <c r="AW4" s="378"/>
      <c r="AX4" s="380"/>
      <c r="AY4" s="347" t="s">
        <v>75</v>
      </c>
      <c r="AZ4" s="348"/>
      <c r="BA4" s="348"/>
      <c r="BB4" s="348"/>
      <c r="BC4" s="348"/>
      <c r="BD4" s="348"/>
      <c r="BE4" s="348"/>
      <c r="BF4" s="348"/>
      <c r="BG4" s="348"/>
      <c r="BH4" s="348"/>
      <c r="BI4" s="348"/>
      <c r="BJ4" s="348"/>
      <c r="BK4" s="348"/>
      <c r="BL4" s="348"/>
      <c r="BM4" s="349"/>
      <c r="BN4" s="350">
        <v>55311704</v>
      </c>
      <c r="BO4" s="351"/>
      <c r="BP4" s="351"/>
      <c r="BQ4" s="351"/>
      <c r="BR4" s="351"/>
      <c r="BS4" s="351"/>
      <c r="BT4" s="351"/>
      <c r="BU4" s="352"/>
      <c r="BV4" s="350">
        <v>56710153</v>
      </c>
      <c r="BW4" s="351"/>
      <c r="BX4" s="351"/>
      <c r="BY4" s="351"/>
      <c r="BZ4" s="351"/>
      <c r="CA4" s="351"/>
      <c r="CB4" s="351"/>
      <c r="CC4" s="352"/>
      <c r="CD4" s="353" t="s">
        <v>76</v>
      </c>
      <c r="CE4" s="354"/>
      <c r="CF4" s="354"/>
      <c r="CG4" s="354"/>
      <c r="CH4" s="354"/>
      <c r="CI4" s="354"/>
      <c r="CJ4" s="354"/>
      <c r="CK4" s="354"/>
      <c r="CL4" s="354"/>
      <c r="CM4" s="354"/>
      <c r="CN4" s="354"/>
      <c r="CO4" s="354"/>
      <c r="CP4" s="354"/>
      <c r="CQ4" s="354"/>
      <c r="CR4" s="354"/>
      <c r="CS4" s="355"/>
      <c r="CT4" s="356">
        <v>4.9000000000000004</v>
      </c>
      <c r="CU4" s="357"/>
      <c r="CV4" s="357"/>
      <c r="CW4" s="357"/>
      <c r="CX4" s="357"/>
      <c r="CY4" s="357"/>
      <c r="CZ4" s="357"/>
      <c r="DA4" s="358"/>
      <c r="DB4" s="356">
        <v>4.7</v>
      </c>
      <c r="DC4" s="357"/>
      <c r="DD4" s="357"/>
      <c r="DE4" s="357"/>
      <c r="DF4" s="357"/>
      <c r="DG4" s="357"/>
      <c r="DH4" s="357"/>
      <c r="DI4" s="358"/>
      <c r="DJ4" s="139"/>
      <c r="DK4" s="139"/>
      <c r="DL4" s="139"/>
      <c r="DM4" s="139"/>
      <c r="DN4" s="139"/>
      <c r="DO4" s="139"/>
    </row>
    <row r="5" spans="1:119" ht="18.75" customHeight="1">
      <c r="A5" s="140"/>
      <c r="B5" s="366"/>
      <c r="C5" s="367"/>
      <c r="D5" s="367"/>
      <c r="E5" s="368"/>
      <c r="F5" s="368"/>
      <c r="G5" s="368"/>
      <c r="H5" s="368"/>
      <c r="I5" s="368"/>
      <c r="J5" s="368"/>
      <c r="K5" s="368"/>
      <c r="L5" s="368"/>
      <c r="M5" s="368"/>
      <c r="N5" s="368"/>
      <c r="O5" s="368"/>
      <c r="P5" s="368"/>
      <c r="Q5" s="368"/>
      <c r="R5" s="373"/>
      <c r="S5" s="373"/>
      <c r="T5" s="373"/>
      <c r="U5" s="373"/>
      <c r="V5" s="374"/>
      <c r="W5" s="377"/>
      <c r="X5" s="378"/>
      <c r="Y5" s="378"/>
      <c r="Z5" s="378"/>
      <c r="AA5" s="378"/>
      <c r="AB5" s="367"/>
      <c r="AC5" s="373"/>
      <c r="AD5" s="378"/>
      <c r="AE5" s="378"/>
      <c r="AF5" s="378"/>
      <c r="AG5" s="378"/>
      <c r="AH5" s="378"/>
      <c r="AI5" s="378"/>
      <c r="AJ5" s="378"/>
      <c r="AK5" s="378"/>
      <c r="AL5" s="380"/>
      <c r="AM5" s="416" t="s">
        <v>77</v>
      </c>
      <c r="AN5" s="417"/>
      <c r="AO5" s="417"/>
      <c r="AP5" s="417"/>
      <c r="AQ5" s="417"/>
      <c r="AR5" s="417"/>
      <c r="AS5" s="417"/>
      <c r="AT5" s="418"/>
      <c r="AU5" s="419" t="s">
        <v>78</v>
      </c>
      <c r="AV5" s="420"/>
      <c r="AW5" s="420"/>
      <c r="AX5" s="420"/>
      <c r="AY5" s="421" t="s">
        <v>79</v>
      </c>
      <c r="AZ5" s="422"/>
      <c r="BA5" s="422"/>
      <c r="BB5" s="422"/>
      <c r="BC5" s="422"/>
      <c r="BD5" s="422"/>
      <c r="BE5" s="422"/>
      <c r="BF5" s="422"/>
      <c r="BG5" s="422"/>
      <c r="BH5" s="422"/>
      <c r="BI5" s="422"/>
      <c r="BJ5" s="422"/>
      <c r="BK5" s="422"/>
      <c r="BL5" s="422"/>
      <c r="BM5" s="423"/>
      <c r="BN5" s="387">
        <v>53566251</v>
      </c>
      <c r="BO5" s="388"/>
      <c r="BP5" s="388"/>
      <c r="BQ5" s="388"/>
      <c r="BR5" s="388"/>
      <c r="BS5" s="388"/>
      <c r="BT5" s="388"/>
      <c r="BU5" s="389"/>
      <c r="BV5" s="387">
        <v>55136933</v>
      </c>
      <c r="BW5" s="388"/>
      <c r="BX5" s="388"/>
      <c r="BY5" s="388"/>
      <c r="BZ5" s="388"/>
      <c r="CA5" s="388"/>
      <c r="CB5" s="388"/>
      <c r="CC5" s="389"/>
      <c r="CD5" s="390" t="s">
        <v>80</v>
      </c>
      <c r="CE5" s="391"/>
      <c r="CF5" s="391"/>
      <c r="CG5" s="391"/>
      <c r="CH5" s="391"/>
      <c r="CI5" s="391"/>
      <c r="CJ5" s="391"/>
      <c r="CK5" s="391"/>
      <c r="CL5" s="391"/>
      <c r="CM5" s="391"/>
      <c r="CN5" s="391"/>
      <c r="CO5" s="391"/>
      <c r="CP5" s="391"/>
      <c r="CQ5" s="391"/>
      <c r="CR5" s="391"/>
      <c r="CS5" s="392"/>
      <c r="CT5" s="384">
        <v>94.8</v>
      </c>
      <c r="CU5" s="385"/>
      <c r="CV5" s="385"/>
      <c r="CW5" s="385"/>
      <c r="CX5" s="385"/>
      <c r="CY5" s="385"/>
      <c r="CZ5" s="385"/>
      <c r="DA5" s="386"/>
      <c r="DB5" s="384">
        <v>93.5</v>
      </c>
      <c r="DC5" s="385"/>
      <c r="DD5" s="385"/>
      <c r="DE5" s="385"/>
      <c r="DF5" s="385"/>
      <c r="DG5" s="385"/>
      <c r="DH5" s="385"/>
      <c r="DI5" s="386"/>
      <c r="DJ5" s="139"/>
      <c r="DK5" s="139"/>
      <c r="DL5" s="139"/>
      <c r="DM5" s="139"/>
      <c r="DN5" s="139"/>
      <c r="DO5" s="139"/>
    </row>
    <row r="6" spans="1:119" ht="18.75" customHeight="1">
      <c r="A6" s="140"/>
      <c r="B6" s="393" t="s">
        <v>81</v>
      </c>
      <c r="C6" s="394"/>
      <c r="D6" s="394"/>
      <c r="E6" s="395"/>
      <c r="F6" s="395"/>
      <c r="G6" s="395"/>
      <c r="H6" s="395"/>
      <c r="I6" s="395"/>
      <c r="J6" s="395"/>
      <c r="K6" s="395"/>
      <c r="L6" s="395" t="s">
        <v>82</v>
      </c>
      <c r="M6" s="395"/>
      <c r="N6" s="395"/>
      <c r="O6" s="395"/>
      <c r="P6" s="395"/>
      <c r="Q6" s="395"/>
      <c r="R6" s="399"/>
      <c r="S6" s="399"/>
      <c r="T6" s="399"/>
      <c r="U6" s="399"/>
      <c r="V6" s="400"/>
      <c r="W6" s="403" t="s">
        <v>83</v>
      </c>
      <c r="X6" s="404"/>
      <c r="Y6" s="404"/>
      <c r="Z6" s="404"/>
      <c r="AA6" s="404"/>
      <c r="AB6" s="394"/>
      <c r="AC6" s="407" t="s">
        <v>84</v>
      </c>
      <c r="AD6" s="408"/>
      <c r="AE6" s="408"/>
      <c r="AF6" s="408"/>
      <c r="AG6" s="408"/>
      <c r="AH6" s="408"/>
      <c r="AI6" s="408"/>
      <c r="AJ6" s="408"/>
      <c r="AK6" s="408"/>
      <c r="AL6" s="409"/>
      <c r="AM6" s="416" t="s">
        <v>85</v>
      </c>
      <c r="AN6" s="417"/>
      <c r="AO6" s="417"/>
      <c r="AP6" s="417"/>
      <c r="AQ6" s="417"/>
      <c r="AR6" s="417"/>
      <c r="AS6" s="417"/>
      <c r="AT6" s="418"/>
      <c r="AU6" s="419" t="s">
        <v>78</v>
      </c>
      <c r="AV6" s="420"/>
      <c r="AW6" s="420"/>
      <c r="AX6" s="420"/>
      <c r="AY6" s="421" t="s">
        <v>86</v>
      </c>
      <c r="AZ6" s="422"/>
      <c r="BA6" s="422"/>
      <c r="BB6" s="422"/>
      <c r="BC6" s="422"/>
      <c r="BD6" s="422"/>
      <c r="BE6" s="422"/>
      <c r="BF6" s="422"/>
      <c r="BG6" s="422"/>
      <c r="BH6" s="422"/>
      <c r="BI6" s="422"/>
      <c r="BJ6" s="422"/>
      <c r="BK6" s="422"/>
      <c r="BL6" s="422"/>
      <c r="BM6" s="423"/>
      <c r="BN6" s="387">
        <v>1745453</v>
      </c>
      <c r="BO6" s="388"/>
      <c r="BP6" s="388"/>
      <c r="BQ6" s="388"/>
      <c r="BR6" s="388"/>
      <c r="BS6" s="388"/>
      <c r="BT6" s="388"/>
      <c r="BU6" s="389"/>
      <c r="BV6" s="387">
        <v>1573220</v>
      </c>
      <c r="BW6" s="388"/>
      <c r="BX6" s="388"/>
      <c r="BY6" s="388"/>
      <c r="BZ6" s="388"/>
      <c r="CA6" s="388"/>
      <c r="CB6" s="388"/>
      <c r="CC6" s="389"/>
      <c r="CD6" s="390" t="s">
        <v>87</v>
      </c>
      <c r="CE6" s="391"/>
      <c r="CF6" s="391"/>
      <c r="CG6" s="391"/>
      <c r="CH6" s="391"/>
      <c r="CI6" s="391"/>
      <c r="CJ6" s="391"/>
      <c r="CK6" s="391"/>
      <c r="CL6" s="391"/>
      <c r="CM6" s="391"/>
      <c r="CN6" s="391"/>
      <c r="CO6" s="391"/>
      <c r="CP6" s="391"/>
      <c r="CQ6" s="391"/>
      <c r="CR6" s="391"/>
      <c r="CS6" s="392"/>
      <c r="CT6" s="424">
        <v>99.7</v>
      </c>
      <c r="CU6" s="425"/>
      <c r="CV6" s="425"/>
      <c r="CW6" s="425"/>
      <c r="CX6" s="425"/>
      <c r="CY6" s="425"/>
      <c r="CZ6" s="425"/>
      <c r="DA6" s="426"/>
      <c r="DB6" s="424">
        <v>99.6</v>
      </c>
      <c r="DC6" s="425"/>
      <c r="DD6" s="425"/>
      <c r="DE6" s="425"/>
      <c r="DF6" s="425"/>
      <c r="DG6" s="425"/>
      <c r="DH6" s="425"/>
      <c r="DI6" s="426"/>
      <c r="DJ6" s="139"/>
      <c r="DK6" s="139"/>
      <c r="DL6" s="139"/>
      <c r="DM6" s="139"/>
      <c r="DN6" s="139"/>
      <c r="DO6" s="139"/>
    </row>
    <row r="7" spans="1:119" ht="18.75" customHeight="1">
      <c r="A7" s="140"/>
      <c r="B7" s="363"/>
      <c r="C7" s="364"/>
      <c r="D7" s="364"/>
      <c r="E7" s="365"/>
      <c r="F7" s="365"/>
      <c r="G7" s="365"/>
      <c r="H7" s="365"/>
      <c r="I7" s="365"/>
      <c r="J7" s="365"/>
      <c r="K7" s="365"/>
      <c r="L7" s="365"/>
      <c r="M7" s="365"/>
      <c r="N7" s="365"/>
      <c r="O7" s="365"/>
      <c r="P7" s="365"/>
      <c r="Q7" s="365"/>
      <c r="R7" s="371"/>
      <c r="S7" s="371"/>
      <c r="T7" s="371"/>
      <c r="U7" s="371"/>
      <c r="V7" s="372"/>
      <c r="W7" s="375"/>
      <c r="X7" s="376"/>
      <c r="Y7" s="376"/>
      <c r="Z7" s="376"/>
      <c r="AA7" s="376"/>
      <c r="AB7" s="364"/>
      <c r="AC7" s="410"/>
      <c r="AD7" s="411"/>
      <c r="AE7" s="411"/>
      <c r="AF7" s="411"/>
      <c r="AG7" s="411"/>
      <c r="AH7" s="411"/>
      <c r="AI7" s="411"/>
      <c r="AJ7" s="411"/>
      <c r="AK7" s="411"/>
      <c r="AL7" s="412"/>
      <c r="AM7" s="416" t="s">
        <v>88</v>
      </c>
      <c r="AN7" s="417"/>
      <c r="AO7" s="417"/>
      <c r="AP7" s="417"/>
      <c r="AQ7" s="417"/>
      <c r="AR7" s="417"/>
      <c r="AS7" s="417"/>
      <c r="AT7" s="418"/>
      <c r="AU7" s="419" t="s">
        <v>89</v>
      </c>
      <c r="AV7" s="420"/>
      <c r="AW7" s="420"/>
      <c r="AX7" s="420"/>
      <c r="AY7" s="421" t="s">
        <v>90</v>
      </c>
      <c r="AZ7" s="422"/>
      <c r="BA7" s="422"/>
      <c r="BB7" s="422"/>
      <c r="BC7" s="422"/>
      <c r="BD7" s="422"/>
      <c r="BE7" s="422"/>
      <c r="BF7" s="422"/>
      <c r="BG7" s="422"/>
      <c r="BH7" s="422"/>
      <c r="BI7" s="422"/>
      <c r="BJ7" s="422"/>
      <c r="BK7" s="422"/>
      <c r="BL7" s="422"/>
      <c r="BM7" s="423"/>
      <c r="BN7" s="387">
        <v>270675</v>
      </c>
      <c r="BO7" s="388"/>
      <c r="BP7" s="388"/>
      <c r="BQ7" s="388"/>
      <c r="BR7" s="388"/>
      <c r="BS7" s="388"/>
      <c r="BT7" s="388"/>
      <c r="BU7" s="389"/>
      <c r="BV7" s="387">
        <v>145555</v>
      </c>
      <c r="BW7" s="388"/>
      <c r="BX7" s="388"/>
      <c r="BY7" s="388"/>
      <c r="BZ7" s="388"/>
      <c r="CA7" s="388"/>
      <c r="CB7" s="388"/>
      <c r="CC7" s="389"/>
      <c r="CD7" s="390" t="s">
        <v>91</v>
      </c>
      <c r="CE7" s="391"/>
      <c r="CF7" s="391"/>
      <c r="CG7" s="391"/>
      <c r="CH7" s="391"/>
      <c r="CI7" s="391"/>
      <c r="CJ7" s="391"/>
      <c r="CK7" s="391"/>
      <c r="CL7" s="391"/>
      <c r="CM7" s="391"/>
      <c r="CN7" s="391"/>
      <c r="CO7" s="391"/>
      <c r="CP7" s="391"/>
      <c r="CQ7" s="391"/>
      <c r="CR7" s="391"/>
      <c r="CS7" s="392"/>
      <c r="CT7" s="387">
        <v>29842611</v>
      </c>
      <c r="CU7" s="388"/>
      <c r="CV7" s="388"/>
      <c r="CW7" s="388"/>
      <c r="CX7" s="388"/>
      <c r="CY7" s="388"/>
      <c r="CZ7" s="388"/>
      <c r="DA7" s="389"/>
      <c r="DB7" s="387">
        <v>30558238</v>
      </c>
      <c r="DC7" s="388"/>
      <c r="DD7" s="388"/>
      <c r="DE7" s="388"/>
      <c r="DF7" s="388"/>
      <c r="DG7" s="388"/>
      <c r="DH7" s="388"/>
      <c r="DI7" s="389"/>
      <c r="DJ7" s="139"/>
      <c r="DK7" s="139"/>
      <c r="DL7" s="139"/>
      <c r="DM7" s="139"/>
      <c r="DN7" s="139"/>
      <c r="DO7" s="139"/>
    </row>
    <row r="8" spans="1:119" ht="18.75" customHeight="1" thickBot="1">
      <c r="A8" s="140"/>
      <c r="B8" s="396"/>
      <c r="C8" s="397"/>
      <c r="D8" s="397"/>
      <c r="E8" s="398"/>
      <c r="F8" s="398"/>
      <c r="G8" s="398"/>
      <c r="H8" s="398"/>
      <c r="I8" s="398"/>
      <c r="J8" s="398"/>
      <c r="K8" s="398"/>
      <c r="L8" s="398"/>
      <c r="M8" s="398"/>
      <c r="N8" s="398"/>
      <c r="O8" s="398"/>
      <c r="P8" s="398"/>
      <c r="Q8" s="398"/>
      <c r="R8" s="401"/>
      <c r="S8" s="401"/>
      <c r="T8" s="401"/>
      <c r="U8" s="401"/>
      <c r="V8" s="402"/>
      <c r="W8" s="405"/>
      <c r="X8" s="406"/>
      <c r="Y8" s="406"/>
      <c r="Z8" s="406"/>
      <c r="AA8" s="406"/>
      <c r="AB8" s="397"/>
      <c r="AC8" s="413"/>
      <c r="AD8" s="414"/>
      <c r="AE8" s="414"/>
      <c r="AF8" s="414"/>
      <c r="AG8" s="414"/>
      <c r="AH8" s="414"/>
      <c r="AI8" s="414"/>
      <c r="AJ8" s="414"/>
      <c r="AK8" s="414"/>
      <c r="AL8" s="415"/>
      <c r="AM8" s="416" t="s">
        <v>92</v>
      </c>
      <c r="AN8" s="417"/>
      <c r="AO8" s="417"/>
      <c r="AP8" s="417"/>
      <c r="AQ8" s="417"/>
      <c r="AR8" s="417"/>
      <c r="AS8" s="417"/>
      <c r="AT8" s="418"/>
      <c r="AU8" s="419" t="s">
        <v>93</v>
      </c>
      <c r="AV8" s="420"/>
      <c r="AW8" s="420"/>
      <c r="AX8" s="420"/>
      <c r="AY8" s="421" t="s">
        <v>94</v>
      </c>
      <c r="AZ8" s="422"/>
      <c r="BA8" s="422"/>
      <c r="BB8" s="422"/>
      <c r="BC8" s="422"/>
      <c r="BD8" s="422"/>
      <c r="BE8" s="422"/>
      <c r="BF8" s="422"/>
      <c r="BG8" s="422"/>
      <c r="BH8" s="422"/>
      <c r="BI8" s="422"/>
      <c r="BJ8" s="422"/>
      <c r="BK8" s="422"/>
      <c r="BL8" s="422"/>
      <c r="BM8" s="423"/>
      <c r="BN8" s="387">
        <v>1474778</v>
      </c>
      <c r="BO8" s="388"/>
      <c r="BP8" s="388"/>
      <c r="BQ8" s="388"/>
      <c r="BR8" s="388"/>
      <c r="BS8" s="388"/>
      <c r="BT8" s="388"/>
      <c r="BU8" s="389"/>
      <c r="BV8" s="387">
        <v>1427665</v>
      </c>
      <c r="BW8" s="388"/>
      <c r="BX8" s="388"/>
      <c r="BY8" s="388"/>
      <c r="BZ8" s="388"/>
      <c r="CA8" s="388"/>
      <c r="CB8" s="388"/>
      <c r="CC8" s="389"/>
      <c r="CD8" s="390" t="s">
        <v>95</v>
      </c>
      <c r="CE8" s="391"/>
      <c r="CF8" s="391"/>
      <c r="CG8" s="391"/>
      <c r="CH8" s="391"/>
      <c r="CI8" s="391"/>
      <c r="CJ8" s="391"/>
      <c r="CK8" s="391"/>
      <c r="CL8" s="391"/>
      <c r="CM8" s="391"/>
      <c r="CN8" s="391"/>
      <c r="CO8" s="391"/>
      <c r="CP8" s="391"/>
      <c r="CQ8" s="391"/>
      <c r="CR8" s="391"/>
      <c r="CS8" s="392"/>
      <c r="CT8" s="427">
        <v>0.47</v>
      </c>
      <c r="CU8" s="428"/>
      <c r="CV8" s="428"/>
      <c r="CW8" s="428"/>
      <c r="CX8" s="428"/>
      <c r="CY8" s="428"/>
      <c r="CZ8" s="428"/>
      <c r="DA8" s="429"/>
      <c r="DB8" s="427">
        <v>0.46</v>
      </c>
      <c r="DC8" s="428"/>
      <c r="DD8" s="428"/>
      <c r="DE8" s="428"/>
      <c r="DF8" s="428"/>
      <c r="DG8" s="428"/>
      <c r="DH8" s="428"/>
      <c r="DI8" s="429"/>
      <c r="DJ8" s="139"/>
      <c r="DK8" s="139"/>
      <c r="DL8" s="139"/>
      <c r="DM8" s="139"/>
      <c r="DN8" s="139"/>
      <c r="DO8" s="139"/>
    </row>
    <row r="9" spans="1:119" ht="18.75" customHeight="1" thickBot="1">
      <c r="A9" s="140"/>
      <c r="B9" s="381" t="s">
        <v>96</v>
      </c>
      <c r="C9" s="382"/>
      <c r="D9" s="382"/>
      <c r="E9" s="382"/>
      <c r="F9" s="382"/>
      <c r="G9" s="382"/>
      <c r="H9" s="382"/>
      <c r="I9" s="382"/>
      <c r="J9" s="382"/>
      <c r="K9" s="430"/>
      <c r="L9" s="431" t="s">
        <v>97</v>
      </c>
      <c r="M9" s="432"/>
      <c r="N9" s="432"/>
      <c r="O9" s="432"/>
      <c r="P9" s="432"/>
      <c r="Q9" s="433"/>
      <c r="R9" s="434">
        <v>106244</v>
      </c>
      <c r="S9" s="435"/>
      <c r="T9" s="435"/>
      <c r="U9" s="435"/>
      <c r="V9" s="436"/>
      <c r="W9" s="344" t="s">
        <v>98</v>
      </c>
      <c r="X9" s="345"/>
      <c r="Y9" s="345"/>
      <c r="Z9" s="345"/>
      <c r="AA9" s="345"/>
      <c r="AB9" s="345"/>
      <c r="AC9" s="345"/>
      <c r="AD9" s="345"/>
      <c r="AE9" s="345"/>
      <c r="AF9" s="345"/>
      <c r="AG9" s="345"/>
      <c r="AH9" s="345"/>
      <c r="AI9" s="345"/>
      <c r="AJ9" s="345"/>
      <c r="AK9" s="345"/>
      <c r="AL9" s="346"/>
      <c r="AM9" s="416" t="s">
        <v>99</v>
      </c>
      <c r="AN9" s="417"/>
      <c r="AO9" s="417"/>
      <c r="AP9" s="417"/>
      <c r="AQ9" s="417"/>
      <c r="AR9" s="417"/>
      <c r="AS9" s="417"/>
      <c r="AT9" s="418"/>
      <c r="AU9" s="419" t="s">
        <v>100</v>
      </c>
      <c r="AV9" s="420"/>
      <c r="AW9" s="420"/>
      <c r="AX9" s="420"/>
      <c r="AY9" s="421" t="s">
        <v>101</v>
      </c>
      <c r="AZ9" s="422"/>
      <c r="BA9" s="422"/>
      <c r="BB9" s="422"/>
      <c r="BC9" s="422"/>
      <c r="BD9" s="422"/>
      <c r="BE9" s="422"/>
      <c r="BF9" s="422"/>
      <c r="BG9" s="422"/>
      <c r="BH9" s="422"/>
      <c r="BI9" s="422"/>
      <c r="BJ9" s="422"/>
      <c r="BK9" s="422"/>
      <c r="BL9" s="422"/>
      <c r="BM9" s="423"/>
      <c r="BN9" s="387">
        <v>47113</v>
      </c>
      <c r="BO9" s="388"/>
      <c r="BP9" s="388"/>
      <c r="BQ9" s="388"/>
      <c r="BR9" s="388"/>
      <c r="BS9" s="388"/>
      <c r="BT9" s="388"/>
      <c r="BU9" s="389"/>
      <c r="BV9" s="387">
        <v>-248556</v>
      </c>
      <c r="BW9" s="388"/>
      <c r="BX9" s="388"/>
      <c r="BY9" s="388"/>
      <c r="BZ9" s="388"/>
      <c r="CA9" s="388"/>
      <c r="CB9" s="388"/>
      <c r="CC9" s="389"/>
      <c r="CD9" s="390" t="s">
        <v>102</v>
      </c>
      <c r="CE9" s="391"/>
      <c r="CF9" s="391"/>
      <c r="CG9" s="391"/>
      <c r="CH9" s="391"/>
      <c r="CI9" s="391"/>
      <c r="CJ9" s="391"/>
      <c r="CK9" s="391"/>
      <c r="CL9" s="391"/>
      <c r="CM9" s="391"/>
      <c r="CN9" s="391"/>
      <c r="CO9" s="391"/>
      <c r="CP9" s="391"/>
      <c r="CQ9" s="391"/>
      <c r="CR9" s="391"/>
      <c r="CS9" s="392"/>
      <c r="CT9" s="384">
        <v>18.100000000000001</v>
      </c>
      <c r="CU9" s="385"/>
      <c r="CV9" s="385"/>
      <c r="CW9" s="385"/>
      <c r="CX9" s="385"/>
      <c r="CY9" s="385"/>
      <c r="CZ9" s="385"/>
      <c r="DA9" s="386"/>
      <c r="DB9" s="384">
        <v>18.100000000000001</v>
      </c>
      <c r="DC9" s="385"/>
      <c r="DD9" s="385"/>
      <c r="DE9" s="385"/>
      <c r="DF9" s="385"/>
      <c r="DG9" s="385"/>
      <c r="DH9" s="385"/>
      <c r="DI9" s="386"/>
      <c r="DJ9" s="139"/>
      <c r="DK9" s="139"/>
      <c r="DL9" s="139"/>
      <c r="DM9" s="139"/>
      <c r="DN9" s="139"/>
      <c r="DO9" s="139"/>
    </row>
    <row r="10" spans="1:119" ht="18.75" customHeight="1" thickBot="1">
      <c r="A10" s="140"/>
      <c r="B10" s="381"/>
      <c r="C10" s="382"/>
      <c r="D10" s="382"/>
      <c r="E10" s="382"/>
      <c r="F10" s="382"/>
      <c r="G10" s="382"/>
      <c r="H10" s="382"/>
      <c r="I10" s="382"/>
      <c r="J10" s="382"/>
      <c r="K10" s="430"/>
      <c r="L10" s="437" t="s">
        <v>103</v>
      </c>
      <c r="M10" s="417"/>
      <c r="N10" s="417"/>
      <c r="O10" s="417"/>
      <c r="P10" s="417"/>
      <c r="Q10" s="418"/>
      <c r="R10" s="438">
        <v>111151</v>
      </c>
      <c r="S10" s="439"/>
      <c r="T10" s="439"/>
      <c r="U10" s="439"/>
      <c r="V10" s="440"/>
      <c r="W10" s="375"/>
      <c r="X10" s="376"/>
      <c r="Y10" s="376"/>
      <c r="Z10" s="376"/>
      <c r="AA10" s="376"/>
      <c r="AB10" s="376"/>
      <c r="AC10" s="376"/>
      <c r="AD10" s="376"/>
      <c r="AE10" s="376"/>
      <c r="AF10" s="376"/>
      <c r="AG10" s="376"/>
      <c r="AH10" s="376"/>
      <c r="AI10" s="376"/>
      <c r="AJ10" s="376"/>
      <c r="AK10" s="376"/>
      <c r="AL10" s="379"/>
      <c r="AM10" s="416" t="s">
        <v>104</v>
      </c>
      <c r="AN10" s="417"/>
      <c r="AO10" s="417"/>
      <c r="AP10" s="417"/>
      <c r="AQ10" s="417"/>
      <c r="AR10" s="417"/>
      <c r="AS10" s="417"/>
      <c r="AT10" s="418"/>
      <c r="AU10" s="419" t="s">
        <v>105</v>
      </c>
      <c r="AV10" s="420"/>
      <c r="AW10" s="420"/>
      <c r="AX10" s="420"/>
      <c r="AY10" s="421" t="s">
        <v>106</v>
      </c>
      <c r="AZ10" s="422"/>
      <c r="BA10" s="422"/>
      <c r="BB10" s="422"/>
      <c r="BC10" s="422"/>
      <c r="BD10" s="422"/>
      <c r="BE10" s="422"/>
      <c r="BF10" s="422"/>
      <c r="BG10" s="422"/>
      <c r="BH10" s="422"/>
      <c r="BI10" s="422"/>
      <c r="BJ10" s="422"/>
      <c r="BK10" s="422"/>
      <c r="BL10" s="422"/>
      <c r="BM10" s="423"/>
      <c r="BN10" s="387">
        <v>1006205</v>
      </c>
      <c r="BO10" s="388"/>
      <c r="BP10" s="388"/>
      <c r="BQ10" s="388"/>
      <c r="BR10" s="388"/>
      <c r="BS10" s="388"/>
      <c r="BT10" s="388"/>
      <c r="BU10" s="389"/>
      <c r="BV10" s="387">
        <v>2107225</v>
      </c>
      <c r="BW10" s="388"/>
      <c r="BX10" s="388"/>
      <c r="BY10" s="388"/>
      <c r="BZ10" s="388"/>
      <c r="CA10" s="388"/>
      <c r="CB10" s="388"/>
      <c r="CC10" s="389"/>
      <c r="CD10" s="144" t="s">
        <v>107</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381"/>
      <c r="C11" s="382"/>
      <c r="D11" s="382"/>
      <c r="E11" s="382"/>
      <c r="F11" s="382"/>
      <c r="G11" s="382"/>
      <c r="H11" s="382"/>
      <c r="I11" s="382"/>
      <c r="J11" s="382"/>
      <c r="K11" s="430"/>
      <c r="L11" s="441" t="s">
        <v>108</v>
      </c>
      <c r="M11" s="442"/>
      <c r="N11" s="442"/>
      <c r="O11" s="442"/>
      <c r="P11" s="442"/>
      <c r="Q11" s="443"/>
      <c r="R11" s="444" t="s">
        <v>109</v>
      </c>
      <c r="S11" s="445"/>
      <c r="T11" s="445"/>
      <c r="U11" s="445"/>
      <c r="V11" s="446"/>
      <c r="W11" s="375"/>
      <c r="X11" s="376"/>
      <c r="Y11" s="376"/>
      <c r="Z11" s="376"/>
      <c r="AA11" s="376"/>
      <c r="AB11" s="376"/>
      <c r="AC11" s="376"/>
      <c r="AD11" s="376"/>
      <c r="AE11" s="376"/>
      <c r="AF11" s="376"/>
      <c r="AG11" s="376"/>
      <c r="AH11" s="376"/>
      <c r="AI11" s="376"/>
      <c r="AJ11" s="376"/>
      <c r="AK11" s="376"/>
      <c r="AL11" s="379"/>
      <c r="AM11" s="416" t="s">
        <v>110</v>
      </c>
      <c r="AN11" s="417"/>
      <c r="AO11" s="417"/>
      <c r="AP11" s="417"/>
      <c r="AQ11" s="417"/>
      <c r="AR11" s="417"/>
      <c r="AS11" s="417"/>
      <c r="AT11" s="418"/>
      <c r="AU11" s="419" t="s">
        <v>111</v>
      </c>
      <c r="AV11" s="420"/>
      <c r="AW11" s="420"/>
      <c r="AX11" s="420"/>
      <c r="AY11" s="421" t="s">
        <v>112</v>
      </c>
      <c r="AZ11" s="422"/>
      <c r="BA11" s="422"/>
      <c r="BB11" s="422"/>
      <c r="BC11" s="422"/>
      <c r="BD11" s="422"/>
      <c r="BE11" s="422"/>
      <c r="BF11" s="422"/>
      <c r="BG11" s="422"/>
      <c r="BH11" s="422"/>
      <c r="BI11" s="422"/>
      <c r="BJ11" s="422"/>
      <c r="BK11" s="422"/>
      <c r="BL11" s="422"/>
      <c r="BM11" s="423"/>
      <c r="BN11" s="387">
        <v>13758</v>
      </c>
      <c r="BO11" s="388"/>
      <c r="BP11" s="388"/>
      <c r="BQ11" s="388"/>
      <c r="BR11" s="388"/>
      <c r="BS11" s="388"/>
      <c r="BT11" s="388"/>
      <c r="BU11" s="389"/>
      <c r="BV11" s="387">
        <v>25708</v>
      </c>
      <c r="BW11" s="388"/>
      <c r="BX11" s="388"/>
      <c r="BY11" s="388"/>
      <c r="BZ11" s="388"/>
      <c r="CA11" s="388"/>
      <c r="CB11" s="388"/>
      <c r="CC11" s="389"/>
      <c r="CD11" s="390" t="s">
        <v>113</v>
      </c>
      <c r="CE11" s="391"/>
      <c r="CF11" s="391"/>
      <c r="CG11" s="391"/>
      <c r="CH11" s="391"/>
      <c r="CI11" s="391"/>
      <c r="CJ11" s="391"/>
      <c r="CK11" s="391"/>
      <c r="CL11" s="391"/>
      <c r="CM11" s="391"/>
      <c r="CN11" s="391"/>
      <c r="CO11" s="391"/>
      <c r="CP11" s="391"/>
      <c r="CQ11" s="391"/>
      <c r="CR11" s="391"/>
      <c r="CS11" s="392"/>
      <c r="CT11" s="427" t="s">
        <v>114</v>
      </c>
      <c r="CU11" s="428"/>
      <c r="CV11" s="428"/>
      <c r="CW11" s="428"/>
      <c r="CX11" s="428"/>
      <c r="CY11" s="428"/>
      <c r="CZ11" s="428"/>
      <c r="DA11" s="429"/>
      <c r="DB11" s="427" t="s">
        <v>114</v>
      </c>
      <c r="DC11" s="428"/>
      <c r="DD11" s="428"/>
      <c r="DE11" s="428"/>
      <c r="DF11" s="428"/>
      <c r="DG11" s="428"/>
      <c r="DH11" s="428"/>
      <c r="DI11" s="429"/>
      <c r="DJ11" s="139"/>
      <c r="DK11" s="139"/>
      <c r="DL11" s="139"/>
      <c r="DM11" s="139"/>
      <c r="DN11" s="139"/>
      <c r="DO11" s="139"/>
    </row>
    <row r="12" spans="1:119" ht="18.75" customHeight="1">
      <c r="A12" s="140"/>
      <c r="B12" s="447" t="s">
        <v>115</v>
      </c>
      <c r="C12" s="448"/>
      <c r="D12" s="448"/>
      <c r="E12" s="448"/>
      <c r="F12" s="448"/>
      <c r="G12" s="448"/>
      <c r="H12" s="448"/>
      <c r="I12" s="448"/>
      <c r="J12" s="448"/>
      <c r="K12" s="449"/>
      <c r="L12" s="456" t="s">
        <v>116</v>
      </c>
      <c r="M12" s="457"/>
      <c r="N12" s="457"/>
      <c r="O12" s="457"/>
      <c r="P12" s="457"/>
      <c r="Q12" s="458"/>
      <c r="R12" s="459">
        <v>105468</v>
      </c>
      <c r="S12" s="460"/>
      <c r="T12" s="460"/>
      <c r="U12" s="460"/>
      <c r="V12" s="461"/>
      <c r="W12" s="462" t="s">
        <v>1</v>
      </c>
      <c r="X12" s="420"/>
      <c r="Y12" s="420"/>
      <c r="Z12" s="420"/>
      <c r="AA12" s="420"/>
      <c r="AB12" s="463"/>
      <c r="AC12" s="419" t="s">
        <v>117</v>
      </c>
      <c r="AD12" s="420"/>
      <c r="AE12" s="420"/>
      <c r="AF12" s="420"/>
      <c r="AG12" s="463"/>
      <c r="AH12" s="419" t="s">
        <v>118</v>
      </c>
      <c r="AI12" s="420"/>
      <c r="AJ12" s="420"/>
      <c r="AK12" s="420"/>
      <c r="AL12" s="464"/>
      <c r="AM12" s="416" t="s">
        <v>119</v>
      </c>
      <c r="AN12" s="417"/>
      <c r="AO12" s="417"/>
      <c r="AP12" s="417"/>
      <c r="AQ12" s="417"/>
      <c r="AR12" s="417"/>
      <c r="AS12" s="417"/>
      <c r="AT12" s="418"/>
      <c r="AU12" s="419" t="s">
        <v>120</v>
      </c>
      <c r="AV12" s="420"/>
      <c r="AW12" s="420"/>
      <c r="AX12" s="420"/>
      <c r="AY12" s="421" t="s">
        <v>121</v>
      </c>
      <c r="AZ12" s="422"/>
      <c r="BA12" s="422"/>
      <c r="BB12" s="422"/>
      <c r="BC12" s="422"/>
      <c r="BD12" s="422"/>
      <c r="BE12" s="422"/>
      <c r="BF12" s="422"/>
      <c r="BG12" s="422"/>
      <c r="BH12" s="422"/>
      <c r="BI12" s="422"/>
      <c r="BJ12" s="422"/>
      <c r="BK12" s="422"/>
      <c r="BL12" s="422"/>
      <c r="BM12" s="423"/>
      <c r="BN12" s="387">
        <v>1690000</v>
      </c>
      <c r="BO12" s="388"/>
      <c r="BP12" s="388"/>
      <c r="BQ12" s="388"/>
      <c r="BR12" s="388"/>
      <c r="BS12" s="388"/>
      <c r="BT12" s="388"/>
      <c r="BU12" s="389"/>
      <c r="BV12" s="387">
        <v>1241963</v>
      </c>
      <c r="BW12" s="388"/>
      <c r="BX12" s="388"/>
      <c r="BY12" s="388"/>
      <c r="BZ12" s="388"/>
      <c r="CA12" s="388"/>
      <c r="CB12" s="388"/>
      <c r="CC12" s="389"/>
      <c r="CD12" s="390" t="s">
        <v>122</v>
      </c>
      <c r="CE12" s="391"/>
      <c r="CF12" s="391"/>
      <c r="CG12" s="391"/>
      <c r="CH12" s="391"/>
      <c r="CI12" s="391"/>
      <c r="CJ12" s="391"/>
      <c r="CK12" s="391"/>
      <c r="CL12" s="391"/>
      <c r="CM12" s="391"/>
      <c r="CN12" s="391"/>
      <c r="CO12" s="391"/>
      <c r="CP12" s="391"/>
      <c r="CQ12" s="391"/>
      <c r="CR12" s="391"/>
      <c r="CS12" s="392"/>
      <c r="CT12" s="427" t="s">
        <v>123</v>
      </c>
      <c r="CU12" s="428"/>
      <c r="CV12" s="428"/>
      <c r="CW12" s="428"/>
      <c r="CX12" s="428"/>
      <c r="CY12" s="428"/>
      <c r="CZ12" s="428"/>
      <c r="DA12" s="429"/>
      <c r="DB12" s="427" t="s">
        <v>123</v>
      </c>
      <c r="DC12" s="428"/>
      <c r="DD12" s="428"/>
      <c r="DE12" s="428"/>
      <c r="DF12" s="428"/>
      <c r="DG12" s="428"/>
      <c r="DH12" s="428"/>
      <c r="DI12" s="429"/>
      <c r="DJ12" s="139"/>
      <c r="DK12" s="139"/>
      <c r="DL12" s="139"/>
      <c r="DM12" s="139"/>
      <c r="DN12" s="139"/>
      <c r="DO12" s="139"/>
    </row>
    <row r="13" spans="1:119" ht="18.75" customHeight="1">
      <c r="A13" s="140"/>
      <c r="B13" s="450"/>
      <c r="C13" s="451"/>
      <c r="D13" s="451"/>
      <c r="E13" s="451"/>
      <c r="F13" s="451"/>
      <c r="G13" s="451"/>
      <c r="H13" s="451"/>
      <c r="I13" s="451"/>
      <c r="J13" s="451"/>
      <c r="K13" s="452"/>
      <c r="L13" s="150"/>
      <c r="M13" s="475" t="s">
        <v>124</v>
      </c>
      <c r="N13" s="476"/>
      <c r="O13" s="476"/>
      <c r="P13" s="476"/>
      <c r="Q13" s="477"/>
      <c r="R13" s="468">
        <v>105024</v>
      </c>
      <c r="S13" s="469"/>
      <c r="T13" s="469"/>
      <c r="U13" s="469"/>
      <c r="V13" s="470"/>
      <c r="W13" s="403" t="s">
        <v>125</v>
      </c>
      <c r="X13" s="404"/>
      <c r="Y13" s="404"/>
      <c r="Z13" s="404"/>
      <c r="AA13" s="404"/>
      <c r="AB13" s="394"/>
      <c r="AC13" s="438">
        <v>4411</v>
      </c>
      <c r="AD13" s="439"/>
      <c r="AE13" s="439"/>
      <c r="AF13" s="439"/>
      <c r="AG13" s="478"/>
      <c r="AH13" s="438">
        <v>4407</v>
      </c>
      <c r="AI13" s="439"/>
      <c r="AJ13" s="439"/>
      <c r="AK13" s="439"/>
      <c r="AL13" s="440"/>
      <c r="AM13" s="416" t="s">
        <v>126</v>
      </c>
      <c r="AN13" s="417"/>
      <c r="AO13" s="417"/>
      <c r="AP13" s="417"/>
      <c r="AQ13" s="417"/>
      <c r="AR13" s="417"/>
      <c r="AS13" s="417"/>
      <c r="AT13" s="418"/>
      <c r="AU13" s="419" t="s">
        <v>127</v>
      </c>
      <c r="AV13" s="420"/>
      <c r="AW13" s="420"/>
      <c r="AX13" s="420"/>
      <c r="AY13" s="421" t="s">
        <v>128</v>
      </c>
      <c r="AZ13" s="422"/>
      <c r="BA13" s="422"/>
      <c r="BB13" s="422"/>
      <c r="BC13" s="422"/>
      <c r="BD13" s="422"/>
      <c r="BE13" s="422"/>
      <c r="BF13" s="422"/>
      <c r="BG13" s="422"/>
      <c r="BH13" s="422"/>
      <c r="BI13" s="422"/>
      <c r="BJ13" s="422"/>
      <c r="BK13" s="422"/>
      <c r="BL13" s="422"/>
      <c r="BM13" s="423"/>
      <c r="BN13" s="387">
        <v>-622924</v>
      </c>
      <c r="BO13" s="388"/>
      <c r="BP13" s="388"/>
      <c r="BQ13" s="388"/>
      <c r="BR13" s="388"/>
      <c r="BS13" s="388"/>
      <c r="BT13" s="388"/>
      <c r="BU13" s="389"/>
      <c r="BV13" s="387">
        <v>642414</v>
      </c>
      <c r="BW13" s="388"/>
      <c r="BX13" s="388"/>
      <c r="BY13" s="388"/>
      <c r="BZ13" s="388"/>
      <c r="CA13" s="388"/>
      <c r="CB13" s="388"/>
      <c r="CC13" s="389"/>
      <c r="CD13" s="390" t="s">
        <v>129</v>
      </c>
      <c r="CE13" s="391"/>
      <c r="CF13" s="391"/>
      <c r="CG13" s="391"/>
      <c r="CH13" s="391"/>
      <c r="CI13" s="391"/>
      <c r="CJ13" s="391"/>
      <c r="CK13" s="391"/>
      <c r="CL13" s="391"/>
      <c r="CM13" s="391"/>
      <c r="CN13" s="391"/>
      <c r="CO13" s="391"/>
      <c r="CP13" s="391"/>
      <c r="CQ13" s="391"/>
      <c r="CR13" s="391"/>
      <c r="CS13" s="392"/>
      <c r="CT13" s="384">
        <v>11.8</v>
      </c>
      <c r="CU13" s="385"/>
      <c r="CV13" s="385"/>
      <c r="CW13" s="385"/>
      <c r="CX13" s="385"/>
      <c r="CY13" s="385"/>
      <c r="CZ13" s="385"/>
      <c r="DA13" s="386"/>
      <c r="DB13" s="384">
        <v>11.4</v>
      </c>
      <c r="DC13" s="385"/>
      <c r="DD13" s="385"/>
      <c r="DE13" s="385"/>
      <c r="DF13" s="385"/>
      <c r="DG13" s="385"/>
      <c r="DH13" s="385"/>
      <c r="DI13" s="386"/>
      <c r="DJ13" s="139"/>
      <c r="DK13" s="139"/>
      <c r="DL13" s="139"/>
      <c r="DM13" s="139"/>
      <c r="DN13" s="139"/>
      <c r="DO13" s="139"/>
    </row>
    <row r="14" spans="1:119" ht="18.75" customHeight="1" thickBot="1">
      <c r="A14" s="140"/>
      <c r="B14" s="450"/>
      <c r="C14" s="451"/>
      <c r="D14" s="451"/>
      <c r="E14" s="451"/>
      <c r="F14" s="451"/>
      <c r="G14" s="451"/>
      <c r="H14" s="451"/>
      <c r="I14" s="451"/>
      <c r="J14" s="451"/>
      <c r="K14" s="452"/>
      <c r="L14" s="465" t="s">
        <v>130</v>
      </c>
      <c r="M14" s="466"/>
      <c r="N14" s="466"/>
      <c r="O14" s="466"/>
      <c r="P14" s="466"/>
      <c r="Q14" s="467"/>
      <c r="R14" s="468">
        <v>106733</v>
      </c>
      <c r="S14" s="469"/>
      <c r="T14" s="469"/>
      <c r="U14" s="469"/>
      <c r="V14" s="470"/>
      <c r="W14" s="377"/>
      <c r="X14" s="378"/>
      <c r="Y14" s="378"/>
      <c r="Z14" s="378"/>
      <c r="AA14" s="378"/>
      <c r="AB14" s="367"/>
      <c r="AC14" s="471">
        <v>8.6999999999999993</v>
      </c>
      <c r="AD14" s="472"/>
      <c r="AE14" s="472"/>
      <c r="AF14" s="472"/>
      <c r="AG14" s="473"/>
      <c r="AH14" s="471">
        <v>8.5</v>
      </c>
      <c r="AI14" s="472"/>
      <c r="AJ14" s="472"/>
      <c r="AK14" s="472"/>
      <c r="AL14" s="474"/>
      <c r="AM14" s="416"/>
      <c r="AN14" s="417"/>
      <c r="AO14" s="417"/>
      <c r="AP14" s="417"/>
      <c r="AQ14" s="417"/>
      <c r="AR14" s="417"/>
      <c r="AS14" s="417"/>
      <c r="AT14" s="418"/>
      <c r="AU14" s="419"/>
      <c r="AV14" s="420"/>
      <c r="AW14" s="420"/>
      <c r="AX14" s="420"/>
      <c r="AY14" s="421"/>
      <c r="AZ14" s="422"/>
      <c r="BA14" s="422"/>
      <c r="BB14" s="422"/>
      <c r="BC14" s="422"/>
      <c r="BD14" s="422"/>
      <c r="BE14" s="422"/>
      <c r="BF14" s="422"/>
      <c r="BG14" s="422"/>
      <c r="BH14" s="422"/>
      <c r="BI14" s="422"/>
      <c r="BJ14" s="422"/>
      <c r="BK14" s="422"/>
      <c r="BL14" s="422"/>
      <c r="BM14" s="423"/>
      <c r="BN14" s="387"/>
      <c r="BO14" s="388"/>
      <c r="BP14" s="388"/>
      <c r="BQ14" s="388"/>
      <c r="BR14" s="388"/>
      <c r="BS14" s="388"/>
      <c r="BT14" s="388"/>
      <c r="BU14" s="389"/>
      <c r="BV14" s="387"/>
      <c r="BW14" s="388"/>
      <c r="BX14" s="388"/>
      <c r="BY14" s="388"/>
      <c r="BZ14" s="388"/>
      <c r="CA14" s="388"/>
      <c r="CB14" s="388"/>
      <c r="CC14" s="389"/>
      <c r="CD14" s="479" t="s">
        <v>131</v>
      </c>
      <c r="CE14" s="480"/>
      <c r="CF14" s="480"/>
      <c r="CG14" s="480"/>
      <c r="CH14" s="480"/>
      <c r="CI14" s="480"/>
      <c r="CJ14" s="480"/>
      <c r="CK14" s="480"/>
      <c r="CL14" s="480"/>
      <c r="CM14" s="480"/>
      <c r="CN14" s="480"/>
      <c r="CO14" s="480"/>
      <c r="CP14" s="480"/>
      <c r="CQ14" s="480"/>
      <c r="CR14" s="480"/>
      <c r="CS14" s="481"/>
      <c r="CT14" s="482">
        <v>44.6</v>
      </c>
      <c r="CU14" s="483"/>
      <c r="CV14" s="483"/>
      <c r="CW14" s="483"/>
      <c r="CX14" s="483"/>
      <c r="CY14" s="483"/>
      <c r="CZ14" s="483"/>
      <c r="DA14" s="484"/>
      <c r="DB14" s="482">
        <v>40.5</v>
      </c>
      <c r="DC14" s="483"/>
      <c r="DD14" s="483"/>
      <c r="DE14" s="483"/>
      <c r="DF14" s="483"/>
      <c r="DG14" s="483"/>
      <c r="DH14" s="483"/>
      <c r="DI14" s="484"/>
      <c r="DJ14" s="139"/>
      <c r="DK14" s="139"/>
      <c r="DL14" s="139"/>
      <c r="DM14" s="139"/>
      <c r="DN14" s="139"/>
      <c r="DO14" s="139"/>
    </row>
    <row r="15" spans="1:119" ht="18.75" customHeight="1">
      <c r="A15" s="140"/>
      <c r="B15" s="450"/>
      <c r="C15" s="451"/>
      <c r="D15" s="451"/>
      <c r="E15" s="451"/>
      <c r="F15" s="451"/>
      <c r="G15" s="451"/>
      <c r="H15" s="451"/>
      <c r="I15" s="451"/>
      <c r="J15" s="451"/>
      <c r="K15" s="452"/>
      <c r="L15" s="150"/>
      <c r="M15" s="475" t="s">
        <v>124</v>
      </c>
      <c r="N15" s="476"/>
      <c r="O15" s="476"/>
      <c r="P15" s="476"/>
      <c r="Q15" s="477"/>
      <c r="R15" s="468">
        <v>106235</v>
      </c>
      <c r="S15" s="469"/>
      <c r="T15" s="469"/>
      <c r="U15" s="469"/>
      <c r="V15" s="470"/>
      <c r="W15" s="403" t="s">
        <v>132</v>
      </c>
      <c r="X15" s="404"/>
      <c r="Y15" s="404"/>
      <c r="Z15" s="404"/>
      <c r="AA15" s="404"/>
      <c r="AB15" s="394"/>
      <c r="AC15" s="438">
        <v>13316</v>
      </c>
      <c r="AD15" s="439"/>
      <c r="AE15" s="439"/>
      <c r="AF15" s="439"/>
      <c r="AG15" s="478"/>
      <c r="AH15" s="438">
        <v>13487</v>
      </c>
      <c r="AI15" s="439"/>
      <c r="AJ15" s="439"/>
      <c r="AK15" s="439"/>
      <c r="AL15" s="440"/>
      <c r="AM15" s="416"/>
      <c r="AN15" s="417"/>
      <c r="AO15" s="417"/>
      <c r="AP15" s="417"/>
      <c r="AQ15" s="417"/>
      <c r="AR15" s="417"/>
      <c r="AS15" s="417"/>
      <c r="AT15" s="418"/>
      <c r="AU15" s="419"/>
      <c r="AV15" s="420"/>
      <c r="AW15" s="420"/>
      <c r="AX15" s="420"/>
      <c r="AY15" s="347" t="s">
        <v>133</v>
      </c>
      <c r="AZ15" s="348"/>
      <c r="BA15" s="348"/>
      <c r="BB15" s="348"/>
      <c r="BC15" s="348"/>
      <c r="BD15" s="348"/>
      <c r="BE15" s="348"/>
      <c r="BF15" s="348"/>
      <c r="BG15" s="348"/>
      <c r="BH15" s="348"/>
      <c r="BI15" s="348"/>
      <c r="BJ15" s="348"/>
      <c r="BK15" s="348"/>
      <c r="BL15" s="348"/>
      <c r="BM15" s="349"/>
      <c r="BN15" s="350">
        <v>11484029</v>
      </c>
      <c r="BO15" s="351"/>
      <c r="BP15" s="351"/>
      <c r="BQ15" s="351"/>
      <c r="BR15" s="351"/>
      <c r="BS15" s="351"/>
      <c r="BT15" s="351"/>
      <c r="BU15" s="352"/>
      <c r="BV15" s="350">
        <v>11343663</v>
      </c>
      <c r="BW15" s="351"/>
      <c r="BX15" s="351"/>
      <c r="BY15" s="351"/>
      <c r="BZ15" s="351"/>
      <c r="CA15" s="351"/>
      <c r="CB15" s="351"/>
      <c r="CC15" s="352"/>
      <c r="CD15" s="485" t="s">
        <v>134</v>
      </c>
      <c r="CE15" s="486"/>
      <c r="CF15" s="486"/>
      <c r="CG15" s="486"/>
      <c r="CH15" s="486"/>
      <c r="CI15" s="486"/>
      <c r="CJ15" s="486"/>
      <c r="CK15" s="486"/>
      <c r="CL15" s="486"/>
      <c r="CM15" s="486"/>
      <c r="CN15" s="486"/>
      <c r="CO15" s="486"/>
      <c r="CP15" s="486"/>
      <c r="CQ15" s="486"/>
      <c r="CR15" s="486"/>
      <c r="CS15" s="487"/>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450"/>
      <c r="C16" s="451"/>
      <c r="D16" s="451"/>
      <c r="E16" s="451"/>
      <c r="F16" s="451"/>
      <c r="G16" s="451"/>
      <c r="H16" s="451"/>
      <c r="I16" s="451"/>
      <c r="J16" s="451"/>
      <c r="K16" s="452"/>
      <c r="L16" s="465" t="s">
        <v>135</v>
      </c>
      <c r="M16" s="496"/>
      <c r="N16" s="496"/>
      <c r="O16" s="496"/>
      <c r="P16" s="496"/>
      <c r="Q16" s="497"/>
      <c r="R16" s="488" t="s">
        <v>136</v>
      </c>
      <c r="S16" s="489"/>
      <c r="T16" s="489"/>
      <c r="U16" s="489"/>
      <c r="V16" s="490"/>
      <c r="W16" s="377"/>
      <c r="X16" s="378"/>
      <c r="Y16" s="378"/>
      <c r="Z16" s="378"/>
      <c r="AA16" s="378"/>
      <c r="AB16" s="367"/>
      <c r="AC16" s="471">
        <v>26.2</v>
      </c>
      <c r="AD16" s="472"/>
      <c r="AE16" s="472"/>
      <c r="AF16" s="472"/>
      <c r="AG16" s="473"/>
      <c r="AH16" s="471">
        <v>26.1</v>
      </c>
      <c r="AI16" s="472"/>
      <c r="AJ16" s="472"/>
      <c r="AK16" s="472"/>
      <c r="AL16" s="474"/>
      <c r="AM16" s="416"/>
      <c r="AN16" s="417"/>
      <c r="AO16" s="417"/>
      <c r="AP16" s="417"/>
      <c r="AQ16" s="417"/>
      <c r="AR16" s="417"/>
      <c r="AS16" s="417"/>
      <c r="AT16" s="418"/>
      <c r="AU16" s="419"/>
      <c r="AV16" s="420"/>
      <c r="AW16" s="420"/>
      <c r="AX16" s="420"/>
      <c r="AY16" s="421" t="s">
        <v>137</v>
      </c>
      <c r="AZ16" s="422"/>
      <c r="BA16" s="422"/>
      <c r="BB16" s="422"/>
      <c r="BC16" s="422"/>
      <c r="BD16" s="422"/>
      <c r="BE16" s="422"/>
      <c r="BF16" s="422"/>
      <c r="BG16" s="422"/>
      <c r="BH16" s="422"/>
      <c r="BI16" s="422"/>
      <c r="BJ16" s="422"/>
      <c r="BK16" s="422"/>
      <c r="BL16" s="422"/>
      <c r="BM16" s="423"/>
      <c r="BN16" s="387">
        <v>24098912</v>
      </c>
      <c r="BO16" s="388"/>
      <c r="BP16" s="388"/>
      <c r="BQ16" s="388"/>
      <c r="BR16" s="388"/>
      <c r="BS16" s="388"/>
      <c r="BT16" s="388"/>
      <c r="BU16" s="389"/>
      <c r="BV16" s="387">
        <v>24047275</v>
      </c>
      <c r="BW16" s="388"/>
      <c r="BX16" s="388"/>
      <c r="BY16" s="388"/>
      <c r="BZ16" s="388"/>
      <c r="CA16" s="388"/>
      <c r="CB16" s="388"/>
      <c r="CC16" s="389"/>
      <c r="CD16" s="154"/>
      <c r="CE16" s="494"/>
      <c r="CF16" s="494"/>
      <c r="CG16" s="494"/>
      <c r="CH16" s="494"/>
      <c r="CI16" s="494"/>
      <c r="CJ16" s="494"/>
      <c r="CK16" s="494"/>
      <c r="CL16" s="494"/>
      <c r="CM16" s="494"/>
      <c r="CN16" s="494"/>
      <c r="CO16" s="494"/>
      <c r="CP16" s="494"/>
      <c r="CQ16" s="494"/>
      <c r="CR16" s="494"/>
      <c r="CS16" s="495"/>
      <c r="CT16" s="384"/>
      <c r="CU16" s="385"/>
      <c r="CV16" s="385"/>
      <c r="CW16" s="385"/>
      <c r="CX16" s="385"/>
      <c r="CY16" s="385"/>
      <c r="CZ16" s="385"/>
      <c r="DA16" s="386"/>
      <c r="DB16" s="384"/>
      <c r="DC16" s="385"/>
      <c r="DD16" s="385"/>
      <c r="DE16" s="385"/>
      <c r="DF16" s="385"/>
      <c r="DG16" s="385"/>
      <c r="DH16" s="385"/>
      <c r="DI16" s="386"/>
      <c r="DJ16" s="139"/>
      <c r="DK16" s="139"/>
      <c r="DL16" s="139"/>
      <c r="DM16" s="139"/>
      <c r="DN16" s="139"/>
      <c r="DO16" s="139"/>
    </row>
    <row r="17" spans="1:119" ht="18.75" customHeight="1" thickBot="1">
      <c r="A17" s="140"/>
      <c r="B17" s="453"/>
      <c r="C17" s="454"/>
      <c r="D17" s="454"/>
      <c r="E17" s="454"/>
      <c r="F17" s="454"/>
      <c r="G17" s="454"/>
      <c r="H17" s="454"/>
      <c r="I17" s="454"/>
      <c r="J17" s="454"/>
      <c r="K17" s="455"/>
      <c r="L17" s="155"/>
      <c r="M17" s="491" t="s">
        <v>138</v>
      </c>
      <c r="N17" s="492"/>
      <c r="O17" s="492"/>
      <c r="P17" s="492"/>
      <c r="Q17" s="493"/>
      <c r="R17" s="488" t="s">
        <v>139</v>
      </c>
      <c r="S17" s="489"/>
      <c r="T17" s="489"/>
      <c r="U17" s="489"/>
      <c r="V17" s="490"/>
      <c r="W17" s="403" t="s">
        <v>140</v>
      </c>
      <c r="X17" s="404"/>
      <c r="Y17" s="404"/>
      <c r="Z17" s="404"/>
      <c r="AA17" s="404"/>
      <c r="AB17" s="394"/>
      <c r="AC17" s="438">
        <v>33050</v>
      </c>
      <c r="AD17" s="439"/>
      <c r="AE17" s="439"/>
      <c r="AF17" s="439"/>
      <c r="AG17" s="478"/>
      <c r="AH17" s="438">
        <v>33688</v>
      </c>
      <c r="AI17" s="439"/>
      <c r="AJ17" s="439"/>
      <c r="AK17" s="439"/>
      <c r="AL17" s="440"/>
      <c r="AM17" s="416"/>
      <c r="AN17" s="417"/>
      <c r="AO17" s="417"/>
      <c r="AP17" s="417"/>
      <c r="AQ17" s="417"/>
      <c r="AR17" s="417"/>
      <c r="AS17" s="417"/>
      <c r="AT17" s="418"/>
      <c r="AU17" s="419"/>
      <c r="AV17" s="420"/>
      <c r="AW17" s="420"/>
      <c r="AX17" s="420"/>
      <c r="AY17" s="421" t="s">
        <v>141</v>
      </c>
      <c r="AZ17" s="422"/>
      <c r="BA17" s="422"/>
      <c r="BB17" s="422"/>
      <c r="BC17" s="422"/>
      <c r="BD17" s="422"/>
      <c r="BE17" s="422"/>
      <c r="BF17" s="422"/>
      <c r="BG17" s="422"/>
      <c r="BH17" s="422"/>
      <c r="BI17" s="422"/>
      <c r="BJ17" s="422"/>
      <c r="BK17" s="422"/>
      <c r="BL17" s="422"/>
      <c r="BM17" s="423"/>
      <c r="BN17" s="387">
        <v>14588703</v>
      </c>
      <c r="BO17" s="388"/>
      <c r="BP17" s="388"/>
      <c r="BQ17" s="388"/>
      <c r="BR17" s="388"/>
      <c r="BS17" s="388"/>
      <c r="BT17" s="388"/>
      <c r="BU17" s="389"/>
      <c r="BV17" s="387">
        <v>14399539</v>
      </c>
      <c r="BW17" s="388"/>
      <c r="BX17" s="388"/>
      <c r="BY17" s="388"/>
      <c r="BZ17" s="388"/>
      <c r="CA17" s="388"/>
      <c r="CB17" s="388"/>
      <c r="CC17" s="389"/>
      <c r="CD17" s="154"/>
      <c r="CE17" s="494"/>
      <c r="CF17" s="494"/>
      <c r="CG17" s="494"/>
      <c r="CH17" s="494"/>
      <c r="CI17" s="494"/>
      <c r="CJ17" s="494"/>
      <c r="CK17" s="494"/>
      <c r="CL17" s="494"/>
      <c r="CM17" s="494"/>
      <c r="CN17" s="494"/>
      <c r="CO17" s="494"/>
      <c r="CP17" s="494"/>
      <c r="CQ17" s="494"/>
      <c r="CR17" s="494"/>
      <c r="CS17" s="495"/>
      <c r="CT17" s="384"/>
      <c r="CU17" s="385"/>
      <c r="CV17" s="385"/>
      <c r="CW17" s="385"/>
      <c r="CX17" s="385"/>
      <c r="CY17" s="385"/>
      <c r="CZ17" s="385"/>
      <c r="DA17" s="386"/>
      <c r="DB17" s="384"/>
      <c r="DC17" s="385"/>
      <c r="DD17" s="385"/>
      <c r="DE17" s="385"/>
      <c r="DF17" s="385"/>
      <c r="DG17" s="385"/>
      <c r="DH17" s="385"/>
      <c r="DI17" s="386"/>
      <c r="DJ17" s="139"/>
      <c r="DK17" s="139"/>
      <c r="DL17" s="139"/>
      <c r="DM17" s="139"/>
      <c r="DN17" s="139"/>
      <c r="DO17" s="139"/>
    </row>
    <row r="18" spans="1:119" ht="18.75" customHeight="1" thickBot="1">
      <c r="A18" s="140"/>
      <c r="B18" s="498" t="s">
        <v>142</v>
      </c>
      <c r="C18" s="430"/>
      <c r="D18" s="430"/>
      <c r="E18" s="499"/>
      <c r="F18" s="499"/>
      <c r="G18" s="499"/>
      <c r="H18" s="499"/>
      <c r="I18" s="499"/>
      <c r="J18" s="499"/>
      <c r="K18" s="499"/>
      <c r="L18" s="500">
        <v>602.97</v>
      </c>
      <c r="M18" s="500"/>
      <c r="N18" s="500"/>
      <c r="O18" s="500"/>
      <c r="P18" s="500"/>
      <c r="Q18" s="500"/>
      <c r="R18" s="501"/>
      <c r="S18" s="501"/>
      <c r="T18" s="501"/>
      <c r="U18" s="501"/>
      <c r="V18" s="502"/>
      <c r="W18" s="405"/>
      <c r="X18" s="406"/>
      <c r="Y18" s="406"/>
      <c r="Z18" s="406"/>
      <c r="AA18" s="406"/>
      <c r="AB18" s="397"/>
      <c r="AC18" s="503">
        <v>65.099999999999994</v>
      </c>
      <c r="AD18" s="504"/>
      <c r="AE18" s="504"/>
      <c r="AF18" s="504"/>
      <c r="AG18" s="505"/>
      <c r="AH18" s="503">
        <v>65.3</v>
      </c>
      <c r="AI18" s="504"/>
      <c r="AJ18" s="504"/>
      <c r="AK18" s="504"/>
      <c r="AL18" s="506"/>
      <c r="AM18" s="416"/>
      <c r="AN18" s="417"/>
      <c r="AO18" s="417"/>
      <c r="AP18" s="417"/>
      <c r="AQ18" s="417"/>
      <c r="AR18" s="417"/>
      <c r="AS18" s="417"/>
      <c r="AT18" s="418"/>
      <c r="AU18" s="419"/>
      <c r="AV18" s="420"/>
      <c r="AW18" s="420"/>
      <c r="AX18" s="420"/>
      <c r="AY18" s="421" t="s">
        <v>143</v>
      </c>
      <c r="AZ18" s="422"/>
      <c r="BA18" s="422"/>
      <c r="BB18" s="422"/>
      <c r="BC18" s="422"/>
      <c r="BD18" s="422"/>
      <c r="BE18" s="422"/>
      <c r="BF18" s="422"/>
      <c r="BG18" s="422"/>
      <c r="BH18" s="422"/>
      <c r="BI18" s="422"/>
      <c r="BJ18" s="422"/>
      <c r="BK18" s="422"/>
      <c r="BL18" s="422"/>
      <c r="BM18" s="423"/>
      <c r="BN18" s="387">
        <v>28623824</v>
      </c>
      <c r="BO18" s="388"/>
      <c r="BP18" s="388"/>
      <c r="BQ18" s="388"/>
      <c r="BR18" s="388"/>
      <c r="BS18" s="388"/>
      <c r="BT18" s="388"/>
      <c r="BU18" s="389"/>
      <c r="BV18" s="387">
        <v>29138972</v>
      </c>
      <c r="BW18" s="388"/>
      <c r="BX18" s="388"/>
      <c r="BY18" s="388"/>
      <c r="BZ18" s="388"/>
      <c r="CA18" s="388"/>
      <c r="CB18" s="388"/>
      <c r="CC18" s="389"/>
      <c r="CD18" s="154"/>
      <c r="CE18" s="494"/>
      <c r="CF18" s="494"/>
      <c r="CG18" s="494"/>
      <c r="CH18" s="494"/>
      <c r="CI18" s="494"/>
      <c r="CJ18" s="494"/>
      <c r="CK18" s="494"/>
      <c r="CL18" s="494"/>
      <c r="CM18" s="494"/>
      <c r="CN18" s="494"/>
      <c r="CO18" s="494"/>
      <c r="CP18" s="494"/>
      <c r="CQ18" s="494"/>
      <c r="CR18" s="494"/>
      <c r="CS18" s="495"/>
      <c r="CT18" s="384"/>
      <c r="CU18" s="385"/>
      <c r="CV18" s="385"/>
      <c r="CW18" s="385"/>
      <c r="CX18" s="385"/>
      <c r="CY18" s="385"/>
      <c r="CZ18" s="385"/>
      <c r="DA18" s="386"/>
      <c r="DB18" s="384"/>
      <c r="DC18" s="385"/>
      <c r="DD18" s="385"/>
      <c r="DE18" s="385"/>
      <c r="DF18" s="385"/>
      <c r="DG18" s="385"/>
      <c r="DH18" s="385"/>
      <c r="DI18" s="386"/>
      <c r="DJ18" s="139"/>
      <c r="DK18" s="139"/>
      <c r="DL18" s="139"/>
      <c r="DM18" s="139"/>
      <c r="DN18" s="139"/>
      <c r="DO18" s="139"/>
    </row>
    <row r="19" spans="1:119" ht="18.75" customHeight="1" thickBot="1">
      <c r="A19" s="140"/>
      <c r="B19" s="498" t="s">
        <v>144</v>
      </c>
      <c r="C19" s="430"/>
      <c r="D19" s="430"/>
      <c r="E19" s="499"/>
      <c r="F19" s="499"/>
      <c r="G19" s="499"/>
      <c r="H19" s="499"/>
      <c r="I19" s="499"/>
      <c r="J19" s="499"/>
      <c r="K19" s="499"/>
      <c r="L19" s="507">
        <v>176</v>
      </c>
      <c r="M19" s="507"/>
      <c r="N19" s="507"/>
      <c r="O19" s="507"/>
      <c r="P19" s="507"/>
      <c r="Q19" s="507"/>
      <c r="R19" s="508"/>
      <c r="S19" s="508"/>
      <c r="T19" s="508"/>
      <c r="U19" s="508"/>
      <c r="V19" s="509"/>
      <c r="W19" s="344"/>
      <c r="X19" s="345"/>
      <c r="Y19" s="345"/>
      <c r="Z19" s="345"/>
      <c r="AA19" s="345"/>
      <c r="AB19" s="345"/>
      <c r="AC19" s="351"/>
      <c r="AD19" s="351"/>
      <c r="AE19" s="351"/>
      <c r="AF19" s="351"/>
      <c r="AG19" s="351"/>
      <c r="AH19" s="351"/>
      <c r="AI19" s="351"/>
      <c r="AJ19" s="351"/>
      <c r="AK19" s="351"/>
      <c r="AL19" s="352"/>
      <c r="AM19" s="416"/>
      <c r="AN19" s="417"/>
      <c r="AO19" s="417"/>
      <c r="AP19" s="417"/>
      <c r="AQ19" s="417"/>
      <c r="AR19" s="417"/>
      <c r="AS19" s="417"/>
      <c r="AT19" s="418"/>
      <c r="AU19" s="419"/>
      <c r="AV19" s="420"/>
      <c r="AW19" s="420"/>
      <c r="AX19" s="420"/>
      <c r="AY19" s="421" t="s">
        <v>145</v>
      </c>
      <c r="AZ19" s="422"/>
      <c r="BA19" s="422"/>
      <c r="BB19" s="422"/>
      <c r="BC19" s="422"/>
      <c r="BD19" s="422"/>
      <c r="BE19" s="422"/>
      <c r="BF19" s="422"/>
      <c r="BG19" s="422"/>
      <c r="BH19" s="422"/>
      <c r="BI19" s="422"/>
      <c r="BJ19" s="422"/>
      <c r="BK19" s="422"/>
      <c r="BL19" s="422"/>
      <c r="BM19" s="423"/>
      <c r="BN19" s="387">
        <v>37831519</v>
      </c>
      <c r="BO19" s="388"/>
      <c r="BP19" s="388"/>
      <c r="BQ19" s="388"/>
      <c r="BR19" s="388"/>
      <c r="BS19" s="388"/>
      <c r="BT19" s="388"/>
      <c r="BU19" s="389"/>
      <c r="BV19" s="387">
        <v>38743681</v>
      </c>
      <c r="BW19" s="388"/>
      <c r="BX19" s="388"/>
      <c r="BY19" s="388"/>
      <c r="BZ19" s="388"/>
      <c r="CA19" s="388"/>
      <c r="CB19" s="388"/>
      <c r="CC19" s="389"/>
      <c r="CD19" s="154"/>
      <c r="CE19" s="494"/>
      <c r="CF19" s="494"/>
      <c r="CG19" s="494"/>
      <c r="CH19" s="494"/>
      <c r="CI19" s="494"/>
      <c r="CJ19" s="494"/>
      <c r="CK19" s="494"/>
      <c r="CL19" s="494"/>
      <c r="CM19" s="494"/>
      <c r="CN19" s="494"/>
      <c r="CO19" s="494"/>
      <c r="CP19" s="494"/>
      <c r="CQ19" s="494"/>
      <c r="CR19" s="494"/>
      <c r="CS19" s="495"/>
      <c r="CT19" s="384"/>
      <c r="CU19" s="385"/>
      <c r="CV19" s="385"/>
      <c r="CW19" s="385"/>
      <c r="CX19" s="385"/>
      <c r="CY19" s="385"/>
      <c r="CZ19" s="385"/>
      <c r="DA19" s="386"/>
      <c r="DB19" s="384"/>
      <c r="DC19" s="385"/>
      <c r="DD19" s="385"/>
      <c r="DE19" s="385"/>
      <c r="DF19" s="385"/>
      <c r="DG19" s="385"/>
      <c r="DH19" s="385"/>
      <c r="DI19" s="386"/>
      <c r="DJ19" s="139"/>
      <c r="DK19" s="139"/>
      <c r="DL19" s="139"/>
      <c r="DM19" s="139"/>
      <c r="DN19" s="139"/>
      <c r="DO19" s="139"/>
    </row>
    <row r="20" spans="1:119" ht="18.75" customHeight="1" thickBot="1">
      <c r="A20" s="140"/>
      <c r="B20" s="498" t="s">
        <v>146</v>
      </c>
      <c r="C20" s="430"/>
      <c r="D20" s="430"/>
      <c r="E20" s="499"/>
      <c r="F20" s="499"/>
      <c r="G20" s="499"/>
      <c r="H20" s="499"/>
      <c r="I20" s="499"/>
      <c r="J20" s="499"/>
      <c r="K20" s="499"/>
      <c r="L20" s="507">
        <v>39320</v>
      </c>
      <c r="M20" s="507"/>
      <c r="N20" s="507"/>
      <c r="O20" s="507"/>
      <c r="P20" s="507"/>
      <c r="Q20" s="507"/>
      <c r="R20" s="508"/>
      <c r="S20" s="508"/>
      <c r="T20" s="508"/>
      <c r="U20" s="508"/>
      <c r="V20" s="509"/>
      <c r="W20" s="405"/>
      <c r="X20" s="406"/>
      <c r="Y20" s="406"/>
      <c r="Z20" s="406"/>
      <c r="AA20" s="406"/>
      <c r="AB20" s="406"/>
      <c r="AC20" s="483"/>
      <c r="AD20" s="483"/>
      <c r="AE20" s="483"/>
      <c r="AF20" s="483"/>
      <c r="AG20" s="483"/>
      <c r="AH20" s="483"/>
      <c r="AI20" s="483"/>
      <c r="AJ20" s="483"/>
      <c r="AK20" s="483"/>
      <c r="AL20" s="484"/>
      <c r="AM20" s="510"/>
      <c r="AN20" s="442"/>
      <c r="AO20" s="442"/>
      <c r="AP20" s="442"/>
      <c r="AQ20" s="442"/>
      <c r="AR20" s="442"/>
      <c r="AS20" s="442"/>
      <c r="AT20" s="443"/>
      <c r="AU20" s="511"/>
      <c r="AV20" s="512"/>
      <c r="AW20" s="512"/>
      <c r="AX20" s="513"/>
      <c r="AY20" s="421"/>
      <c r="AZ20" s="422"/>
      <c r="BA20" s="422"/>
      <c r="BB20" s="422"/>
      <c r="BC20" s="422"/>
      <c r="BD20" s="422"/>
      <c r="BE20" s="422"/>
      <c r="BF20" s="422"/>
      <c r="BG20" s="422"/>
      <c r="BH20" s="422"/>
      <c r="BI20" s="422"/>
      <c r="BJ20" s="422"/>
      <c r="BK20" s="422"/>
      <c r="BL20" s="422"/>
      <c r="BM20" s="423"/>
      <c r="BN20" s="387"/>
      <c r="BO20" s="388"/>
      <c r="BP20" s="388"/>
      <c r="BQ20" s="388"/>
      <c r="BR20" s="388"/>
      <c r="BS20" s="388"/>
      <c r="BT20" s="388"/>
      <c r="BU20" s="389"/>
      <c r="BV20" s="387"/>
      <c r="BW20" s="388"/>
      <c r="BX20" s="388"/>
      <c r="BY20" s="388"/>
      <c r="BZ20" s="388"/>
      <c r="CA20" s="388"/>
      <c r="CB20" s="388"/>
      <c r="CC20" s="389"/>
      <c r="CD20" s="154"/>
      <c r="CE20" s="494"/>
      <c r="CF20" s="494"/>
      <c r="CG20" s="494"/>
      <c r="CH20" s="494"/>
      <c r="CI20" s="494"/>
      <c r="CJ20" s="494"/>
      <c r="CK20" s="494"/>
      <c r="CL20" s="494"/>
      <c r="CM20" s="494"/>
      <c r="CN20" s="494"/>
      <c r="CO20" s="494"/>
      <c r="CP20" s="494"/>
      <c r="CQ20" s="494"/>
      <c r="CR20" s="494"/>
      <c r="CS20" s="495"/>
      <c r="CT20" s="384"/>
      <c r="CU20" s="385"/>
      <c r="CV20" s="385"/>
      <c r="CW20" s="385"/>
      <c r="CX20" s="385"/>
      <c r="CY20" s="385"/>
      <c r="CZ20" s="385"/>
      <c r="DA20" s="386"/>
      <c r="DB20" s="384"/>
      <c r="DC20" s="385"/>
      <c r="DD20" s="385"/>
      <c r="DE20" s="385"/>
      <c r="DF20" s="385"/>
      <c r="DG20" s="385"/>
      <c r="DH20" s="385"/>
      <c r="DI20" s="386"/>
      <c r="DJ20" s="139"/>
      <c r="DK20" s="139"/>
      <c r="DL20" s="139"/>
      <c r="DM20" s="139"/>
      <c r="DN20" s="139"/>
      <c r="DO20" s="139"/>
    </row>
    <row r="21" spans="1:119" ht="18.75" customHeight="1">
      <c r="A21" s="140"/>
      <c r="B21" s="514" t="s">
        <v>147</v>
      </c>
      <c r="C21" s="515"/>
      <c r="D21" s="515"/>
      <c r="E21" s="515"/>
      <c r="F21" s="515"/>
      <c r="G21" s="515"/>
      <c r="H21" s="515"/>
      <c r="I21" s="515"/>
      <c r="J21" s="515"/>
      <c r="K21" s="515"/>
      <c r="L21" s="515"/>
      <c r="M21" s="515"/>
      <c r="N21" s="515"/>
      <c r="O21" s="515"/>
      <c r="P21" s="515"/>
      <c r="Q21" s="515"/>
      <c r="R21" s="515"/>
      <c r="S21" s="515"/>
      <c r="T21" s="515"/>
      <c r="U21" s="515"/>
      <c r="V21" s="515"/>
      <c r="W21" s="515"/>
      <c r="X21" s="515"/>
      <c r="Y21" s="515"/>
      <c r="Z21" s="515"/>
      <c r="AA21" s="515"/>
      <c r="AB21" s="515"/>
      <c r="AC21" s="515"/>
      <c r="AD21" s="515"/>
      <c r="AE21" s="515"/>
      <c r="AF21" s="515"/>
      <c r="AG21" s="515"/>
      <c r="AH21" s="515"/>
      <c r="AI21" s="515"/>
      <c r="AJ21" s="515"/>
      <c r="AK21" s="515"/>
      <c r="AL21" s="515"/>
      <c r="AM21" s="515"/>
      <c r="AN21" s="515"/>
      <c r="AO21" s="515"/>
      <c r="AP21" s="515"/>
      <c r="AQ21" s="515"/>
      <c r="AR21" s="515"/>
      <c r="AS21" s="515"/>
      <c r="AT21" s="515"/>
      <c r="AU21" s="515"/>
      <c r="AV21" s="515"/>
      <c r="AW21" s="515"/>
      <c r="AX21" s="516"/>
      <c r="AY21" s="421"/>
      <c r="AZ21" s="422"/>
      <c r="BA21" s="422"/>
      <c r="BB21" s="422"/>
      <c r="BC21" s="422"/>
      <c r="BD21" s="422"/>
      <c r="BE21" s="422"/>
      <c r="BF21" s="422"/>
      <c r="BG21" s="422"/>
      <c r="BH21" s="422"/>
      <c r="BI21" s="422"/>
      <c r="BJ21" s="422"/>
      <c r="BK21" s="422"/>
      <c r="BL21" s="422"/>
      <c r="BM21" s="423"/>
      <c r="BN21" s="387"/>
      <c r="BO21" s="388"/>
      <c r="BP21" s="388"/>
      <c r="BQ21" s="388"/>
      <c r="BR21" s="388"/>
      <c r="BS21" s="388"/>
      <c r="BT21" s="388"/>
      <c r="BU21" s="389"/>
      <c r="BV21" s="387"/>
      <c r="BW21" s="388"/>
      <c r="BX21" s="388"/>
      <c r="BY21" s="388"/>
      <c r="BZ21" s="388"/>
      <c r="CA21" s="388"/>
      <c r="CB21" s="388"/>
      <c r="CC21" s="389"/>
      <c r="CD21" s="154"/>
      <c r="CE21" s="494"/>
      <c r="CF21" s="494"/>
      <c r="CG21" s="494"/>
      <c r="CH21" s="494"/>
      <c r="CI21" s="494"/>
      <c r="CJ21" s="494"/>
      <c r="CK21" s="494"/>
      <c r="CL21" s="494"/>
      <c r="CM21" s="494"/>
      <c r="CN21" s="494"/>
      <c r="CO21" s="494"/>
      <c r="CP21" s="494"/>
      <c r="CQ21" s="494"/>
      <c r="CR21" s="494"/>
      <c r="CS21" s="495"/>
      <c r="CT21" s="384"/>
      <c r="CU21" s="385"/>
      <c r="CV21" s="385"/>
      <c r="CW21" s="385"/>
      <c r="CX21" s="385"/>
      <c r="CY21" s="385"/>
      <c r="CZ21" s="385"/>
      <c r="DA21" s="386"/>
      <c r="DB21" s="384"/>
      <c r="DC21" s="385"/>
      <c r="DD21" s="385"/>
      <c r="DE21" s="385"/>
      <c r="DF21" s="385"/>
      <c r="DG21" s="385"/>
      <c r="DH21" s="385"/>
      <c r="DI21" s="386"/>
      <c r="DJ21" s="139"/>
      <c r="DK21" s="139"/>
      <c r="DL21" s="139"/>
      <c r="DM21" s="139"/>
      <c r="DN21" s="139"/>
      <c r="DO21" s="139"/>
    </row>
    <row r="22" spans="1:119" ht="18.75" customHeight="1" thickBot="1">
      <c r="A22" s="140"/>
      <c r="B22" s="517" t="s">
        <v>148</v>
      </c>
      <c r="C22" s="518"/>
      <c r="D22" s="519"/>
      <c r="E22" s="399" t="s">
        <v>1</v>
      </c>
      <c r="F22" s="404"/>
      <c r="G22" s="404"/>
      <c r="H22" s="404"/>
      <c r="I22" s="404"/>
      <c r="J22" s="404"/>
      <c r="K22" s="394"/>
      <c r="L22" s="399" t="s">
        <v>149</v>
      </c>
      <c r="M22" s="404"/>
      <c r="N22" s="404"/>
      <c r="O22" s="404"/>
      <c r="P22" s="394"/>
      <c r="Q22" s="526" t="s">
        <v>150</v>
      </c>
      <c r="R22" s="527"/>
      <c r="S22" s="527"/>
      <c r="T22" s="527"/>
      <c r="U22" s="527"/>
      <c r="V22" s="528"/>
      <c r="W22" s="532" t="s">
        <v>151</v>
      </c>
      <c r="X22" s="518"/>
      <c r="Y22" s="519"/>
      <c r="Z22" s="399" t="s">
        <v>1</v>
      </c>
      <c r="AA22" s="404"/>
      <c r="AB22" s="404"/>
      <c r="AC22" s="404"/>
      <c r="AD22" s="404"/>
      <c r="AE22" s="404"/>
      <c r="AF22" s="404"/>
      <c r="AG22" s="394"/>
      <c r="AH22" s="545" t="s">
        <v>152</v>
      </c>
      <c r="AI22" s="404"/>
      <c r="AJ22" s="404"/>
      <c r="AK22" s="404"/>
      <c r="AL22" s="394"/>
      <c r="AM22" s="545" t="s">
        <v>153</v>
      </c>
      <c r="AN22" s="546"/>
      <c r="AO22" s="546"/>
      <c r="AP22" s="546"/>
      <c r="AQ22" s="546"/>
      <c r="AR22" s="547"/>
      <c r="AS22" s="526" t="s">
        <v>150</v>
      </c>
      <c r="AT22" s="527"/>
      <c r="AU22" s="527"/>
      <c r="AV22" s="527"/>
      <c r="AW22" s="527"/>
      <c r="AX22" s="551"/>
      <c r="AY22" s="553"/>
      <c r="AZ22" s="554"/>
      <c r="BA22" s="554"/>
      <c r="BB22" s="554"/>
      <c r="BC22" s="554"/>
      <c r="BD22" s="554"/>
      <c r="BE22" s="554"/>
      <c r="BF22" s="554"/>
      <c r="BG22" s="554"/>
      <c r="BH22" s="554"/>
      <c r="BI22" s="554"/>
      <c r="BJ22" s="554"/>
      <c r="BK22" s="554"/>
      <c r="BL22" s="554"/>
      <c r="BM22" s="555"/>
      <c r="BN22" s="556"/>
      <c r="BO22" s="557"/>
      <c r="BP22" s="557"/>
      <c r="BQ22" s="557"/>
      <c r="BR22" s="557"/>
      <c r="BS22" s="557"/>
      <c r="BT22" s="557"/>
      <c r="BU22" s="558"/>
      <c r="BV22" s="556"/>
      <c r="BW22" s="557"/>
      <c r="BX22" s="557"/>
      <c r="BY22" s="557"/>
      <c r="BZ22" s="557"/>
      <c r="CA22" s="557"/>
      <c r="CB22" s="557"/>
      <c r="CC22" s="558"/>
      <c r="CD22" s="154"/>
      <c r="CE22" s="494"/>
      <c r="CF22" s="494"/>
      <c r="CG22" s="494"/>
      <c r="CH22" s="494"/>
      <c r="CI22" s="494"/>
      <c r="CJ22" s="494"/>
      <c r="CK22" s="494"/>
      <c r="CL22" s="494"/>
      <c r="CM22" s="494"/>
      <c r="CN22" s="494"/>
      <c r="CO22" s="494"/>
      <c r="CP22" s="494"/>
      <c r="CQ22" s="494"/>
      <c r="CR22" s="494"/>
      <c r="CS22" s="495"/>
      <c r="CT22" s="384"/>
      <c r="CU22" s="385"/>
      <c r="CV22" s="385"/>
      <c r="CW22" s="385"/>
      <c r="CX22" s="385"/>
      <c r="CY22" s="385"/>
      <c r="CZ22" s="385"/>
      <c r="DA22" s="386"/>
      <c r="DB22" s="384"/>
      <c r="DC22" s="385"/>
      <c r="DD22" s="385"/>
      <c r="DE22" s="385"/>
      <c r="DF22" s="385"/>
      <c r="DG22" s="385"/>
      <c r="DH22" s="385"/>
      <c r="DI22" s="386"/>
      <c r="DJ22" s="139"/>
      <c r="DK22" s="139"/>
      <c r="DL22" s="139"/>
      <c r="DM22" s="139"/>
      <c r="DN22" s="139"/>
      <c r="DO22" s="139"/>
    </row>
    <row r="23" spans="1:119" ht="18.75" customHeight="1">
      <c r="A23" s="140"/>
      <c r="B23" s="520"/>
      <c r="C23" s="521"/>
      <c r="D23" s="522"/>
      <c r="E23" s="373"/>
      <c r="F23" s="378"/>
      <c r="G23" s="378"/>
      <c r="H23" s="378"/>
      <c r="I23" s="378"/>
      <c r="J23" s="378"/>
      <c r="K23" s="367"/>
      <c r="L23" s="373"/>
      <c r="M23" s="378"/>
      <c r="N23" s="378"/>
      <c r="O23" s="378"/>
      <c r="P23" s="367"/>
      <c r="Q23" s="529"/>
      <c r="R23" s="530"/>
      <c r="S23" s="530"/>
      <c r="T23" s="530"/>
      <c r="U23" s="530"/>
      <c r="V23" s="531"/>
      <c r="W23" s="533"/>
      <c r="X23" s="521"/>
      <c r="Y23" s="522"/>
      <c r="Z23" s="373"/>
      <c r="AA23" s="378"/>
      <c r="AB23" s="378"/>
      <c r="AC23" s="378"/>
      <c r="AD23" s="378"/>
      <c r="AE23" s="378"/>
      <c r="AF23" s="378"/>
      <c r="AG23" s="367"/>
      <c r="AH23" s="373"/>
      <c r="AI23" s="378"/>
      <c r="AJ23" s="378"/>
      <c r="AK23" s="378"/>
      <c r="AL23" s="367"/>
      <c r="AM23" s="548"/>
      <c r="AN23" s="549"/>
      <c r="AO23" s="549"/>
      <c r="AP23" s="549"/>
      <c r="AQ23" s="549"/>
      <c r="AR23" s="550"/>
      <c r="AS23" s="529"/>
      <c r="AT23" s="530"/>
      <c r="AU23" s="530"/>
      <c r="AV23" s="530"/>
      <c r="AW23" s="530"/>
      <c r="AX23" s="552"/>
      <c r="AY23" s="347" t="s">
        <v>154</v>
      </c>
      <c r="AZ23" s="348"/>
      <c r="BA23" s="348"/>
      <c r="BB23" s="348"/>
      <c r="BC23" s="348"/>
      <c r="BD23" s="348"/>
      <c r="BE23" s="348"/>
      <c r="BF23" s="348"/>
      <c r="BG23" s="348"/>
      <c r="BH23" s="348"/>
      <c r="BI23" s="348"/>
      <c r="BJ23" s="348"/>
      <c r="BK23" s="348"/>
      <c r="BL23" s="348"/>
      <c r="BM23" s="349"/>
      <c r="BN23" s="387">
        <v>62522968</v>
      </c>
      <c r="BO23" s="388"/>
      <c r="BP23" s="388"/>
      <c r="BQ23" s="388"/>
      <c r="BR23" s="388"/>
      <c r="BS23" s="388"/>
      <c r="BT23" s="388"/>
      <c r="BU23" s="389"/>
      <c r="BV23" s="387">
        <v>63806844</v>
      </c>
      <c r="BW23" s="388"/>
      <c r="BX23" s="388"/>
      <c r="BY23" s="388"/>
      <c r="BZ23" s="388"/>
      <c r="CA23" s="388"/>
      <c r="CB23" s="388"/>
      <c r="CC23" s="389"/>
      <c r="CD23" s="154"/>
      <c r="CE23" s="494"/>
      <c r="CF23" s="494"/>
      <c r="CG23" s="494"/>
      <c r="CH23" s="494"/>
      <c r="CI23" s="494"/>
      <c r="CJ23" s="494"/>
      <c r="CK23" s="494"/>
      <c r="CL23" s="494"/>
      <c r="CM23" s="494"/>
      <c r="CN23" s="494"/>
      <c r="CO23" s="494"/>
      <c r="CP23" s="494"/>
      <c r="CQ23" s="494"/>
      <c r="CR23" s="494"/>
      <c r="CS23" s="495"/>
      <c r="CT23" s="384"/>
      <c r="CU23" s="385"/>
      <c r="CV23" s="385"/>
      <c r="CW23" s="385"/>
      <c r="CX23" s="385"/>
      <c r="CY23" s="385"/>
      <c r="CZ23" s="385"/>
      <c r="DA23" s="386"/>
      <c r="DB23" s="384"/>
      <c r="DC23" s="385"/>
      <c r="DD23" s="385"/>
      <c r="DE23" s="385"/>
      <c r="DF23" s="385"/>
      <c r="DG23" s="385"/>
      <c r="DH23" s="385"/>
      <c r="DI23" s="386"/>
      <c r="DJ23" s="139"/>
      <c r="DK23" s="139"/>
      <c r="DL23" s="139"/>
      <c r="DM23" s="139"/>
      <c r="DN23" s="139"/>
      <c r="DO23" s="139"/>
    </row>
    <row r="24" spans="1:119" ht="18.75" customHeight="1" thickBot="1">
      <c r="A24" s="140"/>
      <c r="B24" s="520"/>
      <c r="C24" s="521"/>
      <c r="D24" s="522"/>
      <c r="E24" s="437" t="s">
        <v>155</v>
      </c>
      <c r="F24" s="417"/>
      <c r="G24" s="417"/>
      <c r="H24" s="417"/>
      <c r="I24" s="417"/>
      <c r="J24" s="417"/>
      <c r="K24" s="418"/>
      <c r="L24" s="438">
        <v>1</v>
      </c>
      <c r="M24" s="439"/>
      <c r="N24" s="439"/>
      <c r="O24" s="439"/>
      <c r="P24" s="478"/>
      <c r="Q24" s="438">
        <v>9400</v>
      </c>
      <c r="R24" s="439"/>
      <c r="S24" s="439"/>
      <c r="T24" s="439"/>
      <c r="U24" s="439"/>
      <c r="V24" s="478"/>
      <c r="W24" s="533"/>
      <c r="X24" s="521"/>
      <c r="Y24" s="522"/>
      <c r="Z24" s="437" t="s">
        <v>156</v>
      </c>
      <c r="AA24" s="417"/>
      <c r="AB24" s="417"/>
      <c r="AC24" s="417"/>
      <c r="AD24" s="417"/>
      <c r="AE24" s="417"/>
      <c r="AF24" s="417"/>
      <c r="AG24" s="418"/>
      <c r="AH24" s="438">
        <v>775</v>
      </c>
      <c r="AI24" s="439"/>
      <c r="AJ24" s="439"/>
      <c r="AK24" s="439"/>
      <c r="AL24" s="478"/>
      <c r="AM24" s="438">
        <v>2476900</v>
      </c>
      <c r="AN24" s="439"/>
      <c r="AO24" s="439"/>
      <c r="AP24" s="439"/>
      <c r="AQ24" s="439"/>
      <c r="AR24" s="478"/>
      <c r="AS24" s="438">
        <v>3196</v>
      </c>
      <c r="AT24" s="439"/>
      <c r="AU24" s="439"/>
      <c r="AV24" s="439"/>
      <c r="AW24" s="439"/>
      <c r="AX24" s="440"/>
      <c r="AY24" s="553" t="s">
        <v>157</v>
      </c>
      <c r="AZ24" s="554"/>
      <c r="BA24" s="554"/>
      <c r="BB24" s="554"/>
      <c r="BC24" s="554"/>
      <c r="BD24" s="554"/>
      <c r="BE24" s="554"/>
      <c r="BF24" s="554"/>
      <c r="BG24" s="554"/>
      <c r="BH24" s="554"/>
      <c r="BI24" s="554"/>
      <c r="BJ24" s="554"/>
      <c r="BK24" s="554"/>
      <c r="BL24" s="554"/>
      <c r="BM24" s="555"/>
      <c r="BN24" s="387">
        <v>17828365</v>
      </c>
      <c r="BO24" s="388"/>
      <c r="BP24" s="388"/>
      <c r="BQ24" s="388"/>
      <c r="BR24" s="388"/>
      <c r="BS24" s="388"/>
      <c r="BT24" s="388"/>
      <c r="BU24" s="389"/>
      <c r="BV24" s="387">
        <v>19285810</v>
      </c>
      <c r="BW24" s="388"/>
      <c r="BX24" s="388"/>
      <c r="BY24" s="388"/>
      <c r="BZ24" s="388"/>
      <c r="CA24" s="388"/>
      <c r="CB24" s="388"/>
      <c r="CC24" s="389"/>
      <c r="CD24" s="154"/>
      <c r="CE24" s="494"/>
      <c r="CF24" s="494"/>
      <c r="CG24" s="494"/>
      <c r="CH24" s="494"/>
      <c r="CI24" s="494"/>
      <c r="CJ24" s="494"/>
      <c r="CK24" s="494"/>
      <c r="CL24" s="494"/>
      <c r="CM24" s="494"/>
      <c r="CN24" s="494"/>
      <c r="CO24" s="494"/>
      <c r="CP24" s="494"/>
      <c r="CQ24" s="494"/>
      <c r="CR24" s="494"/>
      <c r="CS24" s="495"/>
      <c r="CT24" s="384"/>
      <c r="CU24" s="385"/>
      <c r="CV24" s="385"/>
      <c r="CW24" s="385"/>
      <c r="CX24" s="385"/>
      <c r="CY24" s="385"/>
      <c r="CZ24" s="385"/>
      <c r="DA24" s="386"/>
      <c r="DB24" s="384"/>
      <c r="DC24" s="385"/>
      <c r="DD24" s="385"/>
      <c r="DE24" s="385"/>
      <c r="DF24" s="385"/>
      <c r="DG24" s="385"/>
      <c r="DH24" s="385"/>
      <c r="DI24" s="386"/>
      <c r="DJ24" s="139"/>
      <c r="DK24" s="139"/>
      <c r="DL24" s="139"/>
      <c r="DM24" s="139"/>
      <c r="DN24" s="139"/>
      <c r="DO24" s="139"/>
    </row>
    <row r="25" spans="1:119" s="139" customFormat="1" ht="18.75" customHeight="1">
      <c r="A25" s="140"/>
      <c r="B25" s="520"/>
      <c r="C25" s="521"/>
      <c r="D25" s="522"/>
      <c r="E25" s="437" t="s">
        <v>158</v>
      </c>
      <c r="F25" s="417"/>
      <c r="G25" s="417"/>
      <c r="H25" s="417"/>
      <c r="I25" s="417"/>
      <c r="J25" s="417"/>
      <c r="K25" s="418"/>
      <c r="L25" s="438">
        <v>1</v>
      </c>
      <c r="M25" s="439"/>
      <c r="N25" s="439"/>
      <c r="O25" s="439"/>
      <c r="P25" s="478"/>
      <c r="Q25" s="438">
        <v>7500</v>
      </c>
      <c r="R25" s="439"/>
      <c r="S25" s="439"/>
      <c r="T25" s="439"/>
      <c r="U25" s="439"/>
      <c r="V25" s="478"/>
      <c r="W25" s="533"/>
      <c r="X25" s="521"/>
      <c r="Y25" s="522"/>
      <c r="Z25" s="437" t="s">
        <v>159</v>
      </c>
      <c r="AA25" s="417"/>
      <c r="AB25" s="417"/>
      <c r="AC25" s="417"/>
      <c r="AD25" s="417"/>
      <c r="AE25" s="417"/>
      <c r="AF25" s="417"/>
      <c r="AG25" s="418"/>
      <c r="AH25" s="438" t="s">
        <v>123</v>
      </c>
      <c r="AI25" s="439"/>
      <c r="AJ25" s="439"/>
      <c r="AK25" s="439"/>
      <c r="AL25" s="478"/>
      <c r="AM25" s="438" t="s">
        <v>123</v>
      </c>
      <c r="AN25" s="439"/>
      <c r="AO25" s="439"/>
      <c r="AP25" s="439"/>
      <c r="AQ25" s="439"/>
      <c r="AR25" s="478"/>
      <c r="AS25" s="438" t="s">
        <v>123</v>
      </c>
      <c r="AT25" s="439"/>
      <c r="AU25" s="439"/>
      <c r="AV25" s="439"/>
      <c r="AW25" s="439"/>
      <c r="AX25" s="440"/>
      <c r="AY25" s="347" t="s">
        <v>160</v>
      </c>
      <c r="AZ25" s="348"/>
      <c r="BA25" s="348"/>
      <c r="BB25" s="348"/>
      <c r="BC25" s="348"/>
      <c r="BD25" s="348"/>
      <c r="BE25" s="348"/>
      <c r="BF25" s="348"/>
      <c r="BG25" s="348"/>
      <c r="BH25" s="348"/>
      <c r="BI25" s="348"/>
      <c r="BJ25" s="348"/>
      <c r="BK25" s="348"/>
      <c r="BL25" s="348"/>
      <c r="BM25" s="349"/>
      <c r="BN25" s="350">
        <v>2309779</v>
      </c>
      <c r="BO25" s="351"/>
      <c r="BP25" s="351"/>
      <c r="BQ25" s="351"/>
      <c r="BR25" s="351"/>
      <c r="BS25" s="351"/>
      <c r="BT25" s="351"/>
      <c r="BU25" s="352"/>
      <c r="BV25" s="350">
        <v>2526167</v>
      </c>
      <c r="BW25" s="351"/>
      <c r="BX25" s="351"/>
      <c r="BY25" s="351"/>
      <c r="BZ25" s="351"/>
      <c r="CA25" s="351"/>
      <c r="CB25" s="351"/>
      <c r="CC25" s="352"/>
      <c r="CD25" s="154"/>
      <c r="CE25" s="494"/>
      <c r="CF25" s="494"/>
      <c r="CG25" s="494"/>
      <c r="CH25" s="494"/>
      <c r="CI25" s="494"/>
      <c r="CJ25" s="494"/>
      <c r="CK25" s="494"/>
      <c r="CL25" s="494"/>
      <c r="CM25" s="494"/>
      <c r="CN25" s="494"/>
      <c r="CO25" s="494"/>
      <c r="CP25" s="494"/>
      <c r="CQ25" s="494"/>
      <c r="CR25" s="494"/>
      <c r="CS25" s="495"/>
      <c r="CT25" s="384"/>
      <c r="CU25" s="385"/>
      <c r="CV25" s="385"/>
      <c r="CW25" s="385"/>
      <c r="CX25" s="385"/>
      <c r="CY25" s="385"/>
      <c r="CZ25" s="385"/>
      <c r="DA25" s="386"/>
      <c r="DB25" s="384"/>
      <c r="DC25" s="385"/>
      <c r="DD25" s="385"/>
      <c r="DE25" s="385"/>
      <c r="DF25" s="385"/>
      <c r="DG25" s="385"/>
      <c r="DH25" s="385"/>
      <c r="DI25" s="386"/>
    </row>
    <row r="26" spans="1:119" s="139" customFormat="1" ht="18.75" customHeight="1">
      <c r="A26" s="140"/>
      <c r="B26" s="520"/>
      <c r="C26" s="521"/>
      <c r="D26" s="522"/>
      <c r="E26" s="437" t="s">
        <v>161</v>
      </c>
      <c r="F26" s="417"/>
      <c r="G26" s="417"/>
      <c r="H26" s="417"/>
      <c r="I26" s="417"/>
      <c r="J26" s="417"/>
      <c r="K26" s="418"/>
      <c r="L26" s="438">
        <v>1</v>
      </c>
      <c r="M26" s="439"/>
      <c r="N26" s="439"/>
      <c r="O26" s="439"/>
      <c r="P26" s="478"/>
      <c r="Q26" s="438">
        <v>6300</v>
      </c>
      <c r="R26" s="439"/>
      <c r="S26" s="439"/>
      <c r="T26" s="439"/>
      <c r="U26" s="439"/>
      <c r="V26" s="478"/>
      <c r="W26" s="533"/>
      <c r="X26" s="521"/>
      <c r="Y26" s="522"/>
      <c r="Z26" s="437" t="s">
        <v>162</v>
      </c>
      <c r="AA26" s="543"/>
      <c r="AB26" s="543"/>
      <c r="AC26" s="543"/>
      <c r="AD26" s="543"/>
      <c r="AE26" s="543"/>
      <c r="AF26" s="543"/>
      <c r="AG26" s="544"/>
      <c r="AH26" s="438">
        <v>89</v>
      </c>
      <c r="AI26" s="439"/>
      <c r="AJ26" s="439"/>
      <c r="AK26" s="439"/>
      <c r="AL26" s="478"/>
      <c r="AM26" s="438">
        <v>293344</v>
      </c>
      <c r="AN26" s="439"/>
      <c r="AO26" s="439"/>
      <c r="AP26" s="439"/>
      <c r="AQ26" s="439"/>
      <c r="AR26" s="478"/>
      <c r="AS26" s="438">
        <v>3296</v>
      </c>
      <c r="AT26" s="439"/>
      <c r="AU26" s="439"/>
      <c r="AV26" s="439"/>
      <c r="AW26" s="439"/>
      <c r="AX26" s="440"/>
      <c r="AY26" s="390" t="s">
        <v>163</v>
      </c>
      <c r="AZ26" s="391"/>
      <c r="BA26" s="391"/>
      <c r="BB26" s="391"/>
      <c r="BC26" s="391"/>
      <c r="BD26" s="391"/>
      <c r="BE26" s="391"/>
      <c r="BF26" s="391"/>
      <c r="BG26" s="391"/>
      <c r="BH26" s="391"/>
      <c r="BI26" s="391"/>
      <c r="BJ26" s="391"/>
      <c r="BK26" s="391"/>
      <c r="BL26" s="391"/>
      <c r="BM26" s="392"/>
      <c r="BN26" s="387" t="s">
        <v>123</v>
      </c>
      <c r="BO26" s="388"/>
      <c r="BP26" s="388"/>
      <c r="BQ26" s="388"/>
      <c r="BR26" s="388"/>
      <c r="BS26" s="388"/>
      <c r="BT26" s="388"/>
      <c r="BU26" s="389"/>
      <c r="BV26" s="387" t="s">
        <v>123</v>
      </c>
      <c r="BW26" s="388"/>
      <c r="BX26" s="388"/>
      <c r="BY26" s="388"/>
      <c r="BZ26" s="388"/>
      <c r="CA26" s="388"/>
      <c r="CB26" s="388"/>
      <c r="CC26" s="389"/>
      <c r="CD26" s="154"/>
      <c r="CE26" s="494"/>
      <c r="CF26" s="494"/>
      <c r="CG26" s="494"/>
      <c r="CH26" s="494"/>
      <c r="CI26" s="494"/>
      <c r="CJ26" s="494"/>
      <c r="CK26" s="494"/>
      <c r="CL26" s="494"/>
      <c r="CM26" s="494"/>
      <c r="CN26" s="494"/>
      <c r="CO26" s="494"/>
      <c r="CP26" s="494"/>
      <c r="CQ26" s="494"/>
      <c r="CR26" s="494"/>
      <c r="CS26" s="495"/>
      <c r="CT26" s="384"/>
      <c r="CU26" s="385"/>
      <c r="CV26" s="385"/>
      <c r="CW26" s="385"/>
      <c r="CX26" s="385"/>
      <c r="CY26" s="385"/>
      <c r="CZ26" s="385"/>
      <c r="DA26" s="386"/>
      <c r="DB26" s="384"/>
      <c r="DC26" s="385"/>
      <c r="DD26" s="385"/>
      <c r="DE26" s="385"/>
      <c r="DF26" s="385"/>
      <c r="DG26" s="385"/>
      <c r="DH26" s="385"/>
      <c r="DI26" s="386"/>
    </row>
    <row r="27" spans="1:119" ht="18.75" customHeight="1" thickBot="1">
      <c r="A27" s="140"/>
      <c r="B27" s="520"/>
      <c r="C27" s="521"/>
      <c r="D27" s="522"/>
      <c r="E27" s="437" t="s">
        <v>164</v>
      </c>
      <c r="F27" s="417"/>
      <c r="G27" s="417"/>
      <c r="H27" s="417"/>
      <c r="I27" s="417"/>
      <c r="J27" s="417"/>
      <c r="K27" s="418"/>
      <c r="L27" s="438">
        <v>1</v>
      </c>
      <c r="M27" s="439"/>
      <c r="N27" s="439"/>
      <c r="O27" s="439"/>
      <c r="P27" s="478"/>
      <c r="Q27" s="438">
        <v>5350</v>
      </c>
      <c r="R27" s="439"/>
      <c r="S27" s="439"/>
      <c r="T27" s="439"/>
      <c r="U27" s="439"/>
      <c r="V27" s="478"/>
      <c r="W27" s="533"/>
      <c r="X27" s="521"/>
      <c r="Y27" s="522"/>
      <c r="Z27" s="437" t="s">
        <v>165</v>
      </c>
      <c r="AA27" s="417"/>
      <c r="AB27" s="417"/>
      <c r="AC27" s="417"/>
      <c r="AD27" s="417"/>
      <c r="AE27" s="417"/>
      <c r="AF27" s="417"/>
      <c r="AG27" s="418"/>
      <c r="AH27" s="438">
        <v>10</v>
      </c>
      <c r="AI27" s="439"/>
      <c r="AJ27" s="439"/>
      <c r="AK27" s="439"/>
      <c r="AL27" s="478"/>
      <c r="AM27" s="438">
        <v>41510</v>
      </c>
      <c r="AN27" s="439"/>
      <c r="AO27" s="439"/>
      <c r="AP27" s="439"/>
      <c r="AQ27" s="439"/>
      <c r="AR27" s="478"/>
      <c r="AS27" s="438">
        <v>4151</v>
      </c>
      <c r="AT27" s="439"/>
      <c r="AU27" s="439"/>
      <c r="AV27" s="439"/>
      <c r="AW27" s="439"/>
      <c r="AX27" s="440"/>
      <c r="AY27" s="479" t="s">
        <v>166</v>
      </c>
      <c r="AZ27" s="480"/>
      <c r="BA27" s="480"/>
      <c r="BB27" s="480"/>
      <c r="BC27" s="480"/>
      <c r="BD27" s="480"/>
      <c r="BE27" s="480"/>
      <c r="BF27" s="480"/>
      <c r="BG27" s="480"/>
      <c r="BH27" s="480"/>
      <c r="BI27" s="480"/>
      <c r="BJ27" s="480"/>
      <c r="BK27" s="480"/>
      <c r="BL27" s="480"/>
      <c r="BM27" s="481"/>
      <c r="BN27" s="556">
        <v>1325623</v>
      </c>
      <c r="BO27" s="557"/>
      <c r="BP27" s="557"/>
      <c r="BQ27" s="557"/>
      <c r="BR27" s="557"/>
      <c r="BS27" s="557"/>
      <c r="BT27" s="557"/>
      <c r="BU27" s="558"/>
      <c r="BV27" s="556">
        <v>1374007</v>
      </c>
      <c r="BW27" s="557"/>
      <c r="BX27" s="557"/>
      <c r="BY27" s="557"/>
      <c r="BZ27" s="557"/>
      <c r="CA27" s="557"/>
      <c r="CB27" s="557"/>
      <c r="CC27" s="558"/>
      <c r="CD27" s="156"/>
      <c r="CE27" s="494"/>
      <c r="CF27" s="494"/>
      <c r="CG27" s="494"/>
      <c r="CH27" s="494"/>
      <c r="CI27" s="494"/>
      <c r="CJ27" s="494"/>
      <c r="CK27" s="494"/>
      <c r="CL27" s="494"/>
      <c r="CM27" s="494"/>
      <c r="CN27" s="494"/>
      <c r="CO27" s="494"/>
      <c r="CP27" s="494"/>
      <c r="CQ27" s="494"/>
      <c r="CR27" s="494"/>
      <c r="CS27" s="495"/>
      <c r="CT27" s="384"/>
      <c r="CU27" s="385"/>
      <c r="CV27" s="385"/>
      <c r="CW27" s="385"/>
      <c r="CX27" s="385"/>
      <c r="CY27" s="385"/>
      <c r="CZ27" s="385"/>
      <c r="DA27" s="386"/>
      <c r="DB27" s="384"/>
      <c r="DC27" s="385"/>
      <c r="DD27" s="385"/>
      <c r="DE27" s="385"/>
      <c r="DF27" s="385"/>
      <c r="DG27" s="385"/>
      <c r="DH27" s="385"/>
      <c r="DI27" s="386"/>
      <c r="DJ27" s="139"/>
      <c r="DK27" s="139"/>
      <c r="DL27" s="139"/>
      <c r="DM27" s="139"/>
      <c r="DN27" s="139"/>
      <c r="DO27" s="139"/>
    </row>
    <row r="28" spans="1:119" ht="18.75" customHeight="1">
      <c r="A28" s="140"/>
      <c r="B28" s="520"/>
      <c r="C28" s="521"/>
      <c r="D28" s="522"/>
      <c r="E28" s="437" t="s">
        <v>167</v>
      </c>
      <c r="F28" s="417"/>
      <c r="G28" s="417"/>
      <c r="H28" s="417"/>
      <c r="I28" s="417"/>
      <c r="J28" s="417"/>
      <c r="K28" s="418"/>
      <c r="L28" s="438">
        <v>1</v>
      </c>
      <c r="M28" s="439"/>
      <c r="N28" s="439"/>
      <c r="O28" s="439"/>
      <c r="P28" s="478"/>
      <c r="Q28" s="438">
        <v>4800</v>
      </c>
      <c r="R28" s="439"/>
      <c r="S28" s="439"/>
      <c r="T28" s="439"/>
      <c r="U28" s="439"/>
      <c r="V28" s="478"/>
      <c r="W28" s="533"/>
      <c r="X28" s="521"/>
      <c r="Y28" s="522"/>
      <c r="Z28" s="437" t="s">
        <v>168</v>
      </c>
      <c r="AA28" s="417"/>
      <c r="AB28" s="417"/>
      <c r="AC28" s="417"/>
      <c r="AD28" s="417"/>
      <c r="AE28" s="417"/>
      <c r="AF28" s="417"/>
      <c r="AG28" s="418"/>
      <c r="AH28" s="438" t="s">
        <v>123</v>
      </c>
      <c r="AI28" s="439"/>
      <c r="AJ28" s="439"/>
      <c r="AK28" s="439"/>
      <c r="AL28" s="478"/>
      <c r="AM28" s="438" t="s">
        <v>123</v>
      </c>
      <c r="AN28" s="439"/>
      <c r="AO28" s="439"/>
      <c r="AP28" s="439"/>
      <c r="AQ28" s="439"/>
      <c r="AR28" s="478"/>
      <c r="AS28" s="438" t="s">
        <v>123</v>
      </c>
      <c r="AT28" s="439"/>
      <c r="AU28" s="439"/>
      <c r="AV28" s="439"/>
      <c r="AW28" s="439"/>
      <c r="AX28" s="440"/>
      <c r="AY28" s="559" t="s">
        <v>169</v>
      </c>
      <c r="AZ28" s="560"/>
      <c r="BA28" s="560"/>
      <c r="BB28" s="561"/>
      <c r="BC28" s="347" t="s">
        <v>170</v>
      </c>
      <c r="BD28" s="348"/>
      <c r="BE28" s="348"/>
      <c r="BF28" s="348"/>
      <c r="BG28" s="348"/>
      <c r="BH28" s="348"/>
      <c r="BI28" s="348"/>
      <c r="BJ28" s="348"/>
      <c r="BK28" s="348"/>
      <c r="BL28" s="348"/>
      <c r="BM28" s="349"/>
      <c r="BN28" s="350">
        <v>3300936</v>
      </c>
      <c r="BO28" s="351"/>
      <c r="BP28" s="351"/>
      <c r="BQ28" s="351"/>
      <c r="BR28" s="351"/>
      <c r="BS28" s="351"/>
      <c r="BT28" s="351"/>
      <c r="BU28" s="352"/>
      <c r="BV28" s="350">
        <v>3984731</v>
      </c>
      <c r="BW28" s="351"/>
      <c r="BX28" s="351"/>
      <c r="BY28" s="351"/>
      <c r="BZ28" s="351"/>
      <c r="CA28" s="351"/>
      <c r="CB28" s="351"/>
      <c r="CC28" s="352"/>
      <c r="CD28" s="154"/>
      <c r="CE28" s="494"/>
      <c r="CF28" s="494"/>
      <c r="CG28" s="494"/>
      <c r="CH28" s="494"/>
      <c r="CI28" s="494"/>
      <c r="CJ28" s="494"/>
      <c r="CK28" s="494"/>
      <c r="CL28" s="494"/>
      <c r="CM28" s="494"/>
      <c r="CN28" s="494"/>
      <c r="CO28" s="494"/>
      <c r="CP28" s="494"/>
      <c r="CQ28" s="494"/>
      <c r="CR28" s="494"/>
      <c r="CS28" s="495"/>
      <c r="CT28" s="384"/>
      <c r="CU28" s="385"/>
      <c r="CV28" s="385"/>
      <c r="CW28" s="385"/>
      <c r="CX28" s="385"/>
      <c r="CY28" s="385"/>
      <c r="CZ28" s="385"/>
      <c r="DA28" s="386"/>
      <c r="DB28" s="384"/>
      <c r="DC28" s="385"/>
      <c r="DD28" s="385"/>
      <c r="DE28" s="385"/>
      <c r="DF28" s="385"/>
      <c r="DG28" s="385"/>
      <c r="DH28" s="385"/>
      <c r="DI28" s="386"/>
      <c r="DJ28" s="139"/>
      <c r="DK28" s="139"/>
      <c r="DL28" s="139"/>
      <c r="DM28" s="139"/>
      <c r="DN28" s="139"/>
      <c r="DO28" s="139"/>
    </row>
    <row r="29" spans="1:119" ht="18.75" customHeight="1">
      <c r="A29" s="140"/>
      <c r="B29" s="520"/>
      <c r="C29" s="521"/>
      <c r="D29" s="522"/>
      <c r="E29" s="437" t="s">
        <v>171</v>
      </c>
      <c r="F29" s="417"/>
      <c r="G29" s="417"/>
      <c r="H29" s="417"/>
      <c r="I29" s="417"/>
      <c r="J29" s="417"/>
      <c r="K29" s="418"/>
      <c r="L29" s="438">
        <v>26</v>
      </c>
      <c r="M29" s="439"/>
      <c r="N29" s="439"/>
      <c r="O29" s="439"/>
      <c r="P29" s="478"/>
      <c r="Q29" s="438">
        <v>4500</v>
      </c>
      <c r="R29" s="439"/>
      <c r="S29" s="439"/>
      <c r="T29" s="439"/>
      <c r="U29" s="439"/>
      <c r="V29" s="478"/>
      <c r="W29" s="534"/>
      <c r="X29" s="535"/>
      <c r="Y29" s="536"/>
      <c r="Z29" s="437" t="s">
        <v>172</v>
      </c>
      <c r="AA29" s="417"/>
      <c r="AB29" s="417"/>
      <c r="AC29" s="417"/>
      <c r="AD29" s="417"/>
      <c r="AE29" s="417"/>
      <c r="AF29" s="417"/>
      <c r="AG29" s="418"/>
      <c r="AH29" s="438">
        <v>785</v>
      </c>
      <c r="AI29" s="439"/>
      <c r="AJ29" s="439"/>
      <c r="AK29" s="439"/>
      <c r="AL29" s="478"/>
      <c r="AM29" s="438">
        <v>2518410</v>
      </c>
      <c r="AN29" s="439"/>
      <c r="AO29" s="439"/>
      <c r="AP29" s="439"/>
      <c r="AQ29" s="439"/>
      <c r="AR29" s="478"/>
      <c r="AS29" s="438">
        <v>3208</v>
      </c>
      <c r="AT29" s="439"/>
      <c r="AU29" s="439"/>
      <c r="AV29" s="439"/>
      <c r="AW29" s="439"/>
      <c r="AX29" s="440"/>
      <c r="AY29" s="562"/>
      <c r="AZ29" s="563"/>
      <c r="BA29" s="563"/>
      <c r="BB29" s="564"/>
      <c r="BC29" s="421" t="s">
        <v>173</v>
      </c>
      <c r="BD29" s="422"/>
      <c r="BE29" s="422"/>
      <c r="BF29" s="422"/>
      <c r="BG29" s="422"/>
      <c r="BH29" s="422"/>
      <c r="BI29" s="422"/>
      <c r="BJ29" s="422"/>
      <c r="BK29" s="422"/>
      <c r="BL29" s="422"/>
      <c r="BM29" s="423"/>
      <c r="BN29" s="387">
        <v>2549509</v>
      </c>
      <c r="BO29" s="388"/>
      <c r="BP29" s="388"/>
      <c r="BQ29" s="388"/>
      <c r="BR29" s="388"/>
      <c r="BS29" s="388"/>
      <c r="BT29" s="388"/>
      <c r="BU29" s="389"/>
      <c r="BV29" s="387">
        <v>2558676</v>
      </c>
      <c r="BW29" s="388"/>
      <c r="BX29" s="388"/>
      <c r="BY29" s="388"/>
      <c r="BZ29" s="388"/>
      <c r="CA29" s="388"/>
      <c r="CB29" s="388"/>
      <c r="CC29" s="389"/>
      <c r="CD29" s="156"/>
      <c r="CE29" s="494"/>
      <c r="CF29" s="494"/>
      <c r="CG29" s="494"/>
      <c r="CH29" s="494"/>
      <c r="CI29" s="494"/>
      <c r="CJ29" s="494"/>
      <c r="CK29" s="494"/>
      <c r="CL29" s="494"/>
      <c r="CM29" s="494"/>
      <c r="CN29" s="494"/>
      <c r="CO29" s="494"/>
      <c r="CP29" s="494"/>
      <c r="CQ29" s="494"/>
      <c r="CR29" s="494"/>
      <c r="CS29" s="495"/>
      <c r="CT29" s="384"/>
      <c r="CU29" s="385"/>
      <c r="CV29" s="385"/>
      <c r="CW29" s="385"/>
      <c r="CX29" s="385"/>
      <c r="CY29" s="385"/>
      <c r="CZ29" s="385"/>
      <c r="DA29" s="386"/>
      <c r="DB29" s="384"/>
      <c r="DC29" s="385"/>
      <c r="DD29" s="385"/>
      <c r="DE29" s="385"/>
      <c r="DF29" s="385"/>
      <c r="DG29" s="385"/>
      <c r="DH29" s="385"/>
      <c r="DI29" s="386"/>
      <c r="DJ29" s="139"/>
      <c r="DK29" s="139"/>
      <c r="DL29" s="139"/>
      <c r="DM29" s="139"/>
      <c r="DN29" s="139"/>
      <c r="DO29" s="139"/>
    </row>
    <row r="30" spans="1:119" ht="18.75" customHeight="1" thickBot="1">
      <c r="A30" s="140"/>
      <c r="B30" s="523"/>
      <c r="C30" s="524"/>
      <c r="D30" s="525"/>
      <c r="E30" s="441"/>
      <c r="F30" s="442"/>
      <c r="G30" s="442"/>
      <c r="H30" s="442"/>
      <c r="I30" s="442"/>
      <c r="J30" s="442"/>
      <c r="K30" s="443"/>
      <c r="L30" s="537"/>
      <c r="M30" s="538"/>
      <c r="N30" s="538"/>
      <c r="O30" s="538"/>
      <c r="P30" s="539"/>
      <c r="Q30" s="537"/>
      <c r="R30" s="538"/>
      <c r="S30" s="538"/>
      <c r="T30" s="538"/>
      <c r="U30" s="538"/>
      <c r="V30" s="539"/>
      <c r="W30" s="540" t="s">
        <v>174</v>
      </c>
      <c r="X30" s="541"/>
      <c r="Y30" s="541"/>
      <c r="Z30" s="541"/>
      <c r="AA30" s="541"/>
      <c r="AB30" s="541"/>
      <c r="AC30" s="541"/>
      <c r="AD30" s="541"/>
      <c r="AE30" s="541"/>
      <c r="AF30" s="541"/>
      <c r="AG30" s="542"/>
      <c r="AH30" s="503">
        <v>98.5</v>
      </c>
      <c r="AI30" s="504"/>
      <c r="AJ30" s="504"/>
      <c r="AK30" s="504"/>
      <c r="AL30" s="504"/>
      <c r="AM30" s="504"/>
      <c r="AN30" s="504"/>
      <c r="AO30" s="504"/>
      <c r="AP30" s="504"/>
      <c r="AQ30" s="504"/>
      <c r="AR30" s="504"/>
      <c r="AS30" s="504"/>
      <c r="AT30" s="504"/>
      <c r="AU30" s="504"/>
      <c r="AV30" s="504"/>
      <c r="AW30" s="504"/>
      <c r="AX30" s="506"/>
      <c r="AY30" s="565"/>
      <c r="AZ30" s="566"/>
      <c r="BA30" s="566"/>
      <c r="BB30" s="567"/>
      <c r="BC30" s="553" t="s">
        <v>175</v>
      </c>
      <c r="BD30" s="554"/>
      <c r="BE30" s="554"/>
      <c r="BF30" s="554"/>
      <c r="BG30" s="554"/>
      <c r="BH30" s="554"/>
      <c r="BI30" s="554"/>
      <c r="BJ30" s="554"/>
      <c r="BK30" s="554"/>
      <c r="BL30" s="554"/>
      <c r="BM30" s="555"/>
      <c r="BN30" s="556">
        <v>5655094</v>
      </c>
      <c r="BO30" s="557"/>
      <c r="BP30" s="557"/>
      <c r="BQ30" s="557"/>
      <c r="BR30" s="557"/>
      <c r="BS30" s="557"/>
      <c r="BT30" s="557"/>
      <c r="BU30" s="558"/>
      <c r="BV30" s="556">
        <v>6067513</v>
      </c>
      <c r="BW30" s="557"/>
      <c r="BX30" s="557"/>
      <c r="BY30" s="557"/>
      <c r="BZ30" s="557"/>
      <c r="CA30" s="557"/>
      <c r="CB30" s="557"/>
      <c r="CC30" s="558"/>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176</v>
      </c>
      <c r="D32" s="167"/>
      <c r="E32" s="167"/>
      <c r="F32" s="164"/>
      <c r="G32" s="164"/>
      <c r="H32" s="164"/>
      <c r="I32" s="164"/>
      <c r="J32" s="164"/>
      <c r="K32" s="164"/>
      <c r="L32" s="164"/>
      <c r="M32" s="164"/>
      <c r="N32" s="164"/>
      <c r="O32" s="164"/>
      <c r="P32" s="164"/>
      <c r="Q32" s="164"/>
      <c r="R32" s="164"/>
      <c r="S32" s="164"/>
      <c r="T32" s="164"/>
      <c r="U32" s="164" t="s">
        <v>177</v>
      </c>
      <c r="V32" s="164"/>
      <c r="W32" s="164"/>
      <c r="X32" s="164"/>
      <c r="Y32" s="164"/>
      <c r="Z32" s="164"/>
      <c r="AA32" s="164"/>
      <c r="AB32" s="164"/>
      <c r="AC32" s="164"/>
      <c r="AD32" s="164"/>
      <c r="AE32" s="164"/>
      <c r="AF32" s="164"/>
      <c r="AG32" s="164"/>
      <c r="AH32" s="164"/>
      <c r="AI32" s="164"/>
      <c r="AJ32" s="164"/>
      <c r="AK32" s="164"/>
      <c r="AL32" s="164"/>
      <c r="AM32" s="168" t="s">
        <v>178</v>
      </c>
      <c r="AN32" s="164"/>
      <c r="AO32" s="164"/>
      <c r="AP32" s="164"/>
      <c r="AQ32" s="164"/>
      <c r="AR32" s="164"/>
      <c r="AS32" s="168"/>
      <c r="AT32" s="168"/>
      <c r="AU32" s="168"/>
      <c r="AV32" s="168"/>
      <c r="AW32" s="168"/>
      <c r="AX32" s="168"/>
      <c r="AY32" s="168"/>
      <c r="AZ32" s="168"/>
      <c r="BA32" s="168"/>
      <c r="BB32" s="164"/>
      <c r="BC32" s="168"/>
      <c r="BD32" s="164"/>
      <c r="BE32" s="168" t="s">
        <v>179</v>
      </c>
      <c r="BF32" s="164"/>
      <c r="BG32" s="164"/>
      <c r="BH32" s="164"/>
      <c r="BI32" s="164"/>
      <c r="BJ32" s="168"/>
      <c r="BK32" s="168"/>
      <c r="BL32" s="168"/>
      <c r="BM32" s="168"/>
      <c r="BN32" s="168"/>
      <c r="BO32" s="168"/>
      <c r="BP32" s="168"/>
      <c r="BQ32" s="168"/>
      <c r="BR32" s="164"/>
      <c r="BS32" s="164"/>
      <c r="BT32" s="164"/>
      <c r="BU32" s="164"/>
      <c r="BV32" s="164"/>
      <c r="BW32" s="164" t="s">
        <v>180</v>
      </c>
      <c r="BX32" s="164"/>
      <c r="BY32" s="164"/>
      <c r="BZ32" s="164"/>
      <c r="CA32" s="164"/>
      <c r="CB32" s="168"/>
      <c r="CC32" s="168"/>
      <c r="CD32" s="168"/>
      <c r="CE32" s="168"/>
      <c r="CF32" s="168"/>
      <c r="CG32" s="168"/>
      <c r="CH32" s="168"/>
      <c r="CI32" s="168"/>
      <c r="CJ32" s="168"/>
      <c r="CK32" s="168"/>
      <c r="CL32" s="168"/>
      <c r="CM32" s="168"/>
      <c r="CN32" s="168"/>
      <c r="CO32" s="168" t="s">
        <v>181</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411" t="s">
        <v>182</v>
      </c>
      <c r="D33" s="411"/>
      <c r="E33" s="376" t="s">
        <v>183</v>
      </c>
      <c r="F33" s="376"/>
      <c r="G33" s="376"/>
      <c r="H33" s="376"/>
      <c r="I33" s="376"/>
      <c r="J33" s="376"/>
      <c r="K33" s="376"/>
      <c r="L33" s="376"/>
      <c r="M33" s="376"/>
      <c r="N33" s="376"/>
      <c r="O33" s="376"/>
      <c r="P33" s="376"/>
      <c r="Q33" s="376"/>
      <c r="R33" s="376"/>
      <c r="S33" s="376"/>
      <c r="T33" s="169"/>
      <c r="U33" s="411" t="s">
        <v>182</v>
      </c>
      <c r="V33" s="411"/>
      <c r="W33" s="376" t="s">
        <v>183</v>
      </c>
      <c r="X33" s="376"/>
      <c r="Y33" s="376"/>
      <c r="Z33" s="376"/>
      <c r="AA33" s="376"/>
      <c r="AB33" s="376"/>
      <c r="AC33" s="376"/>
      <c r="AD33" s="376"/>
      <c r="AE33" s="376"/>
      <c r="AF33" s="376"/>
      <c r="AG33" s="376"/>
      <c r="AH33" s="376"/>
      <c r="AI33" s="376"/>
      <c r="AJ33" s="376"/>
      <c r="AK33" s="376"/>
      <c r="AL33" s="169"/>
      <c r="AM33" s="411" t="s">
        <v>182</v>
      </c>
      <c r="AN33" s="411"/>
      <c r="AO33" s="376" t="s">
        <v>183</v>
      </c>
      <c r="AP33" s="376"/>
      <c r="AQ33" s="376"/>
      <c r="AR33" s="376"/>
      <c r="AS33" s="376"/>
      <c r="AT33" s="376"/>
      <c r="AU33" s="376"/>
      <c r="AV33" s="376"/>
      <c r="AW33" s="376"/>
      <c r="AX33" s="376"/>
      <c r="AY33" s="376"/>
      <c r="AZ33" s="376"/>
      <c r="BA33" s="376"/>
      <c r="BB33" s="376"/>
      <c r="BC33" s="376"/>
      <c r="BD33" s="170"/>
      <c r="BE33" s="376" t="s">
        <v>184</v>
      </c>
      <c r="BF33" s="376"/>
      <c r="BG33" s="376" t="s">
        <v>185</v>
      </c>
      <c r="BH33" s="376"/>
      <c r="BI33" s="376"/>
      <c r="BJ33" s="376"/>
      <c r="BK33" s="376"/>
      <c r="BL33" s="376"/>
      <c r="BM33" s="376"/>
      <c r="BN33" s="376"/>
      <c r="BO33" s="376"/>
      <c r="BP33" s="376"/>
      <c r="BQ33" s="376"/>
      <c r="BR33" s="376"/>
      <c r="BS33" s="376"/>
      <c r="BT33" s="376"/>
      <c r="BU33" s="376"/>
      <c r="BV33" s="170"/>
      <c r="BW33" s="411" t="s">
        <v>184</v>
      </c>
      <c r="BX33" s="411"/>
      <c r="BY33" s="376" t="s">
        <v>186</v>
      </c>
      <c r="BZ33" s="376"/>
      <c r="CA33" s="376"/>
      <c r="CB33" s="376"/>
      <c r="CC33" s="376"/>
      <c r="CD33" s="376"/>
      <c r="CE33" s="376"/>
      <c r="CF33" s="376"/>
      <c r="CG33" s="376"/>
      <c r="CH33" s="376"/>
      <c r="CI33" s="376"/>
      <c r="CJ33" s="376"/>
      <c r="CK33" s="376"/>
      <c r="CL33" s="376"/>
      <c r="CM33" s="376"/>
      <c r="CN33" s="169"/>
      <c r="CO33" s="411" t="s">
        <v>182</v>
      </c>
      <c r="CP33" s="411"/>
      <c r="CQ33" s="376" t="s">
        <v>187</v>
      </c>
      <c r="CR33" s="376"/>
      <c r="CS33" s="376"/>
      <c r="CT33" s="376"/>
      <c r="CU33" s="376"/>
      <c r="CV33" s="376"/>
      <c r="CW33" s="376"/>
      <c r="CX33" s="376"/>
      <c r="CY33" s="376"/>
      <c r="CZ33" s="376"/>
      <c r="DA33" s="376"/>
      <c r="DB33" s="376"/>
      <c r="DC33" s="376"/>
      <c r="DD33" s="376"/>
      <c r="DE33" s="376"/>
      <c r="DF33" s="169"/>
      <c r="DG33" s="376" t="s">
        <v>188</v>
      </c>
      <c r="DH33" s="376"/>
      <c r="DI33" s="171"/>
      <c r="DJ33" s="139"/>
      <c r="DK33" s="139"/>
      <c r="DL33" s="139"/>
      <c r="DM33" s="139"/>
      <c r="DN33" s="139"/>
      <c r="DO33" s="139"/>
    </row>
    <row r="34" spans="1:119" ht="32.25" customHeight="1">
      <c r="A34" s="140"/>
      <c r="B34" s="166"/>
      <c r="C34" s="568">
        <f>IF(E34="","",1)</f>
        <v>1</v>
      </c>
      <c r="D34" s="568"/>
      <c r="E34" s="569" t="str">
        <f>IF('各会計、関係団体の財政状況及び健全化判断比率'!B7="","",'各会計、関係団体の財政状況及び健全化判断比率'!B7)</f>
        <v>一般会計</v>
      </c>
      <c r="F34" s="569"/>
      <c r="G34" s="569"/>
      <c r="H34" s="569"/>
      <c r="I34" s="569"/>
      <c r="J34" s="569"/>
      <c r="K34" s="569"/>
      <c r="L34" s="569"/>
      <c r="M34" s="569"/>
      <c r="N34" s="569"/>
      <c r="O34" s="569"/>
      <c r="P34" s="569"/>
      <c r="Q34" s="569"/>
      <c r="R34" s="569"/>
      <c r="S34" s="569"/>
      <c r="T34" s="167"/>
      <c r="U34" s="568">
        <f>IF(W34="","",MAX(C34:D43)+1)</f>
        <v>4</v>
      </c>
      <c r="V34" s="568"/>
      <c r="W34" s="569" t="str">
        <f>IF('各会計、関係団体の財政状況及び健全化判断比率'!B28="","",'各会計、関係団体の財政状況及び健全化判断比率'!B28)</f>
        <v>酒田市国民健康保険特別会計</v>
      </c>
      <c r="X34" s="569"/>
      <c r="Y34" s="569"/>
      <c r="Z34" s="569"/>
      <c r="AA34" s="569"/>
      <c r="AB34" s="569"/>
      <c r="AC34" s="569"/>
      <c r="AD34" s="569"/>
      <c r="AE34" s="569"/>
      <c r="AF34" s="569"/>
      <c r="AG34" s="569"/>
      <c r="AH34" s="569"/>
      <c r="AI34" s="569"/>
      <c r="AJ34" s="569"/>
      <c r="AK34" s="569"/>
      <c r="AL34" s="167"/>
      <c r="AM34" s="568">
        <f>IF(AO34="","",MAX(C34:D43,U34:V43)+1)</f>
        <v>8</v>
      </c>
      <c r="AN34" s="568"/>
      <c r="AO34" s="569" t="str">
        <f>IF('各会計、関係団体の財政状況及び健全化判断比率'!B32="","",'各会計、関係団体の財政状況及び健全化判断比率'!B32)</f>
        <v>酒田市水道事業会計</v>
      </c>
      <c r="AP34" s="569"/>
      <c r="AQ34" s="569"/>
      <c r="AR34" s="569"/>
      <c r="AS34" s="569"/>
      <c r="AT34" s="569"/>
      <c r="AU34" s="569"/>
      <c r="AV34" s="569"/>
      <c r="AW34" s="569"/>
      <c r="AX34" s="569"/>
      <c r="AY34" s="569"/>
      <c r="AZ34" s="569"/>
      <c r="BA34" s="569"/>
      <c r="BB34" s="569"/>
      <c r="BC34" s="569"/>
      <c r="BD34" s="167"/>
      <c r="BE34" s="568">
        <f>IF(BG34="","",MAX(C34:D43,U34:V43,AM34:AN43)+1)</f>
        <v>10</v>
      </c>
      <c r="BF34" s="568"/>
      <c r="BG34" s="569" t="str">
        <f>IF('各会計、関係団体の財政状況及び健全化判断比率'!B34="","",'各会計、関係団体の財政状況及び健全化判断比率'!B34)</f>
        <v>酒田市定期航路事業特別会計</v>
      </c>
      <c r="BH34" s="569"/>
      <c r="BI34" s="569"/>
      <c r="BJ34" s="569"/>
      <c r="BK34" s="569"/>
      <c r="BL34" s="569"/>
      <c r="BM34" s="569"/>
      <c r="BN34" s="569"/>
      <c r="BO34" s="569"/>
      <c r="BP34" s="569"/>
      <c r="BQ34" s="569"/>
      <c r="BR34" s="569"/>
      <c r="BS34" s="569"/>
      <c r="BT34" s="569"/>
      <c r="BU34" s="569"/>
      <c r="BV34" s="167"/>
      <c r="BW34" s="568">
        <f>IF(BY34="","",MAX(C34:D43,U34:V43,AM34:AN43,BE34:BF43)+1)</f>
        <v>14</v>
      </c>
      <c r="BX34" s="568"/>
      <c r="BY34" s="569" t="str">
        <f>IF('各会計、関係団体の財政状況及び健全化判断比率'!B68="","",'各会計、関係団体の財政状況及び健全化判断比率'!B68)</f>
        <v>酒田地区広域行政組合</v>
      </c>
      <c r="BZ34" s="569"/>
      <c r="CA34" s="569"/>
      <c r="CB34" s="569"/>
      <c r="CC34" s="569"/>
      <c r="CD34" s="569"/>
      <c r="CE34" s="569"/>
      <c r="CF34" s="569"/>
      <c r="CG34" s="569"/>
      <c r="CH34" s="569"/>
      <c r="CI34" s="569"/>
      <c r="CJ34" s="569"/>
      <c r="CK34" s="569"/>
      <c r="CL34" s="569"/>
      <c r="CM34" s="569"/>
      <c r="CN34" s="167"/>
      <c r="CO34" s="568">
        <f>IF(CQ34="","",MAX(C34:D43,U34:V43,AM34:AN43,BE34:BF43,BW34:BX43)+1)</f>
        <v>22</v>
      </c>
      <c r="CP34" s="568"/>
      <c r="CQ34" s="569" t="str">
        <f>IF('各会計、関係団体の財政状況及び健全化判断比率'!BS7="","",'各会計、関係団体の財政状況及び健全化判断比率'!BS7)</f>
        <v>土門拳記念館</v>
      </c>
      <c r="CR34" s="569"/>
      <c r="CS34" s="569"/>
      <c r="CT34" s="569"/>
      <c r="CU34" s="569"/>
      <c r="CV34" s="569"/>
      <c r="CW34" s="569"/>
      <c r="CX34" s="569"/>
      <c r="CY34" s="569"/>
      <c r="CZ34" s="569"/>
      <c r="DA34" s="569"/>
      <c r="DB34" s="569"/>
      <c r="DC34" s="569"/>
      <c r="DD34" s="569"/>
      <c r="DE34" s="569"/>
      <c r="DF34" s="164"/>
      <c r="DG34" s="570" t="str">
        <f>IF('各会計、関係団体の財政状況及び健全化判断比率'!BR7="","",'各会計、関係団体の財政状況及び健全化判断比率'!BR7)</f>
        <v/>
      </c>
      <c r="DH34" s="570"/>
      <c r="DI34" s="171"/>
      <c r="DJ34" s="139"/>
      <c r="DK34" s="139"/>
      <c r="DL34" s="139"/>
      <c r="DM34" s="139"/>
      <c r="DN34" s="139"/>
      <c r="DO34" s="139"/>
    </row>
    <row r="35" spans="1:119" ht="32.25" customHeight="1">
      <c r="A35" s="140"/>
      <c r="B35" s="166"/>
      <c r="C35" s="568">
        <f>IF(E35="","",C34+1)</f>
        <v>2</v>
      </c>
      <c r="D35" s="568"/>
      <c r="E35" s="569" t="str">
        <f>IF('各会計、関係団体の財政状況及び健全化判断比率'!B8="","",'各会計、関係団体の財政状況及び健全化判断比率'!B8)</f>
        <v>酒田市診療所事業特別会計</v>
      </c>
      <c r="F35" s="569"/>
      <c r="G35" s="569"/>
      <c r="H35" s="569"/>
      <c r="I35" s="569"/>
      <c r="J35" s="569"/>
      <c r="K35" s="569"/>
      <c r="L35" s="569"/>
      <c r="M35" s="569"/>
      <c r="N35" s="569"/>
      <c r="O35" s="569"/>
      <c r="P35" s="569"/>
      <c r="Q35" s="569"/>
      <c r="R35" s="569"/>
      <c r="S35" s="569"/>
      <c r="T35" s="167"/>
      <c r="U35" s="568">
        <f>IF(W35="","",U34+1)</f>
        <v>5</v>
      </c>
      <c r="V35" s="568"/>
      <c r="W35" s="569" t="str">
        <f>IF('各会計、関係団体の財政状況及び健全化判断比率'!B29="","",'各会計、関係団体の財政状況及び健全化判断比率'!B29)</f>
        <v>酒田市介護保険特別会計</v>
      </c>
      <c r="X35" s="569"/>
      <c r="Y35" s="569"/>
      <c r="Z35" s="569"/>
      <c r="AA35" s="569"/>
      <c r="AB35" s="569"/>
      <c r="AC35" s="569"/>
      <c r="AD35" s="569"/>
      <c r="AE35" s="569"/>
      <c r="AF35" s="569"/>
      <c r="AG35" s="569"/>
      <c r="AH35" s="569"/>
      <c r="AI35" s="569"/>
      <c r="AJ35" s="569"/>
      <c r="AK35" s="569"/>
      <c r="AL35" s="167"/>
      <c r="AM35" s="568">
        <f t="shared" ref="AM35:AM43" si="0">IF(AO35="","",AM34+1)</f>
        <v>9</v>
      </c>
      <c r="AN35" s="568"/>
      <c r="AO35" s="569" t="str">
        <f>IF('各会計、関係団体の財政状況及び健全化判断比率'!B33="","",'各会計、関係団体の財政状況及び健全化判断比率'!B33)</f>
        <v>酒田市病院事業会計</v>
      </c>
      <c r="AP35" s="569"/>
      <c r="AQ35" s="569"/>
      <c r="AR35" s="569"/>
      <c r="AS35" s="569"/>
      <c r="AT35" s="569"/>
      <c r="AU35" s="569"/>
      <c r="AV35" s="569"/>
      <c r="AW35" s="569"/>
      <c r="AX35" s="569"/>
      <c r="AY35" s="569"/>
      <c r="AZ35" s="569"/>
      <c r="BA35" s="569"/>
      <c r="BB35" s="569"/>
      <c r="BC35" s="569"/>
      <c r="BD35" s="167"/>
      <c r="BE35" s="568">
        <f t="shared" ref="BE35:BE43" si="1">IF(BG35="","",BE34+1)</f>
        <v>11</v>
      </c>
      <c r="BF35" s="568"/>
      <c r="BG35" s="569" t="str">
        <f>IF('各会計、関係団体の財政状況及び健全化判断比率'!B35="","",'各会計、関係団体の財政状況及び健全化判断比率'!B35)</f>
        <v>酒田市公共下水道事業特別会計</v>
      </c>
      <c r="BH35" s="569"/>
      <c r="BI35" s="569"/>
      <c r="BJ35" s="569"/>
      <c r="BK35" s="569"/>
      <c r="BL35" s="569"/>
      <c r="BM35" s="569"/>
      <c r="BN35" s="569"/>
      <c r="BO35" s="569"/>
      <c r="BP35" s="569"/>
      <c r="BQ35" s="569"/>
      <c r="BR35" s="569"/>
      <c r="BS35" s="569"/>
      <c r="BT35" s="569"/>
      <c r="BU35" s="569"/>
      <c r="BV35" s="167"/>
      <c r="BW35" s="568">
        <f t="shared" ref="BW35:BW43" si="2">IF(BY35="","",BW34+1)</f>
        <v>15</v>
      </c>
      <c r="BX35" s="568"/>
      <c r="BY35" s="569" t="str">
        <f>IF('各会計、関係団体の財政状況及び健全化判断比率'!B69="","",'各会計、関係団体の財政状況及び健全化判断比率'!B69)</f>
        <v>庄内広域行政組合（普通会計分）</v>
      </c>
      <c r="BZ35" s="569"/>
      <c r="CA35" s="569"/>
      <c r="CB35" s="569"/>
      <c r="CC35" s="569"/>
      <c r="CD35" s="569"/>
      <c r="CE35" s="569"/>
      <c r="CF35" s="569"/>
      <c r="CG35" s="569"/>
      <c r="CH35" s="569"/>
      <c r="CI35" s="569"/>
      <c r="CJ35" s="569"/>
      <c r="CK35" s="569"/>
      <c r="CL35" s="569"/>
      <c r="CM35" s="569"/>
      <c r="CN35" s="167"/>
      <c r="CO35" s="568">
        <f t="shared" ref="CO35:CO43" si="3">IF(CQ35="","",CO34+1)</f>
        <v>23</v>
      </c>
      <c r="CP35" s="568"/>
      <c r="CQ35" s="569" t="str">
        <f>IF('各会計、関係団体の財政状況及び健全化判断比率'!BS8="","",'各会計、関係団体の財政状況及び健全化判断比率'!BS8)</f>
        <v>酒田市美術館</v>
      </c>
      <c r="CR35" s="569"/>
      <c r="CS35" s="569"/>
      <c r="CT35" s="569"/>
      <c r="CU35" s="569"/>
      <c r="CV35" s="569"/>
      <c r="CW35" s="569"/>
      <c r="CX35" s="569"/>
      <c r="CY35" s="569"/>
      <c r="CZ35" s="569"/>
      <c r="DA35" s="569"/>
      <c r="DB35" s="569"/>
      <c r="DC35" s="569"/>
      <c r="DD35" s="569"/>
      <c r="DE35" s="569"/>
      <c r="DF35" s="164"/>
      <c r="DG35" s="570" t="str">
        <f>IF('各会計、関係団体の財政状況及び健全化判断比率'!BR8="","",'各会計、関係団体の財政状況及び健全化判断比率'!BR8)</f>
        <v/>
      </c>
      <c r="DH35" s="570"/>
      <c r="DI35" s="171"/>
      <c r="DJ35" s="139"/>
      <c r="DK35" s="139"/>
      <c r="DL35" s="139"/>
      <c r="DM35" s="139"/>
      <c r="DN35" s="139"/>
      <c r="DO35" s="139"/>
    </row>
    <row r="36" spans="1:119" ht="32.25" customHeight="1">
      <c r="A36" s="140"/>
      <c r="B36" s="166"/>
      <c r="C36" s="568">
        <f>IF(E36="","",C35+1)</f>
        <v>3</v>
      </c>
      <c r="D36" s="568"/>
      <c r="E36" s="569" t="str">
        <f>IF('各会計、関係団体の財政状況及び健全化判断比率'!B9="","",'各会計、関係団体の財政状況及び健全化判断比率'!B9)</f>
        <v>酒田市駐車場事業特別会計</v>
      </c>
      <c r="F36" s="569"/>
      <c r="G36" s="569"/>
      <c r="H36" s="569"/>
      <c r="I36" s="569"/>
      <c r="J36" s="569"/>
      <c r="K36" s="569"/>
      <c r="L36" s="569"/>
      <c r="M36" s="569"/>
      <c r="N36" s="569"/>
      <c r="O36" s="569"/>
      <c r="P36" s="569"/>
      <c r="Q36" s="569"/>
      <c r="R36" s="569"/>
      <c r="S36" s="569"/>
      <c r="T36" s="167"/>
      <c r="U36" s="568">
        <f t="shared" ref="U36:U43" si="4">IF(W36="","",U35+1)</f>
        <v>6</v>
      </c>
      <c r="V36" s="568"/>
      <c r="W36" s="569" t="str">
        <f>IF('各会計、関係団体の財政状況及び健全化判断比率'!B30="","",'各会計、関係団体の財政状況及び健全化判断比率'!B30)</f>
        <v>酒田市後期高齢者医療事業特別会計</v>
      </c>
      <c r="X36" s="569"/>
      <c r="Y36" s="569"/>
      <c r="Z36" s="569"/>
      <c r="AA36" s="569"/>
      <c r="AB36" s="569"/>
      <c r="AC36" s="569"/>
      <c r="AD36" s="569"/>
      <c r="AE36" s="569"/>
      <c r="AF36" s="569"/>
      <c r="AG36" s="569"/>
      <c r="AH36" s="569"/>
      <c r="AI36" s="569"/>
      <c r="AJ36" s="569"/>
      <c r="AK36" s="569"/>
      <c r="AL36" s="167"/>
      <c r="AM36" s="568" t="str">
        <f t="shared" si="0"/>
        <v/>
      </c>
      <c r="AN36" s="568"/>
      <c r="AO36" s="569"/>
      <c r="AP36" s="569"/>
      <c r="AQ36" s="569"/>
      <c r="AR36" s="569"/>
      <c r="AS36" s="569"/>
      <c r="AT36" s="569"/>
      <c r="AU36" s="569"/>
      <c r="AV36" s="569"/>
      <c r="AW36" s="569"/>
      <c r="AX36" s="569"/>
      <c r="AY36" s="569"/>
      <c r="AZ36" s="569"/>
      <c r="BA36" s="569"/>
      <c r="BB36" s="569"/>
      <c r="BC36" s="569"/>
      <c r="BD36" s="167"/>
      <c r="BE36" s="568">
        <f t="shared" si="1"/>
        <v>12</v>
      </c>
      <c r="BF36" s="568"/>
      <c r="BG36" s="569" t="str">
        <f>IF('各会計、関係団体の財政状況及び健全化判断比率'!B36="","",'各会計、関係団体の財政状況及び健全化判断比率'!B36)</f>
        <v>酒田市農業集落排水事業特別会計</v>
      </c>
      <c r="BH36" s="569"/>
      <c r="BI36" s="569"/>
      <c r="BJ36" s="569"/>
      <c r="BK36" s="569"/>
      <c r="BL36" s="569"/>
      <c r="BM36" s="569"/>
      <c r="BN36" s="569"/>
      <c r="BO36" s="569"/>
      <c r="BP36" s="569"/>
      <c r="BQ36" s="569"/>
      <c r="BR36" s="569"/>
      <c r="BS36" s="569"/>
      <c r="BT36" s="569"/>
      <c r="BU36" s="569"/>
      <c r="BV36" s="167"/>
      <c r="BW36" s="568">
        <f t="shared" si="2"/>
        <v>16</v>
      </c>
      <c r="BX36" s="568"/>
      <c r="BY36" s="569" t="str">
        <f>IF('各会計、関係団体の財政状況及び健全化判断比率'!B70="","",'各会計、関係団体の財政状況及び健全化判断比率'!B70)</f>
        <v>庄内広域行政組合（青果市場事業特別会計）</v>
      </c>
      <c r="BZ36" s="569"/>
      <c r="CA36" s="569"/>
      <c r="CB36" s="569"/>
      <c r="CC36" s="569"/>
      <c r="CD36" s="569"/>
      <c r="CE36" s="569"/>
      <c r="CF36" s="569"/>
      <c r="CG36" s="569"/>
      <c r="CH36" s="569"/>
      <c r="CI36" s="569"/>
      <c r="CJ36" s="569"/>
      <c r="CK36" s="569"/>
      <c r="CL36" s="569"/>
      <c r="CM36" s="569"/>
      <c r="CN36" s="167"/>
      <c r="CO36" s="568">
        <f t="shared" si="3"/>
        <v>24</v>
      </c>
      <c r="CP36" s="568"/>
      <c r="CQ36" s="569" t="str">
        <f>IF('各会計、関係団体の財政状況及び健全化判断比率'!BS9="","",'各会計、関係団体の財政状況及び健全化判断比率'!BS9)</f>
        <v>酒田市体育協会</v>
      </c>
      <c r="CR36" s="569"/>
      <c r="CS36" s="569"/>
      <c r="CT36" s="569"/>
      <c r="CU36" s="569"/>
      <c r="CV36" s="569"/>
      <c r="CW36" s="569"/>
      <c r="CX36" s="569"/>
      <c r="CY36" s="569"/>
      <c r="CZ36" s="569"/>
      <c r="DA36" s="569"/>
      <c r="DB36" s="569"/>
      <c r="DC36" s="569"/>
      <c r="DD36" s="569"/>
      <c r="DE36" s="569"/>
      <c r="DF36" s="164"/>
      <c r="DG36" s="570" t="str">
        <f>IF('各会計、関係団体の財政状況及び健全化判断比率'!BR9="","",'各会計、関係団体の財政状況及び健全化判断比率'!BR9)</f>
        <v/>
      </c>
      <c r="DH36" s="570"/>
      <c r="DI36" s="171"/>
      <c r="DJ36" s="139"/>
      <c r="DK36" s="139"/>
      <c r="DL36" s="139"/>
      <c r="DM36" s="139"/>
      <c r="DN36" s="139"/>
      <c r="DO36" s="139"/>
    </row>
    <row r="37" spans="1:119" ht="32.25" customHeight="1">
      <c r="A37" s="140"/>
      <c r="B37" s="166"/>
      <c r="C37" s="568" t="str">
        <f>IF(E37="","",C36+1)</f>
        <v/>
      </c>
      <c r="D37" s="568"/>
      <c r="E37" s="569" t="str">
        <f>IF('各会計、関係団体の財政状況及び健全化判断比率'!B10="","",'各会計、関係団体の財政状況及び健全化判断比率'!B10)</f>
        <v/>
      </c>
      <c r="F37" s="569"/>
      <c r="G37" s="569"/>
      <c r="H37" s="569"/>
      <c r="I37" s="569"/>
      <c r="J37" s="569"/>
      <c r="K37" s="569"/>
      <c r="L37" s="569"/>
      <c r="M37" s="569"/>
      <c r="N37" s="569"/>
      <c r="O37" s="569"/>
      <c r="P37" s="569"/>
      <c r="Q37" s="569"/>
      <c r="R37" s="569"/>
      <c r="S37" s="569"/>
      <c r="T37" s="167"/>
      <c r="U37" s="568">
        <f t="shared" si="4"/>
        <v>7</v>
      </c>
      <c r="V37" s="568"/>
      <c r="W37" s="569" t="str">
        <f>IF('各会計、関係団体の財政状況及び健全化判断比率'!B31="","",'各会計、関係団体の財政状況及び健全化判断比率'!B31)</f>
        <v>酒田市交通災害共済事業特別会計</v>
      </c>
      <c r="X37" s="569"/>
      <c r="Y37" s="569"/>
      <c r="Z37" s="569"/>
      <c r="AA37" s="569"/>
      <c r="AB37" s="569"/>
      <c r="AC37" s="569"/>
      <c r="AD37" s="569"/>
      <c r="AE37" s="569"/>
      <c r="AF37" s="569"/>
      <c r="AG37" s="569"/>
      <c r="AH37" s="569"/>
      <c r="AI37" s="569"/>
      <c r="AJ37" s="569"/>
      <c r="AK37" s="569"/>
      <c r="AL37" s="167"/>
      <c r="AM37" s="568" t="str">
        <f t="shared" si="0"/>
        <v/>
      </c>
      <c r="AN37" s="568"/>
      <c r="AO37" s="569"/>
      <c r="AP37" s="569"/>
      <c r="AQ37" s="569"/>
      <c r="AR37" s="569"/>
      <c r="AS37" s="569"/>
      <c r="AT37" s="569"/>
      <c r="AU37" s="569"/>
      <c r="AV37" s="569"/>
      <c r="AW37" s="569"/>
      <c r="AX37" s="569"/>
      <c r="AY37" s="569"/>
      <c r="AZ37" s="569"/>
      <c r="BA37" s="569"/>
      <c r="BB37" s="569"/>
      <c r="BC37" s="569"/>
      <c r="BD37" s="167"/>
      <c r="BE37" s="568">
        <f t="shared" si="1"/>
        <v>13</v>
      </c>
      <c r="BF37" s="568"/>
      <c r="BG37" s="569" t="str">
        <f>IF('各会計、関係団体の財政状況及び健全化判断比率'!B37="","",'各会計、関係団体の財政状況及び健全化判断比率'!B37)</f>
        <v>酒田市合併処理浄化槽事業特別会計</v>
      </c>
      <c r="BH37" s="569"/>
      <c r="BI37" s="569"/>
      <c r="BJ37" s="569"/>
      <c r="BK37" s="569"/>
      <c r="BL37" s="569"/>
      <c r="BM37" s="569"/>
      <c r="BN37" s="569"/>
      <c r="BO37" s="569"/>
      <c r="BP37" s="569"/>
      <c r="BQ37" s="569"/>
      <c r="BR37" s="569"/>
      <c r="BS37" s="569"/>
      <c r="BT37" s="569"/>
      <c r="BU37" s="569"/>
      <c r="BV37" s="167"/>
      <c r="BW37" s="568">
        <f t="shared" si="2"/>
        <v>17</v>
      </c>
      <c r="BX37" s="568"/>
      <c r="BY37" s="569" t="str">
        <f>IF('各会計、関係団体の財政状況及び健全化判断比率'!B71="","",'各会計、関係団体の財政状況及び健全化判断比率'!B71)</f>
        <v>庄内広域行政組合（庄内食肉流通センター事業特別会計）</v>
      </c>
      <c r="BZ37" s="569"/>
      <c r="CA37" s="569"/>
      <c r="CB37" s="569"/>
      <c r="CC37" s="569"/>
      <c r="CD37" s="569"/>
      <c r="CE37" s="569"/>
      <c r="CF37" s="569"/>
      <c r="CG37" s="569"/>
      <c r="CH37" s="569"/>
      <c r="CI37" s="569"/>
      <c r="CJ37" s="569"/>
      <c r="CK37" s="569"/>
      <c r="CL37" s="569"/>
      <c r="CM37" s="569"/>
      <c r="CN37" s="167"/>
      <c r="CO37" s="568">
        <f t="shared" si="3"/>
        <v>25</v>
      </c>
      <c r="CP37" s="568"/>
      <c r="CQ37" s="569" t="str">
        <f>IF('各会計、関係団体の財政状況及び健全化判断比率'!BS10="","",'各会計、関係団体の財政状況及び健全化判断比率'!BS10)</f>
        <v>酒田駐車ビル</v>
      </c>
      <c r="CR37" s="569"/>
      <c r="CS37" s="569"/>
      <c r="CT37" s="569"/>
      <c r="CU37" s="569"/>
      <c r="CV37" s="569"/>
      <c r="CW37" s="569"/>
      <c r="CX37" s="569"/>
      <c r="CY37" s="569"/>
      <c r="CZ37" s="569"/>
      <c r="DA37" s="569"/>
      <c r="DB37" s="569"/>
      <c r="DC37" s="569"/>
      <c r="DD37" s="569"/>
      <c r="DE37" s="569"/>
      <c r="DF37" s="164"/>
      <c r="DG37" s="570" t="str">
        <f>IF('各会計、関係団体の財政状況及び健全化判断比率'!BR10="","",'各会計、関係団体の財政状況及び健全化判断比率'!BR10)</f>
        <v/>
      </c>
      <c r="DH37" s="570"/>
      <c r="DI37" s="171"/>
      <c r="DJ37" s="139"/>
      <c r="DK37" s="139"/>
      <c r="DL37" s="139"/>
      <c r="DM37" s="139"/>
      <c r="DN37" s="139"/>
      <c r="DO37" s="139"/>
    </row>
    <row r="38" spans="1:119" ht="32.25" customHeight="1">
      <c r="A38" s="140"/>
      <c r="B38" s="166"/>
      <c r="C38" s="568" t="str">
        <f t="shared" ref="C38:C43" si="5">IF(E38="","",C37+1)</f>
        <v/>
      </c>
      <c r="D38" s="568"/>
      <c r="E38" s="569" t="str">
        <f>IF('各会計、関係団体の財政状況及び健全化判断比率'!B11="","",'各会計、関係団体の財政状況及び健全化判断比率'!B11)</f>
        <v/>
      </c>
      <c r="F38" s="569"/>
      <c r="G38" s="569"/>
      <c r="H38" s="569"/>
      <c r="I38" s="569"/>
      <c r="J38" s="569"/>
      <c r="K38" s="569"/>
      <c r="L38" s="569"/>
      <c r="M38" s="569"/>
      <c r="N38" s="569"/>
      <c r="O38" s="569"/>
      <c r="P38" s="569"/>
      <c r="Q38" s="569"/>
      <c r="R38" s="569"/>
      <c r="S38" s="569"/>
      <c r="T38" s="167"/>
      <c r="U38" s="568" t="str">
        <f t="shared" si="4"/>
        <v/>
      </c>
      <c r="V38" s="568"/>
      <c r="W38" s="569"/>
      <c r="X38" s="569"/>
      <c r="Y38" s="569"/>
      <c r="Z38" s="569"/>
      <c r="AA38" s="569"/>
      <c r="AB38" s="569"/>
      <c r="AC38" s="569"/>
      <c r="AD38" s="569"/>
      <c r="AE38" s="569"/>
      <c r="AF38" s="569"/>
      <c r="AG38" s="569"/>
      <c r="AH38" s="569"/>
      <c r="AI38" s="569"/>
      <c r="AJ38" s="569"/>
      <c r="AK38" s="569"/>
      <c r="AL38" s="167"/>
      <c r="AM38" s="568" t="str">
        <f t="shared" si="0"/>
        <v/>
      </c>
      <c r="AN38" s="568"/>
      <c r="AO38" s="569"/>
      <c r="AP38" s="569"/>
      <c r="AQ38" s="569"/>
      <c r="AR38" s="569"/>
      <c r="AS38" s="569"/>
      <c r="AT38" s="569"/>
      <c r="AU38" s="569"/>
      <c r="AV38" s="569"/>
      <c r="AW38" s="569"/>
      <c r="AX38" s="569"/>
      <c r="AY38" s="569"/>
      <c r="AZ38" s="569"/>
      <c r="BA38" s="569"/>
      <c r="BB38" s="569"/>
      <c r="BC38" s="569"/>
      <c r="BD38" s="167"/>
      <c r="BE38" s="568" t="str">
        <f t="shared" si="1"/>
        <v/>
      </c>
      <c r="BF38" s="568"/>
      <c r="BG38" s="569"/>
      <c r="BH38" s="569"/>
      <c r="BI38" s="569"/>
      <c r="BJ38" s="569"/>
      <c r="BK38" s="569"/>
      <c r="BL38" s="569"/>
      <c r="BM38" s="569"/>
      <c r="BN38" s="569"/>
      <c r="BO38" s="569"/>
      <c r="BP38" s="569"/>
      <c r="BQ38" s="569"/>
      <c r="BR38" s="569"/>
      <c r="BS38" s="569"/>
      <c r="BT38" s="569"/>
      <c r="BU38" s="569"/>
      <c r="BV38" s="167"/>
      <c r="BW38" s="568">
        <f t="shared" si="2"/>
        <v>18</v>
      </c>
      <c r="BX38" s="568"/>
      <c r="BY38" s="569" t="str">
        <f>IF('各会計、関係団体の財政状況及び健全化判断比率'!B72="","",'各会計、関係団体の財政状況及び健全化判断比率'!B72)</f>
        <v>山形県後期高齢者医療広域連合（普通会計分）</v>
      </c>
      <c r="BZ38" s="569"/>
      <c r="CA38" s="569"/>
      <c r="CB38" s="569"/>
      <c r="CC38" s="569"/>
      <c r="CD38" s="569"/>
      <c r="CE38" s="569"/>
      <c r="CF38" s="569"/>
      <c r="CG38" s="569"/>
      <c r="CH38" s="569"/>
      <c r="CI38" s="569"/>
      <c r="CJ38" s="569"/>
      <c r="CK38" s="569"/>
      <c r="CL38" s="569"/>
      <c r="CM38" s="569"/>
      <c r="CN38" s="167"/>
      <c r="CO38" s="568">
        <f t="shared" si="3"/>
        <v>26</v>
      </c>
      <c r="CP38" s="568"/>
      <c r="CQ38" s="569" t="str">
        <f>IF('各会計、関係団体の財政状況及び健全化判断比率'!BS11="","",'各会計、関係団体の財政状況及び健全化判断比率'!BS11)</f>
        <v>酒田まちづくり開発</v>
      </c>
      <c r="CR38" s="569"/>
      <c r="CS38" s="569"/>
      <c r="CT38" s="569"/>
      <c r="CU38" s="569"/>
      <c r="CV38" s="569"/>
      <c r="CW38" s="569"/>
      <c r="CX38" s="569"/>
      <c r="CY38" s="569"/>
      <c r="CZ38" s="569"/>
      <c r="DA38" s="569"/>
      <c r="DB38" s="569"/>
      <c r="DC38" s="569"/>
      <c r="DD38" s="569"/>
      <c r="DE38" s="569"/>
      <c r="DF38" s="164"/>
      <c r="DG38" s="570" t="str">
        <f>IF('各会計、関係団体の財政状況及び健全化判断比率'!BR11="","",'各会計、関係団体の財政状況及び健全化判断比率'!BR11)</f>
        <v/>
      </c>
      <c r="DH38" s="570"/>
      <c r="DI38" s="171"/>
      <c r="DJ38" s="139"/>
      <c r="DK38" s="139"/>
      <c r="DL38" s="139"/>
      <c r="DM38" s="139"/>
      <c r="DN38" s="139"/>
      <c r="DO38" s="139"/>
    </row>
    <row r="39" spans="1:119" ht="32.25" customHeight="1">
      <c r="A39" s="140"/>
      <c r="B39" s="166"/>
      <c r="C39" s="568" t="str">
        <f t="shared" si="5"/>
        <v/>
      </c>
      <c r="D39" s="568"/>
      <c r="E39" s="569" t="str">
        <f>IF('各会計、関係団体の財政状況及び健全化判断比率'!B12="","",'各会計、関係団体の財政状況及び健全化判断比率'!B12)</f>
        <v/>
      </c>
      <c r="F39" s="569"/>
      <c r="G39" s="569"/>
      <c r="H39" s="569"/>
      <c r="I39" s="569"/>
      <c r="J39" s="569"/>
      <c r="K39" s="569"/>
      <c r="L39" s="569"/>
      <c r="M39" s="569"/>
      <c r="N39" s="569"/>
      <c r="O39" s="569"/>
      <c r="P39" s="569"/>
      <c r="Q39" s="569"/>
      <c r="R39" s="569"/>
      <c r="S39" s="569"/>
      <c r="T39" s="167"/>
      <c r="U39" s="568" t="str">
        <f t="shared" si="4"/>
        <v/>
      </c>
      <c r="V39" s="568"/>
      <c r="W39" s="569"/>
      <c r="X39" s="569"/>
      <c r="Y39" s="569"/>
      <c r="Z39" s="569"/>
      <c r="AA39" s="569"/>
      <c r="AB39" s="569"/>
      <c r="AC39" s="569"/>
      <c r="AD39" s="569"/>
      <c r="AE39" s="569"/>
      <c r="AF39" s="569"/>
      <c r="AG39" s="569"/>
      <c r="AH39" s="569"/>
      <c r="AI39" s="569"/>
      <c r="AJ39" s="569"/>
      <c r="AK39" s="569"/>
      <c r="AL39" s="167"/>
      <c r="AM39" s="568" t="str">
        <f t="shared" si="0"/>
        <v/>
      </c>
      <c r="AN39" s="568"/>
      <c r="AO39" s="569"/>
      <c r="AP39" s="569"/>
      <c r="AQ39" s="569"/>
      <c r="AR39" s="569"/>
      <c r="AS39" s="569"/>
      <c r="AT39" s="569"/>
      <c r="AU39" s="569"/>
      <c r="AV39" s="569"/>
      <c r="AW39" s="569"/>
      <c r="AX39" s="569"/>
      <c r="AY39" s="569"/>
      <c r="AZ39" s="569"/>
      <c r="BA39" s="569"/>
      <c r="BB39" s="569"/>
      <c r="BC39" s="569"/>
      <c r="BD39" s="167"/>
      <c r="BE39" s="568" t="str">
        <f t="shared" si="1"/>
        <v/>
      </c>
      <c r="BF39" s="568"/>
      <c r="BG39" s="569"/>
      <c r="BH39" s="569"/>
      <c r="BI39" s="569"/>
      <c r="BJ39" s="569"/>
      <c r="BK39" s="569"/>
      <c r="BL39" s="569"/>
      <c r="BM39" s="569"/>
      <c r="BN39" s="569"/>
      <c r="BO39" s="569"/>
      <c r="BP39" s="569"/>
      <c r="BQ39" s="569"/>
      <c r="BR39" s="569"/>
      <c r="BS39" s="569"/>
      <c r="BT39" s="569"/>
      <c r="BU39" s="569"/>
      <c r="BV39" s="167"/>
      <c r="BW39" s="568">
        <f t="shared" si="2"/>
        <v>19</v>
      </c>
      <c r="BX39" s="568"/>
      <c r="BY39" s="569" t="str">
        <f>IF('各会計、関係団体の財政状況及び健全化判断比率'!B73="","",'各会計、関係団体の財政状況及び健全化判断比率'!B73)</f>
        <v>山形県後期高齢者医療広域連合（事業会計分）</v>
      </c>
      <c r="BZ39" s="569"/>
      <c r="CA39" s="569"/>
      <c r="CB39" s="569"/>
      <c r="CC39" s="569"/>
      <c r="CD39" s="569"/>
      <c r="CE39" s="569"/>
      <c r="CF39" s="569"/>
      <c r="CG39" s="569"/>
      <c r="CH39" s="569"/>
      <c r="CI39" s="569"/>
      <c r="CJ39" s="569"/>
      <c r="CK39" s="569"/>
      <c r="CL39" s="569"/>
      <c r="CM39" s="569"/>
      <c r="CN39" s="167"/>
      <c r="CO39" s="568">
        <f t="shared" si="3"/>
        <v>27</v>
      </c>
      <c r="CP39" s="568"/>
      <c r="CQ39" s="569" t="str">
        <f>IF('各会計、関係団体の財政状況及び健全化判断比率'!BS12="","",'各会計、関係団体の財政状況及び健全化判断比率'!BS12)</f>
        <v>最上川クリーングリーン</v>
      </c>
      <c r="CR39" s="569"/>
      <c r="CS39" s="569"/>
      <c r="CT39" s="569"/>
      <c r="CU39" s="569"/>
      <c r="CV39" s="569"/>
      <c r="CW39" s="569"/>
      <c r="CX39" s="569"/>
      <c r="CY39" s="569"/>
      <c r="CZ39" s="569"/>
      <c r="DA39" s="569"/>
      <c r="DB39" s="569"/>
      <c r="DC39" s="569"/>
      <c r="DD39" s="569"/>
      <c r="DE39" s="569"/>
      <c r="DF39" s="164"/>
      <c r="DG39" s="570" t="str">
        <f>IF('各会計、関係団体の財政状況及び健全化判断比率'!BR12="","",'各会計、関係団体の財政状況及び健全化判断比率'!BR12)</f>
        <v/>
      </c>
      <c r="DH39" s="570"/>
      <c r="DI39" s="171"/>
      <c r="DJ39" s="139"/>
      <c r="DK39" s="139"/>
      <c r="DL39" s="139"/>
      <c r="DM39" s="139"/>
      <c r="DN39" s="139"/>
      <c r="DO39" s="139"/>
    </row>
    <row r="40" spans="1:119" ht="32.25" customHeight="1">
      <c r="A40" s="140"/>
      <c r="B40" s="166"/>
      <c r="C40" s="568" t="str">
        <f t="shared" si="5"/>
        <v/>
      </c>
      <c r="D40" s="568"/>
      <c r="E40" s="569" t="str">
        <f>IF('各会計、関係団体の財政状況及び健全化判断比率'!B13="","",'各会計、関係団体の財政状況及び健全化判断比率'!B13)</f>
        <v/>
      </c>
      <c r="F40" s="569"/>
      <c r="G40" s="569"/>
      <c r="H40" s="569"/>
      <c r="I40" s="569"/>
      <c r="J40" s="569"/>
      <c r="K40" s="569"/>
      <c r="L40" s="569"/>
      <c r="M40" s="569"/>
      <c r="N40" s="569"/>
      <c r="O40" s="569"/>
      <c r="P40" s="569"/>
      <c r="Q40" s="569"/>
      <c r="R40" s="569"/>
      <c r="S40" s="569"/>
      <c r="T40" s="167"/>
      <c r="U40" s="568" t="str">
        <f t="shared" si="4"/>
        <v/>
      </c>
      <c r="V40" s="568"/>
      <c r="W40" s="569"/>
      <c r="X40" s="569"/>
      <c r="Y40" s="569"/>
      <c r="Z40" s="569"/>
      <c r="AA40" s="569"/>
      <c r="AB40" s="569"/>
      <c r="AC40" s="569"/>
      <c r="AD40" s="569"/>
      <c r="AE40" s="569"/>
      <c r="AF40" s="569"/>
      <c r="AG40" s="569"/>
      <c r="AH40" s="569"/>
      <c r="AI40" s="569"/>
      <c r="AJ40" s="569"/>
      <c r="AK40" s="569"/>
      <c r="AL40" s="167"/>
      <c r="AM40" s="568" t="str">
        <f t="shared" si="0"/>
        <v/>
      </c>
      <c r="AN40" s="568"/>
      <c r="AO40" s="569"/>
      <c r="AP40" s="569"/>
      <c r="AQ40" s="569"/>
      <c r="AR40" s="569"/>
      <c r="AS40" s="569"/>
      <c r="AT40" s="569"/>
      <c r="AU40" s="569"/>
      <c r="AV40" s="569"/>
      <c r="AW40" s="569"/>
      <c r="AX40" s="569"/>
      <c r="AY40" s="569"/>
      <c r="AZ40" s="569"/>
      <c r="BA40" s="569"/>
      <c r="BB40" s="569"/>
      <c r="BC40" s="569"/>
      <c r="BD40" s="167"/>
      <c r="BE40" s="568" t="str">
        <f t="shared" si="1"/>
        <v/>
      </c>
      <c r="BF40" s="568"/>
      <c r="BG40" s="569"/>
      <c r="BH40" s="569"/>
      <c r="BI40" s="569"/>
      <c r="BJ40" s="569"/>
      <c r="BK40" s="569"/>
      <c r="BL40" s="569"/>
      <c r="BM40" s="569"/>
      <c r="BN40" s="569"/>
      <c r="BO40" s="569"/>
      <c r="BP40" s="569"/>
      <c r="BQ40" s="569"/>
      <c r="BR40" s="569"/>
      <c r="BS40" s="569"/>
      <c r="BT40" s="569"/>
      <c r="BU40" s="569"/>
      <c r="BV40" s="167"/>
      <c r="BW40" s="568">
        <f t="shared" si="2"/>
        <v>20</v>
      </c>
      <c r="BX40" s="568"/>
      <c r="BY40" s="569" t="str">
        <f>IF('各会計、関係団体の財政状況及び健全化判断比率'!B74="","",'各会計、関係団体の財政状況及び健全化判断比率'!B74)</f>
        <v>山形県消防補償等組合</v>
      </c>
      <c r="BZ40" s="569"/>
      <c r="CA40" s="569"/>
      <c r="CB40" s="569"/>
      <c r="CC40" s="569"/>
      <c r="CD40" s="569"/>
      <c r="CE40" s="569"/>
      <c r="CF40" s="569"/>
      <c r="CG40" s="569"/>
      <c r="CH40" s="569"/>
      <c r="CI40" s="569"/>
      <c r="CJ40" s="569"/>
      <c r="CK40" s="569"/>
      <c r="CL40" s="569"/>
      <c r="CM40" s="569"/>
      <c r="CN40" s="167"/>
      <c r="CO40" s="568">
        <f t="shared" si="3"/>
        <v>28</v>
      </c>
      <c r="CP40" s="568"/>
      <c r="CQ40" s="569" t="str">
        <f>IF('各会計、関係団体の財政状況及び健全化判断比率'!BS13="","",'各会計、関係団体の財政状況及び健全化判断比率'!BS13)</f>
        <v>鳥海やわた観光</v>
      </c>
      <c r="CR40" s="569"/>
      <c r="CS40" s="569"/>
      <c r="CT40" s="569"/>
      <c r="CU40" s="569"/>
      <c r="CV40" s="569"/>
      <c r="CW40" s="569"/>
      <c r="CX40" s="569"/>
      <c r="CY40" s="569"/>
      <c r="CZ40" s="569"/>
      <c r="DA40" s="569"/>
      <c r="DB40" s="569"/>
      <c r="DC40" s="569"/>
      <c r="DD40" s="569"/>
      <c r="DE40" s="569"/>
      <c r="DF40" s="164"/>
      <c r="DG40" s="570" t="str">
        <f>IF('各会計、関係団体の財政状況及び健全化判断比率'!BR13="","",'各会計、関係団体の財政状況及び健全化判断比率'!BR13)</f>
        <v/>
      </c>
      <c r="DH40" s="570"/>
      <c r="DI40" s="171"/>
      <c r="DJ40" s="139"/>
      <c r="DK40" s="139"/>
      <c r="DL40" s="139"/>
      <c r="DM40" s="139"/>
      <c r="DN40" s="139"/>
      <c r="DO40" s="139"/>
    </row>
    <row r="41" spans="1:119" ht="32.25" customHeight="1">
      <c r="A41" s="140"/>
      <c r="B41" s="166"/>
      <c r="C41" s="568" t="str">
        <f t="shared" si="5"/>
        <v/>
      </c>
      <c r="D41" s="568"/>
      <c r="E41" s="569" t="str">
        <f>IF('各会計、関係団体の財政状況及び健全化判断比率'!B14="","",'各会計、関係団体の財政状況及び健全化判断比率'!B14)</f>
        <v/>
      </c>
      <c r="F41" s="569"/>
      <c r="G41" s="569"/>
      <c r="H41" s="569"/>
      <c r="I41" s="569"/>
      <c r="J41" s="569"/>
      <c r="K41" s="569"/>
      <c r="L41" s="569"/>
      <c r="M41" s="569"/>
      <c r="N41" s="569"/>
      <c r="O41" s="569"/>
      <c r="P41" s="569"/>
      <c r="Q41" s="569"/>
      <c r="R41" s="569"/>
      <c r="S41" s="569"/>
      <c r="T41" s="167"/>
      <c r="U41" s="568" t="str">
        <f t="shared" si="4"/>
        <v/>
      </c>
      <c r="V41" s="568"/>
      <c r="W41" s="569"/>
      <c r="X41" s="569"/>
      <c r="Y41" s="569"/>
      <c r="Z41" s="569"/>
      <c r="AA41" s="569"/>
      <c r="AB41" s="569"/>
      <c r="AC41" s="569"/>
      <c r="AD41" s="569"/>
      <c r="AE41" s="569"/>
      <c r="AF41" s="569"/>
      <c r="AG41" s="569"/>
      <c r="AH41" s="569"/>
      <c r="AI41" s="569"/>
      <c r="AJ41" s="569"/>
      <c r="AK41" s="569"/>
      <c r="AL41" s="167"/>
      <c r="AM41" s="568" t="str">
        <f t="shared" si="0"/>
        <v/>
      </c>
      <c r="AN41" s="568"/>
      <c r="AO41" s="569"/>
      <c r="AP41" s="569"/>
      <c r="AQ41" s="569"/>
      <c r="AR41" s="569"/>
      <c r="AS41" s="569"/>
      <c r="AT41" s="569"/>
      <c r="AU41" s="569"/>
      <c r="AV41" s="569"/>
      <c r="AW41" s="569"/>
      <c r="AX41" s="569"/>
      <c r="AY41" s="569"/>
      <c r="AZ41" s="569"/>
      <c r="BA41" s="569"/>
      <c r="BB41" s="569"/>
      <c r="BC41" s="569"/>
      <c r="BD41" s="167"/>
      <c r="BE41" s="568" t="str">
        <f t="shared" si="1"/>
        <v/>
      </c>
      <c r="BF41" s="568"/>
      <c r="BG41" s="569"/>
      <c r="BH41" s="569"/>
      <c r="BI41" s="569"/>
      <c r="BJ41" s="569"/>
      <c r="BK41" s="569"/>
      <c r="BL41" s="569"/>
      <c r="BM41" s="569"/>
      <c r="BN41" s="569"/>
      <c r="BO41" s="569"/>
      <c r="BP41" s="569"/>
      <c r="BQ41" s="569"/>
      <c r="BR41" s="569"/>
      <c r="BS41" s="569"/>
      <c r="BT41" s="569"/>
      <c r="BU41" s="569"/>
      <c r="BV41" s="167"/>
      <c r="BW41" s="568">
        <f t="shared" si="2"/>
        <v>21</v>
      </c>
      <c r="BX41" s="568"/>
      <c r="BY41" s="569" t="str">
        <f>IF('各会計、関係団体の財政状況及び健全化判断比率'!B75="","",'各会計、関係団体の財政状況及び健全化判断比率'!B75)</f>
        <v>山形県自治会館管理組合</v>
      </c>
      <c r="BZ41" s="569"/>
      <c r="CA41" s="569"/>
      <c r="CB41" s="569"/>
      <c r="CC41" s="569"/>
      <c r="CD41" s="569"/>
      <c r="CE41" s="569"/>
      <c r="CF41" s="569"/>
      <c r="CG41" s="569"/>
      <c r="CH41" s="569"/>
      <c r="CI41" s="569"/>
      <c r="CJ41" s="569"/>
      <c r="CK41" s="569"/>
      <c r="CL41" s="569"/>
      <c r="CM41" s="569"/>
      <c r="CN41" s="167"/>
      <c r="CO41" s="568">
        <f t="shared" si="3"/>
        <v>29</v>
      </c>
      <c r="CP41" s="568"/>
      <c r="CQ41" s="569" t="str">
        <f>IF('各会計、関係団体の財政状況及び健全化判断比率'!BS14="","",'各会計、関係団体の財政状況及び健全化判断比率'!BS14)</f>
        <v>ひらた悠々の杜</v>
      </c>
      <c r="CR41" s="569"/>
      <c r="CS41" s="569"/>
      <c r="CT41" s="569"/>
      <c r="CU41" s="569"/>
      <c r="CV41" s="569"/>
      <c r="CW41" s="569"/>
      <c r="CX41" s="569"/>
      <c r="CY41" s="569"/>
      <c r="CZ41" s="569"/>
      <c r="DA41" s="569"/>
      <c r="DB41" s="569"/>
      <c r="DC41" s="569"/>
      <c r="DD41" s="569"/>
      <c r="DE41" s="569"/>
      <c r="DF41" s="164"/>
      <c r="DG41" s="570" t="str">
        <f>IF('各会計、関係団体の財政状況及び健全化判断比率'!BR14="","",'各会計、関係団体の財政状況及び健全化判断比率'!BR14)</f>
        <v/>
      </c>
      <c r="DH41" s="570"/>
      <c r="DI41" s="171"/>
      <c r="DJ41" s="139"/>
      <c r="DK41" s="139"/>
      <c r="DL41" s="139"/>
      <c r="DM41" s="139"/>
      <c r="DN41" s="139"/>
      <c r="DO41" s="139"/>
    </row>
    <row r="42" spans="1:119" ht="32.25" customHeight="1">
      <c r="A42" s="139"/>
      <c r="B42" s="166"/>
      <c r="C42" s="568" t="str">
        <f t="shared" si="5"/>
        <v/>
      </c>
      <c r="D42" s="568"/>
      <c r="E42" s="569" t="str">
        <f>IF('各会計、関係団体の財政状況及び健全化判断比率'!B15="","",'各会計、関係団体の財政状況及び健全化判断比率'!B15)</f>
        <v/>
      </c>
      <c r="F42" s="569"/>
      <c r="G42" s="569"/>
      <c r="H42" s="569"/>
      <c r="I42" s="569"/>
      <c r="J42" s="569"/>
      <c r="K42" s="569"/>
      <c r="L42" s="569"/>
      <c r="M42" s="569"/>
      <c r="N42" s="569"/>
      <c r="O42" s="569"/>
      <c r="P42" s="569"/>
      <c r="Q42" s="569"/>
      <c r="R42" s="569"/>
      <c r="S42" s="569"/>
      <c r="T42" s="167"/>
      <c r="U42" s="568" t="str">
        <f t="shared" si="4"/>
        <v/>
      </c>
      <c r="V42" s="568"/>
      <c r="W42" s="569"/>
      <c r="X42" s="569"/>
      <c r="Y42" s="569"/>
      <c r="Z42" s="569"/>
      <c r="AA42" s="569"/>
      <c r="AB42" s="569"/>
      <c r="AC42" s="569"/>
      <c r="AD42" s="569"/>
      <c r="AE42" s="569"/>
      <c r="AF42" s="569"/>
      <c r="AG42" s="569"/>
      <c r="AH42" s="569"/>
      <c r="AI42" s="569"/>
      <c r="AJ42" s="569"/>
      <c r="AK42" s="569"/>
      <c r="AL42" s="167"/>
      <c r="AM42" s="568" t="str">
        <f t="shared" si="0"/>
        <v/>
      </c>
      <c r="AN42" s="568"/>
      <c r="AO42" s="569"/>
      <c r="AP42" s="569"/>
      <c r="AQ42" s="569"/>
      <c r="AR42" s="569"/>
      <c r="AS42" s="569"/>
      <c r="AT42" s="569"/>
      <c r="AU42" s="569"/>
      <c r="AV42" s="569"/>
      <c r="AW42" s="569"/>
      <c r="AX42" s="569"/>
      <c r="AY42" s="569"/>
      <c r="AZ42" s="569"/>
      <c r="BA42" s="569"/>
      <c r="BB42" s="569"/>
      <c r="BC42" s="569"/>
      <c r="BD42" s="167"/>
      <c r="BE42" s="568" t="str">
        <f t="shared" si="1"/>
        <v/>
      </c>
      <c r="BF42" s="568"/>
      <c r="BG42" s="569"/>
      <c r="BH42" s="569"/>
      <c r="BI42" s="569"/>
      <c r="BJ42" s="569"/>
      <c r="BK42" s="569"/>
      <c r="BL42" s="569"/>
      <c r="BM42" s="569"/>
      <c r="BN42" s="569"/>
      <c r="BO42" s="569"/>
      <c r="BP42" s="569"/>
      <c r="BQ42" s="569"/>
      <c r="BR42" s="569"/>
      <c r="BS42" s="569"/>
      <c r="BT42" s="569"/>
      <c r="BU42" s="569"/>
      <c r="BV42" s="167"/>
      <c r="BW42" s="568" t="str">
        <f t="shared" si="2"/>
        <v/>
      </c>
      <c r="BX42" s="568"/>
      <c r="BY42" s="569" t="str">
        <f>IF('各会計、関係団体の財政状況及び健全化判断比率'!B76="","",'各会計、関係団体の財政状況及び健全化判断比率'!B76)</f>
        <v/>
      </c>
      <c r="BZ42" s="569"/>
      <c r="CA42" s="569"/>
      <c r="CB42" s="569"/>
      <c r="CC42" s="569"/>
      <c r="CD42" s="569"/>
      <c r="CE42" s="569"/>
      <c r="CF42" s="569"/>
      <c r="CG42" s="569"/>
      <c r="CH42" s="569"/>
      <c r="CI42" s="569"/>
      <c r="CJ42" s="569"/>
      <c r="CK42" s="569"/>
      <c r="CL42" s="569"/>
      <c r="CM42" s="569"/>
      <c r="CN42" s="167"/>
      <c r="CO42" s="568">
        <f t="shared" si="3"/>
        <v>30</v>
      </c>
      <c r="CP42" s="568"/>
      <c r="CQ42" s="569" t="str">
        <f>IF('各会計、関係団体の財政状況及び健全化判断比率'!BS15="","",'各会計、関係団体の財政状況及び健全化判断比率'!BS15)</f>
        <v>山形県・酒田市病院機構</v>
      </c>
      <c r="CR42" s="569"/>
      <c r="CS42" s="569"/>
      <c r="CT42" s="569"/>
      <c r="CU42" s="569"/>
      <c r="CV42" s="569"/>
      <c r="CW42" s="569"/>
      <c r="CX42" s="569"/>
      <c r="CY42" s="569"/>
      <c r="CZ42" s="569"/>
      <c r="DA42" s="569"/>
      <c r="DB42" s="569"/>
      <c r="DC42" s="569"/>
      <c r="DD42" s="569"/>
      <c r="DE42" s="569"/>
      <c r="DF42" s="164"/>
      <c r="DG42" s="570" t="str">
        <f>IF('各会計、関係団体の財政状況及び健全化判断比率'!BR15="","",'各会計、関係団体の財政状況及び健全化判断比率'!BR15)</f>
        <v/>
      </c>
      <c r="DH42" s="570"/>
      <c r="DI42" s="171"/>
      <c r="DJ42" s="139"/>
      <c r="DK42" s="139"/>
      <c r="DL42" s="139"/>
      <c r="DM42" s="139"/>
      <c r="DN42" s="139"/>
      <c r="DO42" s="139"/>
    </row>
    <row r="43" spans="1:119" ht="32.25" customHeight="1">
      <c r="A43" s="139"/>
      <c r="B43" s="166"/>
      <c r="C43" s="568" t="str">
        <f t="shared" si="5"/>
        <v/>
      </c>
      <c r="D43" s="568"/>
      <c r="E43" s="569" t="str">
        <f>IF('各会計、関係団体の財政状況及び健全化判断比率'!B16="","",'各会計、関係団体の財政状況及び健全化判断比率'!B16)</f>
        <v/>
      </c>
      <c r="F43" s="569"/>
      <c r="G43" s="569"/>
      <c r="H43" s="569"/>
      <c r="I43" s="569"/>
      <c r="J43" s="569"/>
      <c r="K43" s="569"/>
      <c r="L43" s="569"/>
      <c r="M43" s="569"/>
      <c r="N43" s="569"/>
      <c r="O43" s="569"/>
      <c r="P43" s="569"/>
      <c r="Q43" s="569"/>
      <c r="R43" s="569"/>
      <c r="S43" s="569"/>
      <c r="T43" s="167"/>
      <c r="U43" s="568" t="str">
        <f t="shared" si="4"/>
        <v/>
      </c>
      <c r="V43" s="568"/>
      <c r="W43" s="569"/>
      <c r="X43" s="569"/>
      <c r="Y43" s="569"/>
      <c r="Z43" s="569"/>
      <c r="AA43" s="569"/>
      <c r="AB43" s="569"/>
      <c r="AC43" s="569"/>
      <c r="AD43" s="569"/>
      <c r="AE43" s="569"/>
      <c r="AF43" s="569"/>
      <c r="AG43" s="569"/>
      <c r="AH43" s="569"/>
      <c r="AI43" s="569"/>
      <c r="AJ43" s="569"/>
      <c r="AK43" s="569"/>
      <c r="AL43" s="167"/>
      <c r="AM43" s="568" t="str">
        <f t="shared" si="0"/>
        <v/>
      </c>
      <c r="AN43" s="568"/>
      <c r="AO43" s="569"/>
      <c r="AP43" s="569"/>
      <c r="AQ43" s="569"/>
      <c r="AR43" s="569"/>
      <c r="AS43" s="569"/>
      <c r="AT43" s="569"/>
      <c r="AU43" s="569"/>
      <c r="AV43" s="569"/>
      <c r="AW43" s="569"/>
      <c r="AX43" s="569"/>
      <c r="AY43" s="569"/>
      <c r="AZ43" s="569"/>
      <c r="BA43" s="569"/>
      <c r="BB43" s="569"/>
      <c r="BC43" s="569"/>
      <c r="BD43" s="167"/>
      <c r="BE43" s="568" t="str">
        <f t="shared" si="1"/>
        <v/>
      </c>
      <c r="BF43" s="568"/>
      <c r="BG43" s="569"/>
      <c r="BH43" s="569"/>
      <c r="BI43" s="569"/>
      <c r="BJ43" s="569"/>
      <c r="BK43" s="569"/>
      <c r="BL43" s="569"/>
      <c r="BM43" s="569"/>
      <c r="BN43" s="569"/>
      <c r="BO43" s="569"/>
      <c r="BP43" s="569"/>
      <c r="BQ43" s="569"/>
      <c r="BR43" s="569"/>
      <c r="BS43" s="569"/>
      <c r="BT43" s="569"/>
      <c r="BU43" s="569"/>
      <c r="BV43" s="167"/>
      <c r="BW43" s="568" t="str">
        <f t="shared" si="2"/>
        <v/>
      </c>
      <c r="BX43" s="568"/>
      <c r="BY43" s="569" t="str">
        <f>IF('各会計、関係団体の財政状況及び健全化判断比率'!B77="","",'各会計、関係団体の財政状況及び健全化判断比率'!B77)</f>
        <v/>
      </c>
      <c r="BZ43" s="569"/>
      <c r="CA43" s="569"/>
      <c r="CB43" s="569"/>
      <c r="CC43" s="569"/>
      <c r="CD43" s="569"/>
      <c r="CE43" s="569"/>
      <c r="CF43" s="569"/>
      <c r="CG43" s="569"/>
      <c r="CH43" s="569"/>
      <c r="CI43" s="569"/>
      <c r="CJ43" s="569"/>
      <c r="CK43" s="569"/>
      <c r="CL43" s="569"/>
      <c r="CM43" s="569"/>
      <c r="CN43" s="167"/>
      <c r="CO43" s="568">
        <f t="shared" si="3"/>
        <v>31</v>
      </c>
      <c r="CP43" s="568"/>
      <c r="CQ43" s="569" t="str">
        <f>IF('各会計、関係団体の財政状況及び健全化判断比率'!BS16="","",'各会計、関係団体の財政状況及び健全化判断比率'!BS16)</f>
        <v>光の湊</v>
      </c>
      <c r="CR43" s="569"/>
      <c r="CS43" s="569"/>
      <c r="CT43" s="569"/>
      <c r="CU43" s="569"/>
      <c r="CV43" s="569"/>
      <c r="CW43" s="569"/>
      <c r="CX43" s="569"/>
      <c r="CY43" s="569"/>
      <c r="CZ43" s="569"/>
      <c r="DA43" s="569"/>
      <c r="DB43" s="569"/>
      <c r="DC43" s="569"/>
      <c r="DD43" s="569"/>
      <c r="DE43" s="569"/>
      <c r="DF43" s="164"/>
      <c r="DG43" s="570" t="str">
        <f>IF('各会計、関係団体の財政状況及び健全化判断比率'!BR16="","",'各会計、関係団体の財政状況及び健全化判断比率'!BR16)</f>
        <v/>
      </c>
      <c r="DH43" s="570"/>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189</v>
      </c>
      <c r="C46" s="139"/>
      <c r="D46" s="139"/>
      <c r="E46" s="139" t="s">
        <v>190</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191</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192</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193</v>
      </c>
    </row>
    <row r="50" spans="5:5">
      <c r="E50" s="141" t="s">
        <v>194</v>
      </c>
    </row>
    <row r="51" spans="5:5">
      <c r="E51" s="141" t="s">
        <v>195</v>
      </c>
    </row>
    <row r="52" spans="5:5">
      <c r="E52" s="141" t="s">
        <v>196</v>
      </c>
    </row>
    <row r="53" spans="5:5"/>
    <row r="54" spans="5:5"/>
    <row r="55" spans="5:5"/>
    <row r="56" spans="5:5"/>
    <row r="57" spans="5:5" hidden="1"/>
    <row r="58" spans="5:5" hidden="1"/>
    <row r="59" spans="5:5" hidden="1"/>
  </sheetData>
  <sheetProtection password="851F"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zoomScale="70" zoomScaleNormal="70" workbookViewId="0">
      <selection activeCell="E39" sqref="E39:S39"/>
    </sheetView>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571" t="s">
        <v>197</v>
      </c>
      <c r="DI1" s="572"/>
      <c r="DJ1" s="572"/>
      <c r="DK1" s="572"/>
      <c r="DL1" s="572"/>
      <c r="DM1" s="572"/>
      <c r="DN1" s="573"/>
      <c r="DP1" s="571" t="s">
        <v>198</v>
      </c>
      <c r="DQ1" s="572"/>
      <c r="DR1" s="572"/>
      <c r="DS1" s="572"/>
      <c r="DT1" s="572"/>
      <c r="DU1" s="572"/>
      <c r="DV1" s="572"/>
      <c r="DW1" s="572"/>
      <c r="DX1" s="572"/>
      <c r="DY1" s="572"/>
      <c r="DZ1" s="572"/>
      <c r="EA1" s="572"/>
      <c r="EB1" s="572"/>
      <c r="EC1" s="573"/>
      <c r="ED1" s="177"/>
      <c r="EE1" s="177"/>
      <c r="EF1" s="177"/>
      <c r="EG1" s="177"/>
      <c r="EH1" s="177"/>
      <c r="EI1" s="177"/>
      <c r="EJ1" s="177"/>
      <c r="EK1" s="177"/>
      <c r="EL1" s="177"/>
      <c r="EM1" s="177"/>
    </row>
    <row r="2" spans="2:143" ht="22.5" customHeight="1">
      <c r="B2" s="180" t="s">
        <v>199</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574" t="s">
        <v>200</v>
      </c>
      <c r="C3" s="575"/>
      <c r="D3" s="575"/>
      <c r="E3" s="575"/>
      <c r="F3" s="575"/>
      <c r="G3" s="575"/>
      <c r="H3" s="575"/>
      <c r="I3" s="575"/>
      <c r="J3" s="575"/>
      <c r="K3" s="575"/>
      <c r="L3" s="575"/>
      <c r="M3" s="575"/>
      <c r="N3" s="575"/>
      <c r="O3" s="575"/>
      <c r="P3" s="575"/>
      <c r="Q3" s="575"/>
      <c r="R3" s="575"/>
      <c r="S3" s="575"/>
      <c r="T3" s="575"/>
      <c r="U3" s="575"/>
      <c r="V3" s="575"/>
      <c r="W3" s="575"/>
      <c r="X3" s="575"/>
      <c r="Y3" s="575"/>
      <c r="Z3" s="575"/>
      <c r="AA3" s="575"/>
      <c r="AB3" s="575"/>
      <c r="AC3" s="575"/>
      <c r="AD3" s="575"/>
      <c r="AE3" s="575"/>
      <c r="AF3" s="575"/>
      <c r="AG3" s="575"/>
      <c r="AH3" s="575"/>
      <c r="AI3" s="575"/>
      <c r="AJ3" s="575"/>
      <c r="AK3" s="575"/>
      <c r="AL3" s="575"/>
      <c r="AM3" s="575"/>
      <c r="AN3" s="575"/>
      <c r="AO3" s="575"/>
      <c r="AP3" s="574" t="s">
        <v>201</v>
      </c>
      <c r="AQ3" s="575"/>
      <c r="AR3" s="575"/>
      <c r="AS3" s="575"/>
      <c r="AT3" s="575"/>
      <c r="AU3" s="575"/>
      <c r="AV3" s="575"/>
      <c r="AW3" s="575"/>
      <c r="AX3" s="575"/>
      <c r="AY3" s="575"/>
      <c r="AZ3" s="575"/>
      <c r="BA3" s="575"/>
      <c r="BB3" s="575"/>
      <c r="BC3" s="575"/>
      <c r="BD3" s="575"/>
      <c r="BE3" s="575"/>
      <c r="BF3" s="575"/>
      <c r="BG3" s="575"/>
      <c r="BH3" s="575"/>
      <c r="BI3" s="575"/>
      <c r="BJ3" s="575"/>
      <c r="BK3" s="575"/>
      <c r="BL3" s="575"/>
      <c r="BM3" s="575"/>
      <c r="BN3" s="575"/>
      <c r="BO3" s="575"/>
      <c r="BP3" s="575"/>
      <c r="BQ3" s="575"/>
      <c r="BR3" s="575"/>
      <c r="BS3" s="575"/>
      <c r="BT3" s="575"/>
      <c r="BU3" s="575"/>
      <c r="BV3" s="575"/>
      <c r="BW3" s="575"/>
      <c r="BX3" s="575"/>
      <c r="BY3" s="575"/>
      <c r="BZ3" s="575"/>
      <c r="CA3" s="575"/>
      <c r="CB3" s="576"/>
      <c r="CD3" s="577" t="s">
        <v>202</v>
      </c>
      <c r="CE3" s="578"/>
      <c r="CF3" s="578"/>
      <c r="CG3" s="578"/>
      <c r="CH3" s="578"/>
      <c r="CI3" s="578"/>
      <c r="CJ3" s="578"/>
      <c r="CK3" s="578"/>
      <c r="CL3" s="578"/>
      <c r="CM3" s="578"/>
      <c r="CN3" s="578"/>
      <c r="CO3" s="578"/>
      <c r="CP3" s="578"/>
      <c r="CQ3" s="578"/>
      <c r="CR3" s="578"/>
      <c r="CS3" s="578"/>
      <c r="CT3" s="578"/>
      <c r="CU3" s="578"/>
      <c r="CV3" s="578"/>
      <c r="CW3" s="578"/>
      <c r="CX3" s="578"/>
      <c r="CY3" s="578"/>
      <c r="CZ3" s="578"/>
      <c r="DA3" s="578"/>
      <c r="DB3" s="578"/>
      <c r="DC3" s="578"/>
      <c r="DD3" s="578"/>
      <c r="DE3" s="578"/>
      <c r="DF3" s="578"/>
      <c r="DG3" s="578"/>
      <c r="DH3" s="578"/>
      <c r="DI3" s="578"/>
      <c r="DJ3" s="578"/>
      <c r="DK3" s="578"/>
      <c r="DL3" s="578"/>
      <c r="DM3" s="578"/>
      <c r="DN3" s="578"/>
      <c r="DO3" s="578"/>
      <c r="DP3" s="578"/>
      <c r="DQ3" s="578"/>
      <c r="DR3" s="578"/>
      <c r="DS3" s="578"/>
      <c r="DT3" s="578"/>
      <c r="DU3" s="578"/>
      <c r="DV3" s="578"/>
      <c r="DW3" s="578"/>
      <c r="DX3" s="578"/>
      <c r="DY3" s="578"/>
      <c r="DZ3" s="578"/>
      <c r="EA3" s="578"/>
      <c r="EB3" s="578"/>
      <c r="EC3" s="579"/>
    </row>
    <row r="4" spans="2:143" ht="11.25" customHeight="1">
      <c r="B4" s="574" t="s">
        <v>1</v>
      </c>
      <c r="C4" s="575"/>
      <c r="D4" s="575"/>
      <c r="E4" s="575"/>
      <c r="F4" s="575"/>
      <c r="G4" s="575"/>
      <c r="H4" s="575"/>
      <c r="I4" s="575"/>
      <c r="J4" s="575"/>
      <c r="K4" s="575"/>
      <c r="L4" s="575"/>
      <c r="M4" s="575"/>
      <c r="N4" s="575"/>
      <c r="O4" s="575"/>
      <c r="P4" s="575"/>
      <c r="Q4" s="576"/>
      <c r="R4" s="574" t="s">
        <v>203</v>
      </c>
      <c r="S4" s="575"/>
      <c r="T4" s="575"/>
      <c r="U4" s="575"/>
      <c r="V4" s="575"/>
      <c r="W4" s="575"/>
      <c r="X4" s="575"/>
      <c r="Y4" s="576"/>
      <c r="Z4" s="574" t="s">
        <v>204</v>
      </c>
      <c r="AA4" s="575"/>
      <c r="AB4" s="575"/>
      <c r="AC4" s="576"/>
      <c r="AD4" s="574" t="s">
        <v>205</v>
      </c>
      <c r="AE4" s="575"/>
      <c r="AF4" s="575"/>
      <c r="AG4" s="575"/>
      <c r="AH4" s="575"/>
      <c r="AI4" s="575"/>
      <c r="AJ4" s="575"/>
      <c r="AK4" s="576"/>
      <c r="AL4" s="574" t="s">
        <v>204</v>
      </c>
      <c r="AM4" s="575"/>
      <c r="AN4" s="575"/>
      <c r="AO4" s="576"/>
      <c r="AP4" s="580" t="s">
        <v>206</v>
      </c>
      <c r="AQ4" s="580"/>
      <c r="AR4" s="580"/>
      <c r="AS4" s="580"/>
      <c r="AT4" s="580"/>
      <c r="AU4" s="580"/>
      <c r="AV4" s="580"/>
      <c r="AW4" s="580"/>
      <c r="AX4" s="580"/>
      <c r="AY4" s="580"/>
      <c r="AZ4" s="580"/>
      <c r="BA4" s="580"/>
      <c r="BB4" s="580"/>
      <c r="BC4" s="580"/>
      <c r="BD4" s="580"/>
      <c r="BE4" s="580"/>
      <c r="BF4" s="580"/>
      <c r="BG4" s="580" t="s">
        <v>207</v>
      </c>
      <c r="BH4" s="580"/>
      <c r="BI4" s="580"/>
      <c r="BJ4" s="580"/>
      <c r="BK4" s="580"/>
      <c r="BL4" s="580"/>
      <c r="BM4" s="580"/>
      <c r="BN4" s="580"/>
      <c r="BO4" s="580" t="s">
        <v>204</v>
      </c>
      <c r="BP4" s="580"/>
      <c r="BQ4" s="580"/>
      <c r="BR4" s="580"/>
      <c r="BS4" s="580" t="s">
        <v>208</v>
      </c>
      <c r="BT4" s="580"/>
      <c r="BU4" s="580"/>
      <c r="BV4" s="580"/>
      <c r="BW4" s="580"/>
      <c r="BX4" s="580"/>
      <c r="BY4" s="580"/>
      <c r="BZ4" s="580"/>
      <c r="CA4" s="580"/>
      <c r="CB4" s="580"/>
      <c r="CD4" s="577" t="s">
        <v>209</v>
      </c>
      <c r="CE4" s="578"/>
      <c r="CF4" s="578"/>
      <c r="CG4" s="578"/>
      <c r="CH4" s="578"/>
      <c r="CI4" s="578"/>
      <c r="CJ4" s="578"/>
      <c r="CK4" s="578"/>
      <c r="CL4" s="578"/>
      <c r="CM4" s="578"/>
      <c r="CN4" s="578"/>
      <c r="CO4" s="578"/>
      <c r="CP4" s="578"/>
      <c r="CQ4" s="578"/>
      <c r="CR4" s="578"/>
      <c r="CS4" s="578"/>
      <c r="CT4" s="578"/>
      <c r="CU4" s="578"/>
      <c r="CV4" s="578"/>
      <c r="CW4" s="578"/>
      <c r="CX4" s="578"/>
      <c r="CY4" s="578"/>
      <c r="CZ4" s="578"/>
      <c r="DA4" s="578"/>
      <c r="DB4" s="578"/>
      <c r="DC4" s="578"/>
      <c r="DD4" s="578"/>
      <c r="DE4" s="578"/>
      <c r="DF4" s="578"/>
      <c r="DG4" s="578"/>
      <c r="DH4" s="578"/>
      <c r="DI4" s="578"/>
      <c r="DJ4" s="578"/>
      <c r="DK4" s="578"/>
      <c r="DL4" s="578"/>
      <c r="DM4" s="578"/>
      <c r="DN4" s="578"/>
      <c r="DO4" s="578"/>
      <c r="DP4" s="578"/>
      <c r="DQ4" s="578"/>
      <c r="DR4" s="578"/>
      <c r="DS4" s="578"/>
      <c r="DT4" s="578"/>
      <c r="DU4" s="578"/>
      <c r="DV4" s="578"/>
      <c r="DW4" s="578"/>
      <c r="DX4" s="578"/>
      <c r="DY4" s="578"/>
      <c r="DZ4" s="578"/>
      <c r="EA4" s="578"/>
      <c r="EB4" s="578"/>
      <c r="EC4" s="579"/>
    </row>
    <row r="5" spans="2:143" s="183" customFormat="1" ht="11.25" customHeight="1">
      <c r="B5" s="581" t="s">
        <v>210</v>
      </c>
      <c r="C5" s="582"/>
      <c r="D5" s="582"/>
      <c r="E5" s="582"/>
      <c r="F5" s="582"/>
      <c r="G5" s="582"/>
      <c r="H5" s="582"/>
      <c r="I5" s="582"/>
      <c r="J5" s="582"/>
      <c r="K5" s="582"/>
      <c r="L5" s="582"/>
      <c r="M5" s="582"/>
      <c r="N5" s="582"/>
      <c r="O5" s="582"/>
      <c r="P5" s="582"/>
      <c r="Q5" s="583"/>
      <c r="R5" s="584">
        <v>13160219</v>
      </c>
      <c r="S5" s="585"/>
      <c r="T5" s="585"/>
      <c r="U5" s="585"/>
      <c r="V5" s="585"/>
      <c r="W5" s="585"/>
      <c r="X5" s="585"/>
      <c r="Y5" s="586"/>
      <c r="Z5" s="587">
        <v>23.8</v>
      </c>
      <c r="AA5" s="587"/>
      <c r="AB5" s="587"/>
      <c r="AC5" s="587"/>
      <c r="AD5" s="588">
        <v>12331018</v>
      </c>
      <c r="AE5" s="588"/>
      <c r="AF5" s="588"/>
      <c r="AG5" s="588"/>
      <c r="AH5" s="588"/>
      <c r="AI5" s="588"/>
      <c r="AJ5" s="588"/>
      <c r="AK5" s="588"/>
      <c r="AL5" s="589">
        <v>43</v>
      </c>
      <c r="AM5" s="590"/>
      <c r="AN5" s="590"/>
      <c r="AO5" s="591"/>
      <c r="AP5" s="581" t="s">
        <v>211</v>
      </c>
      <c r="AQ5" s="582"/>
      <c r="AR5" s="582"/>
      <c r="AS5" s="582"/>
      <c r="AT5" s="582"/>
      <c r="AU5" s="582"/>
      <c r="AV5" s="582"/>
      <c r="AW5" s="582"/>
      <c r="AX5" s="582"/>
      <c r="AY5" s="582"/>
      <c r="AZ5" s="582"/>
      <c r="BA5" s="582"/>
      <c r="BB5" s="582"/>
      <c r="BC5" s="582"/>
      <c r="BD5" s="582"/>
      <c r="BE5" s="582"/>
      <c r="BF5" s="583"/>
      <c r="BG5" s="595">
        <v>12298871</v>
      </c>
      <c r="BH5" s="596"/>
      <c r="BI5" s="596"/>
      <c r="BJ5" s="596"/>
      <c r="BK5" s="596"/>
      <c r="BL5" s="596"/>
      <c r="BM5" s="596"/>
      <c r="BN5" s="597"/>
      <c r="BO5" s="598">
        <v>93.5</v>
      </c>
      <c r="BP5" s="598"/>
      <c r="BQ5" s="598"/>
      <c r="BR5" s="598"/>
      <c r="BS5" s="599">
        <v>169092</v>
      </c>
      <c r="BT5" s="599"/>
      <c r="BU5" s="599"/>
      <c r="BV5" s="599"/>
      <c r="BW5" s="599"/>
      <c r="BX5" s="599"/>
      <c r="BY5" s="599"/>
      <c r="BZ5" s="599"/>
      <c r="CA5" s="599"/>
      <c r="CB5" s="603"/>
      <c r="CD5" s="577" t="s">
        <v>206</v>
      </c>
      <c r="CE5" s="578"/>
      <c r="CF5" s="578"/>
      <c r="CG5" s="578"/>
      <c r="CH5" s="578"/>
      <c r="CI5" s="578"/>
      <c r="CJ5" s="578"/>
      <c r="CK5" s="578"/>
      <c r="CL5" s="578"/>
      <c r="CM5" s="578"/>
      <c r="CN5" s="578"/>
      <c r="CO5" s="578"/>
      <c r="CP5" s="578"/>
      <c r="CQ5" s="579"/>
      <c r="CR5" s="577" t="s">
        <v>212</v>
      </c>
      <c r="CS5" s="578"/>
      <c r="CT5" s="578"/>
      <c r="CU5" s="578"/>
      <c r="CV5" s="578"/>
      <c r="CW5" s="578"/>
      <c r="CX5" s="578"/>
      <c r="CY5" s="579"/>
      <c r="CZ5" s="577" t="s">
        <v>204</v>
      </c>
      <c r="DA5" s="578"/>
      <c r="DB5" s="578"/>
      <c r="DC5" s="579"/>
      <c r="DD5" s="577" t="s">
        <v>213</v>
      </c>
      <c r="DE5" s="578"/>
      <c r="DF5" s="578"/>
      <c r="DG5" s="578"/>
      <c r="DH5" s="578"/>
      <c r="DI5" s="578"/>
      <c r="DJ5" s="578"/>
      <c r="DK5" s="578"/>
      <c r="DL5" s="578"/>
      <c r="DM5" s="578"/>
      <c r="DN5" s="578"/>
      <c r="DO5" s="578"/>
      <c r="DP5" s="579"/>
      <c r="DQ5" s="577" t="s">
        <v>214</v>
      </c>
      <c r="DR5" s="578"/>
      <c r="DS5" s="578"/>
      <c r="DT5" s="578"/>
      <c r="DU5" s="578"/>
      <c r="DV5" s="578"/>
      <c r="DW5" s="578"/>
      <c r="DX5" s="578"/>
      <c r="DY5" s="578"/>
      <c r="DZ5" s="578"/>
      <c r="EA5" s="578"/>
      <c r="EB5" s="578"/>
      <c r="EC5" s="579"/>
    </row>
    <row r="6" spans="2:143" ht="11.25" customHeight="1">
      <c r="B6" s="592" t="s">
        <v>215</v>
      </c>
      <c r="C6" s="593"/>
      <c r="D6" s="593"/>
      <c r="E6" s="593"/>
      <c r="F6" s="593"/>
      <c r="G6" s="593"/>
      <c r="H6" s="593"/>
      <c r="I6" s="593"/>
      <c r="J6" s="593"/>
      <c r="K6" s="593"/>
      <c r="L6" s="593"/>
      <c r="M6" s="593"/>
      <c r="N6" s="593"/>
      <c r="O6" s="593"/>
      <c r="P6" s="593"/>
      <c r="Q6" s="594"/>
      <c r="R6" s="595">
        <v>432425</v>
      </c>
      <c r="S6" s="596"/>
      <c r="T6" s="596"/>
      <c r="U6" s="596"/>
      <c r="V6" s="596"/>
      <c r="W6" s="596"/>
      <c r="X6" s="596"/>
      <c r="Y6" s="597"/>
      <c r="Z6" s="598">
        <v>0.8</v>
      </c>
      <c r="AA6" s="598"/>
      <c r="AB6" s="598"/>
      <c r="AC6" s="598"/>
      <c r="AD6" s="599">
        <v>432425</v>
      </c>
      <c r="AE6" s="599"/>
      <c r="AF6" s="599"/>
      <c r="AG6" s="599"/>
      <c r="AH6" s="599"/>
      <c r="AI6" s="599"/>
      <c r="AJ6" s="599"/>
      <c r="AK6" s="599"/>
      <c r="AL6" s="600">
        <v>1.5</v>
      </c>
      <c r="AM6" s="601"/>
      <c r="AN6" s="601"/>
      <c r="AO6" s="602"/>
      <c r="AP6" s="592" t="s">
        <v>216</v>
      </c>
      <c r="AQ6" s="593"/>
      <c r="AR6" s="593"/>
      <c r="AS6" s="593"/>
      <c r="AT6" s="593"/>
      <c r="AU6" s="593"/>
      <c r="AV6" s="593"/>
      <c r="AW6" s="593"/>
      <c r="AX6" s="593"/>
      <c r="AY6" s="593"/>
      <c r="AZ6" s="593"/>
      <c r="BA6" s="593"/>
      <c r="BB6" s="593"/>
      <c r="BC6" s="593"/>
      <c r="BD6" s="593"/>
      <c r="BE6" s="593"/>
      <c r="BF6" s="594"/>
      <c r="BG6" s="595">
        <v>12298871</v>
      </c>
      <c r="BH6" s="596"/>
      <c r="BI6" s="596"/>
      <c r="BJ6" s="596"/>
      <c r="BK6" s="596"/>
      <c r="BL6" s="596"/>
      <c r="BM6" s="596"/>
      <c r="BN6" s="597"/>
      <c r="BO6" s="598">
        <v>93.5</v>
      </c>
      <c r="BP6" s="598"/>
      <c r="BQ6" s="598"/>
      <c r="BR6" s="598"/>
      <c r="BS6" s="599">
        <v>169092</v>
      </c>
      <c r="BT6" s="599"/>
      <c r="BU6" s="599"/>
      <c r="BV6" s="599"/>
      <c r="BW6" s="599"/>
      <c r="BX6" s="599"/>
      <c r="BY6" s="599"/>
      <c r="BZ6" s="599"/>
      <c r="CA6" s="599"/>
      <c r="CB6" s="603"/>
      <c r="CD6" s="606" t="s">
        <v>217</v>
      </c>
      <c r="CE6" s="607"/>
      <c r="CF6" s="607"/>
      <c r="CG6" s="607"/>
      <c r="CH6" s="607"/>
      <c r="CI6" s="607"/>
      <c r="CJ6" s="607"/>
      <c r="CK6" s="607"/>
      <c r="CL6" s="607"/>
      <c r="CM6" s="607"/>
      <c r="CN6" s="607"/>
      <c r="CO6" s="607"/>
      <c r="CP6" s="607"/>
      <c r="CQ6" s="608"/>
      <c r="CR6" s="595">
        <v>381623</v>
      </c>
      <c r="CS6" s="596"/>
      <c r="CT6" s="596"/>
      <c r="CU6" s="596"/>
      <c r="CV6" s="596"/>
      <c r="CW6" s="596"/>
      <c r="CX6" s="596"/>
      <c r="CY6" s="597"/>
      <c r="CZ6" s="598">
        <v>0.7</v>
      </c>
      <c r="DA6" s="598"/>
      <c r="DB6" s="598"/>
      <c r="DC6" s="598"/>
      <c r="DD6" s="604" t="s">
        <v>218</v>
      </c>
      <c r="DE6" s="596"/>
      <c r="DF6" s="596"/>
      <c r="DG6" s="596"/>
      <c r="DH6" s="596"/>
      <c r="DI6" s="596"/>
      <c r="DJ6" s="596"/>
      <c r="DK6" s="596"/>
      <c r="DL6" s="596"/>
      <c r="DM6" s="596"/>
      <c r="DN6" s="596"/>
      <c r="DO6" s="596"/>
      <c r="DP6" s="597"/>
      <c r="DQ6" s="604">
        <v>381571</v>
      </c>
      <c r="DR6" s="596"/>
      <c r="DS6" s="596"/>
      <c r="DT6" s="596"/>
      <c r="DU6" s="596"/>
      <c r="DV6" s="596"/>
      <c r="DW6" s="596"/>
      <c r="DX6" s="596"/>
      <c r="DY6" s="596"/>
      <c r="DZ6" s="596"/>
      <c r="EA6" s="596"/>
      <c r="EB6" s="596"/>
      <c r="EC6" s="605"/>
    </row>
    <row r="7" spans="2:143" ht="11.25" customHeight="1">
      <c r="B7" s="592" t="s">
        <v>219</v>
      </c>
      <c r="C7" s="593"/>
      <c r="D7" s="593"/>
      <c r="E7" s="593"/>
      <c r="F7" s="593"/>
      <c r="G7" s="593"/>
      <c r="H7" s="593"/>
      <c r="I7" s="593"/>
      <c r="J7" s="593"/>
      <c r="K7" s="593"/>
      <c r="L7" s="593"/>
      <c r="M7" s="593"/>
      <c r="N7" s="593"/>
      <c r="O7" s="593"/>
      <c r="P7" s="593"/>
      <c r="Q7" s="594"/>
      <c r="R7" s="595">
        <v>15588</v>
      </c>
      <c r="S7" s="596"/>
      <c r="T7" s="596"/>
      <c r="U7" s="596"/>
      <c r="V7" s="596"/>
      <c r="W7" s="596"/>
      <c r="X7" s="596"/>
      <c r="Y7" s="597"/>
      <c r="Z7" s="598">
        <v>0</v>
      </c>
      <c r="AA7" s="598"/>
      <c r="AB7" s="598"/>
      <c r="AC7" s="598"/>
      <c r="AD7" s="599">
        <v>15588</v>
      </c>
      <c r="AE7" s="599"/>
      <c r="AF7" s="599"/>
      <c r="AG7" s="599"/>
      <c r="AH7" s="599"/>
      <c r="AI7" s="599"/>
      <c r="AJ7" s="599"/>
      <c r="AK7" s="599"/>
      <c r="AL7" s="600">
        <v>0.1</v>
      </c>
      <c r="AM7" s="601"/>
      <c r="AN7" s="601"/>
      <c r="AO7" s="602"/>
      <c r="AP7" s="592" t="s">
        <v>220</v>
      </c>
      <c r="AQ7" s="593"/>
      <c r="AR7" s="593"/>
      <c r="AS7" s="593"/>
      <c r="AT7" s="593"/>
      <c r="AU7" s="593"/>
      <c r="AV7" s="593"/>
      <c r="AW7" s="593"/>
      <c r="AX7" s="593"/>
      <c r="AY7" s="593"/>
      <c r="AZ7" s="593"/>
      <c r="BA7" s="593"/>
      <c r="BB7" s="593"/>
      <c r="BC7" s="593"/>
      <c r="BD7" s="593"/>
      <c r="BE7" s="593"/>
      <c r="BF7" s="594"/>
      <c r="BG7" s="595">
        <v>5498649</v>
      </c>
      <c r="BH7" s="596"/>
      <c r="BI7" s="596"/>
      <c r="BJ7" s="596"/>
      <c r="BK7" s="596"/>
      <c r="BL7" s="596"/>
      <c r="BM7" s="596"/>
      <c r="BN7" s="597"/>
      <c r="BO7" s="598">
        <v>41.8</v>
      </c>
      <c r="BP7" s="598"/>
      <c r="BQ7" s="598"/>
      <c r="BR7" s="598"/>
      <c r="BS7" s="599">
        <v>169092</v>
      </c>
      <c r="BT7" s="599"/>
      <c r="BU7" s="599"/>
      <c r="BV7" s="599"/>
      <c r="BW7" s="599"/>
      <c r="BX7" s="599"/>
      <c r="BY7" s="599"/>
      <c r="BZ7" s="599"/>
      <c r="CA7" s="599"/>
      <c r="CB7" s="603"/>
      <c r="CD7" s="609" t="s">
        <v>221</v>
      </c>
      <c r="CE7" s="610"/>
      <c r="CF7" s="610"/>
      <c r="CG7" s="610"/>
      <c r="CH7" s="610"/>
      <c r="CI7" s="610"/>
      <c r="CJ7" s="610"/>
      <c r="CK7" s="610"/>
      <c r="CL7" s="610"/>
      <c r="CM7" s="610"/>
      <c r="CN7" s="610"/>
      <c r="CO7" s="610"/>
      <c r="CP7" s="610"/>
      <c r="CQ7" s="611"/>
      <c r="CR7" s="595">
        <v>7862830</v>
      </c>
      <c r="CS7" s="596"/>
      <c r="CT7" s="596"/>
      <c r="CU7" s="596"/>
      <c r="CV7" s="596"/>
      <c r="CW7" s="596"/>
      <c r="CX7" s="596"/>
      <c r="CY7" s="597"/>
      <c r="CZ7" s="598">
        <v>14.7</v>
      </c>
      <c r="DA7" s="598"/>
      <c r="DB7" s="598"/>
      <c r="DC7" s="598"/>
      <c r="DD7" s="604">
        <v>378375</v>
      </c>
      <c r="DE7" s="596"/>
      <c r="DF7" s="596"/>
      <c r="DG7" s="596"/>
      <c r="DH7" s="596"/>
      <c r="DI7" s="596"/>
      <c r="DJ7" s="596"/>
      <c r="DK7" s="596"/>
      <c r="DL7" s="596"/>
      <c r="DM7" s="596"/>
      <c r="DN7" s="596"/>
      <c r="DO7" s="596"/>
      <c r="DP7" s="597"/>
      <c r="DQ7" s="604">
        <v>6913583</v>
      </c>
      <c r="DR7" s="596"/>
      <c r="DS7" s="596"/>
      <c r="DT7" s="596"/>
      <c r="DU7" s="596"/>
      <c r="DV7" s="596"/>
      <c r="DW7" s="596"/>
      <c r="DX7" s="596"/>
      <c r="DY7" s="596"/>
      <c r="DZ7" s="596"/>
      <c r="EA7" s="596"/>
      <c r="EB7" s="596"/>
      <c r="EC7" s="605"/>
    </row>
    <row r="8" spans="2:143" ht="11.25" customHeight="1">
      <c r="B8" s="592" t="s">
        <v>222</v>
      </c>
      <c r="C8" s="593"/>
      <c r="D8" s="593"/>
      <c r="E8" s="593"/>
      <c r="F8" s="593"/>
      <c r="G8" s="593"/>
      <c r="H8" s="593"/>
      <c r="I8" s="593"/>
      <c r="J8" s="593"/>
      <c r="K8" s="593"/>
      <c r="L8" s="593"/>
      <c r="M8" s="593"/>
      <c r="N8" s="593"/>
      <c r="O8" s="593"/>
      <c r="P8" s="593"/>
      <c r="Q8" s="594"/>
      <c r="R8" s="595">
        <v>24746</v>
      </c>
      <c r="S8" s="596"/>
      <c r="T8" s="596"/>
      <c r="U8" s="596"/>
      <c r="V8" s="596"/>
      <c r="W8" s="596"/>
      <c r="X8" s="596"/>
      <c r="Y8" s="597"/>
      <c r="Z8" s="598">
        <v>0</v>
      </c>
      <c r="AA8" s="598"/>
      <c r="AB8" s="598"/>
      <c r="AC8" s="598"/>
      <c r="AD8" s="599">
        <v>24746</v>
      </c>
      <c r="AE8" s="599"/>
      <c r="AF8" s="599"/>
      <c r="AG8" s="599"/>
      <c r="AH8" s="599"/>
      <c r="AI8" s="599"/>
      <c r="AJ8" s="599"/>
      <c r="AK8" s="599"/>
      <c r="AL8" s="600">
        <v>0.1</v>
      </c>
      <c r="AM8" s="601"/>
      <c r="AN8" s="601"/>
      <c r="AO8" s="602"/>
      <c r="AP8" s="592" t="s">
        <v>223</v>
      </c>
      <c r="AQ8" s="593"/>
      <c r="AR8" s="593"/>
      <c r="AS8" s="593"/>
      <c r="AT8" s="593"/>
      <c r="AU8" s="593"/>
      <c r="AV8" s="593"/>
      <c r="AW8" s="593"/>
      <c r="AX8" s="593"/>
      <c r="AY8" s="593"/>
      <c r="AZ8" s="593"/>
      <c r="BA8" s="593"/>
      <c r="BB8" s="593"/>
      <c r="BC8" s="593"/>
      <c r="BD8" s="593"/>
      <c r="BE8" s="593"/>
      <c r="BF8" s="594"/>
      <c r="BG8" s="595">
        <v>184003</v>
      </c>
      <c r="BH8" s="596"/>
      <c r="BI8" s="596"/>
      <c r="BJ8" s="596"/>
      <c r="BK8" s="596"/>
      <c r="BL8" s="596"/>
      <c r="BM8" s="596"/>
      <c r="BN8" s="597"/>
      <c r="BO8" s="598">
        <v>1.4</v>
      </c>
      <c r="BP8" s="598"/>
      <c r="BQ8" s="598"/>
      <c r="BR8" s="598"/>
      <c r="BS8" s="604" t="s">
        <v>114</v>
      </c>
      <c r="BT8" s="596"/>
      <c r="BU8" s="596"/>
      <c r="BV8" s="596"/>
      <c r="BW8" s="596"/>
      <c r="BX8" s="596"/>
      <c r="BY8" s="596"/>
      <c r="BZ8" s="596"/>
      <c r="CA8" s="596"/>
      <c r="CB8" s="605"/>
      <c r="CD8" s="609" t="s">
        <v>224</v>
      </c>
      <c r="CE8" s="610"/>
      <c r="CF8" s="610"/>
      <c r="CG8" s="610"/>
      <c r="CH8" s="610"/>
      <c r="CI8" s="610"/>
      <c r="CJ8" s="610"/>
      <c r="CK8" s="610"/>
      <c r="CL8" s="610"/>
      <c r="CM8" s="610"/>
      <c r="CN8" s="610"/>
      <c r="CO8" s="610"/>
      <c r="CP8" s="610"/>
      <c r="CQ8" s="611"/>
      <c r="CR8" s="595">
        <v>15910219</v>
      </c>
      <c r="CS8" s="596"/>
      <c r="CT8" s="596"/>
      <c r="CU8" s="596"/>
      <c r="CV8" s="596"/>
      <c r="CW8" s="596"/>
      <c r="CX8" s="596"/>
      <c r="CY8" s="597"/>
      <c r="CZ8" s="598">
        <v>29.7</v>
      </c>
      <c r="DA8" s="598"/>
      <c r="DB8" s="598"/>
      <c r="DC8" s="598"/>
      <c r="DD8" s="604">
        <v>486416</v>
      </c>
      <c r="DE8" s="596"/>
      <c r="DF8" s="596"/>
      <c r="DG8" s="596"/>
      <c r="DH8" s="596"/>
      <c r="DI8" s="596"/>
      <c r="DJ8" s="596"/>
      <c r="DK8" s="596"/>
      <c r="DL8" s="596"/>
      <c r="DM8" s="596"/>
      <c r="DN8" s="596"/>
      <c r="DO8" s="596"/>
      <c r="DP8" s="597"/>
      <c r="DQ8" s="604">
        <v>7492797</v>
      </c>
      <c r="DR8" s="596"/>
      <c r="DS8" s="596"/>
      <c r="DT8" s="596"/>
      <c r="DU8" s="596"/>
      <c r="DV8" s="596"/>
      <c r="DW8" s="596"/>
      <c r="DX8" s="596"/>
      <c r="DY8" s="596"/>
      <c r="DZ8" s="596"/>
      <c r="EA8" s="596"/>
      <c r="EB8" s="596"/>
      <c r="EC8" s="605"/>
    </row>
    <row r="9" spans="2:143" ht="11.25" customHeight="1">
      <c r="B9" s="592" t="s">
        <v>225</v>
      </c>
      <c r="C9" s="593"/>
      <c r="D9" s="593"/>
      <c r="E9" s="593"/>
      <c r="F9" s="593"/>
      <c r="G9" s="593"/>
      <c r="H9" s="593"/>
      <c r="I9" s="593"/>
      <c r="J9" s="593"/>
      <c r="K9" s="593"/>
      <c r="L9" s="593"/>
      <c r="M9" s="593"/>
      <c r="N9" s="593"/>
      <c r="O9" s="593"/>
      <c r="P9" s="593"/>
      <c r="Q9" s="594"/>
      <c r="R9" s="595">
        <v>12728</v>
      </c>
      <c r="S9" s="596"/>
      <c r="T9" s="596"/>
      <c r="U9" s="596"/>
      <c r="V9" s="596"/>
      <c r="W9" s="596"/>
      <c r="X9" s="596"/>
      <c r="Y9" s="597"/>
      <c r="Z9" s="598">
        <v>0</v>
      </c>
      <c r="AA9" s="598"/>
      <c r="AB9" s="598"/>
      <c r="AC9" s="598"/>
      <c r="AD9" s="599">
        <v>12728</v>
      </c>
      <c r="AE9" s="599"/>
      <c r="AF9" s="599"/>
      <c r="AG9" s="599"/>
      <c r="AH9" s="599"/>
      <c r="AI9" s="599"/>
      <c r="AJ9" s="599"/>
      <c r="AK9" s="599"/>
      <c r="AL9" s="600">
        <v>0</v>
      </c>
      <c r="AM9" s="601"/>
      <c r="AN9" s="601"/>
      <c r="AO9" s="602"/>
      <c r="AP9" s="592" t="s">
        <v>226</v>
      </c>
      <c r="AQ9" s="593"/>
      <c r="AR9" s="593"/>
      <c r="AS9" s="593"/>
      <c r="AT9" s="593"/>
      <c r="AU9" s="593"/>
      <c r="AV9" s="593"/>
      <c r="AW9" s="593"/>
      <c r="AX9" s="593"/>
      <c r="AY9" s="593"/>
      <c r="AZ9" s="593"/>
      <c r="BA9" s="593"/>
      <c r="BB9" s="593"/>
      <c r="BC9" s="593"/>
      <c r="BD9" s="593"/>
      <c r="BE9" s="593"/>
      <c r="BF9" s="594"/>
      <c r="BG9" s="595">
        <v>4117164</v>
      </c>
      <c r="BH9" s="596"/>
      <c r="BI9" s="596"/>
      <c r="BJ9" s="596"/>
      <c r="BK9" s="596"/>
      <c r="BL9" s="596"/>
      <c r="BM9" s="596"/>
      <c r="BN9" s="597"/>
      <c r="BO9" s="598">
        <v>31.3</v>
      </c>
      <c r="BP9" s="598"/>
      <c r="BQ9" s="598"/>
      <c r="BR9" s="598"/>
      <c r="BS9" s="604" t="s">
        <v>114</v>
      </c>
      <c r="BT9" s="596"/>
      <c r="BU9" s="596"/>
      <c r="BV9" s="596"/>
      <c r="BW9" s="596"/>
      <c r="BX9" s="596"/>
      <c r="BY9" s="596"/>
      <c r="BZ9" s="596"/>
      <c r="CA9" s="596"/>
      <c r="CB9" s="605"/>
      <c r="CD9" s="609" t="s">
        <v>227</v>
      </c>
      <c r="CE9" s="610"/>
      <c r="CF9" s="610"/>
      <c r="CG9" s="610"/>
      <c r="CH9" s="610"/>
      <c r="CI9" s="610"/>
      <c r="CJ9" s="610"/>
      <c r="CK9" s="610"/>
      <c r="CL9" s="610"/>
      <c r="CM9" s="610"/>
      <c r="CN9" s="610"/>
      <c r="CO9" s="610"/>
      <c r="CP9" s="610"/>
      <c r="CQ9" s="611"/>
      <c r="CR9" s="595">
        <v>5174822</v>
      </c>
      <c r="CS9" s="596"/>
      <c r="CT9" s="596"/>
      <c r="CU9" s="596"/>
      <c r="CV9" s="596"/>
      <c r="CW9" s="596"/>
      <c r="CX9" s="596"/>
      <c r="CY9" s="597"/>
      <c r="CZ9" s="598">
        <v>9.6999999999999993</v>
      </c>
      <c r="DA9" s="598"/>
      <c r="DB9" s="598"/>
      <c r="DC9" s="598"/>
      <c r="DD9" s="604">
        <v>1013296</v>
      </c>
      <c r="DE9" s="596"/>
      <c r="DF9" s="596"/>
      <c r="DG9" s="596"/>
      <c r="DH9" s="596"/>
      <c r="DI9" s="596"/>
      <c r="DJ9" s="596"/>
      <c r="DK9" s="596"/>
      <c r="DL9" s="596"/>
      <c r="DM9" s="596"/>
      <c r="DN9" s="596"/>
      <c r="DO9" s="596"/>
      <c r="DP9" s="597"/>
      <c r="DQ9" s="604">
        <v>3686928</v>
      </c>
      <c r="DR9" s="596"/>
      <c r="DS9" s="596"/>
      <c r="DT9" s="596"/>
      <c r="DU9" s="596"/>
      <c r="DV9" s="596"/>
      <c r="DW9" s="596"/>
      <c r="DX9" s="596"/>
      <c r="DY9" s="596"/>
      <c r="DZ9" s="596"/>
      <c r="EA9" s="596"/>
      <c r="EB9" s="596"/>
      <c r="EC9" s="605"/>
    </row>
    <row r="10" spans="2:143" ht="11.25" customHeight="1">
      <c r="B10" s="592" t="s">
        <v>228</v>
      </c>
      <c r="C10" s="593"/>
      <c r="D10" s="593"/>
      <c r="E10" s="593"/>
      <c r="F10" s="593"/>
      <c r="G10" s="593"/>
      <c r="H10" s="593"/>
      <c r="I10" s="593"/>
      <c r="J10" s="593"/>
      <c r="K10" s="593"/>
      <c r="L10" s="593"/>
      <c r="M10" s="593"/>
      <c r="N10" s="593"/>
      <c r="O10" s="593"/>
      <c r="P10" s="593"/>
      <c r="Q10" s="594"/>
      <c r="R10" s="595">
        <v>1827442</v>
      </c>
      <c r="S10" s="596"/>
      <c r="T10" s="596"/>
      <c r="U10" s="596"/>
      <c r="V10" s="596"/>
      <c r="W10" s="596"/>
      <c r="X10" s="596"/>
      <c r="Y10" s="597"/>
      <c r="Z10" s="598">
        <v>3.3</v>
      </c>
      <c r="AA10" s="598"/>
      <c r="AB10" s="598"/>
      <c r="AC10" s="598"/>
      <c r="AD10" s="599">
        <v>1827442</v>
      </c>
      <c r="AE10" s="599"/>
      <c r="AF10" s="599"/>
      <c r="AG10" s="599"/>
      <c r="AH10" s="599"/>
      <c r="AI10" s="599"/>
      <c r="AJ10" s="599"/>
      <c r="AK10" s="599"/>
      <c r="AL10" s="600">
        <v>6.4</v>
      </c>
      <c r="AM10" s="601"/>
      <c r="AN10" s="601"/>
      <c r="AO10" s="602"/>
      <c r="AP10" s="592" t="s">
        <v>229</v>
      </c>
      <c r="AQ10" s="593"/>
      <c r="AR10" s="593"/>
      <c r="AS10" s="593"/>
      <c r="AT10" s="593"/>
      <c r="AU10" s="593"/>
      <c r="AV10" s="593"/>
      <c r="AW10" s="593"/>
      <c r="AX10" s="593"/>
      <c r="AY10" s="593"/>
      <c r="AZ10" s="593"/>
      <c r="BA10" s="593"/>
      <c r="BB10" s="593"/>
      <c r="BC10" s="593"/>
      <c r="BD10" s="593"/>
      <c r="BE10" s="593"/>
      <c r="BF10" s="594"/>
      <c r="BG10" s="595">
        <v>338529</v>
      </c>
      <c r="BH10" s="596"/>
      <c r="BI10" s="596"/>
      <c r="BJ10" s="596"/>
      <c r="BK10" s="596"/>
      <c r="BL10" s="596"/>
      <c r="BM10" s="596"/>
      <c r="BN10" s="597"/>
      <c r="BO10" s="598">
        <v>2.6</v>
      </c>
      <c r="BP10" s="598"/>
      <c r="BQ10" s="598"/>
      <c r="BR10" s="598"/>
      <c r="BS10" s="604" t="s">
        <v>114</v>
      </c>
      <c r="BT10" s="596"/>
      <c r="BU10" s="596"/>
      <c r="BV10" s="596"/>
      <c r="BW10" s="596"/>
      <c r="BX10" s="596"/>
      <c r="BY10" s="596"/>
      <c r="BZ10" s="596"/>
      <c r="CA10" s="596"/>
      <c r="CB10" s="605"/>
      <c r="CD10" s="609" t="s">
        <v>230</v>
      </c>
      <c r="CE10" s="610"/>
      <c r="CF10" s="610"/>
      <c r="CG10" s="610"/>
      <c r="CH10" s="610"/>
      <c r="CI10" s="610"/>
      <c r="CJ10" s="610"/>
      <c r="CK10" s="610"/>
      <c r="CL10" s="610"/>
      <c r="CM10" s="610"/>
      <c r="CN10" s="610"/>
      <c r="CO10" s="610"/>
      <c r="CP10" s="610"/>
      <c r="CQ10" s="611"/>
      <c r="CR10" s="595">
        <v>138068</v>
      </c>
      <c r="CS10" s="596"/>
      <c r="CT10" s="596"/>
      <c r="CU10" s="596"/>
      <c r="CV10" s="596"/>
      <c r="CW10" s="596"/>
      <c r="CX10" s="596"/>
      <c r="CY10" s="597"/>
      <c r="CZ10" s="598">
        <v>0.3</v>
      </c>
      <c r="DA10" s="598"/>
      <c r="DB10" s="598"/>
      <c r="DC10" s="598"/>
      <c r="DD10" s="604" t="s">
        <v>114</v>
      </c>
      <c r="DE10" s="596"/>
      <c r="DF10" s="596"/>
      <c r="DG10" s="596"/>
      <c r="DH10" s="596"/>
      <c r="DI10" s="596"/>
      <c r="DJ10" s="596"/>
      <c r="DK10" s="596"/>
      <c r="DL10" s="596"/>
      <c r="DM10" s="596"/>
      <c r="DN10" s="596"/>
      <c r="DO10" s="596"/>
      <c r="DP10" s="597"/>
      <c r="DQ10" s="604">
        <v>45690</v>
      </c>
      <c r="DR10" s="596"/>
      <c r="DS10" s="596"/>
      <c r="DT10" s="596"/>
      <c r="DU10" s="596"/>
      <c r="DV10" s="596"/>
      <c r="DW10" s="596"/>
      <c r="DX10" s="596"/>
      <c r="DY10" s="596"/>
      <c r="DZ10" s="596"/>
      <c r="EA10" s="596"/>
      <c r="EB10" s="596"/>
      <c r="EC10" s="605"/>
    </row>
    <row r="11" spans="2:143" ht="11.25" customHeight="1">
      <c r="B11" s="592" t="s">
        <v>231</v>
      </c>
      <c r="C11" s="593"/>
      <c r="D11" s="593"/>
      <c r="E11" s="593"/>
      <c r="F11" s="593"/>
      <c r="G11" s="593"/>
      <c r="H11" s="593"/>
      <c r="I11" s="593"/>
      <c r="J11" s="593"/>
      <c r="K11" s="593"/>
      <c r="L11" s="593"/>
      <c r="M11" s="593"/>
      <c r="N11" s="593"/>
      <c r="O11" s="593"/>
      <c r="P11" s="593"/>
      <c r="Q11" s="594"/>
      <c r="R11" s="595">
        <v>6376</v>
      </c>
      <c r="S11" s="596"/>
      <c r="T11" s="596"/>
      <c r="U11" s="596"/>
      <c r="V11" s="596"/>
      <c r="W11" s="596"/>
      <c r="X11" s="596"/>
      <c r="Y11" s="597"/>
      <c r="Z11" s="598">
        <v>0</v>
      </c>
      <c r="AA11" s="598"/>
      <c r="AB11" s="598"/>
      <c r="AC11" s="598"/>
      <c r="AD11" s="599">
        <v>6376</v>
      </c>
      <c r="AE11" s="599"/>
      <c r="AF11" s="599"/>
      <c r="AG11" s="599"/>
      <c r="AH11" s="599"/>
      <c r="AI11" s="599"/>
      <c r="AJ11" s="599"/>
      <c r="AK11" s="599"/>
      <c r="AL11" s="600">
        <v>0</v>
      </c>
      <c r="AM11" s="601"/>
      <c r="AN11" s="601"/>
      <c r="AO11" s="602"/>
      <c r="AP11" s="592" t="s">
        <v>232</v>
      </c>
      <c r="AQ11" s="593"/>
      <c r="AR11" s="593"/>
      <c r="AS11" s="593"/>
      <c r="AT11" s="593"/>
      <c r="AU11" s="593"/>
      <c r="AV11" s="593"/>
      <c r="AW11" s="593"/>
      <c r="AX11" s="593"/>
      <c r="AY11" s="593"/>
      <c r="AZ11" s="593"/>
      <c r="BA11" s="593"/>
      <c r="BB11" s="593"/>
      <c r="BC11" s="593"/>
      <c r="BD11" s="593"/>
      <c r="BE11" s="593"/>
      <c r="BF11" s="594"/>
      <c r="BG11" s="595">
        <v>858953</v>
      </c>
      <c r="BH11" s="596"/>
      <c r="BI11" s="596"/>
      <c r="BJ11" s="596"/>
      <c r="BK11" s="596"/>
      <c r="BL11" s="596"/>
      <c r="BM11" s="596"/>
      <c r="BN11" s="597"/>
      <c r="BO11" s="598">
        <v>6.5</v>
      </c>
      <c r="BP11" s="598"/>
      <c r="BQ11" s="598"/>
      <c r="BR11" s="598"/>
      <c r="BS11" s="604">
        <v>169092</v>
      </c>
      <c r="BT11" s="596"/>
      <c r="BU11" s="596"/>
      <c r="BV11" s="596"/>
      <c r="BW11" s="596"/>
      <c r="BX11" s="596"/>
      <c r="BY11" s="596"/>
      <c r="BZ11" s="596"/>
      <c r="CA11" s="596"/>
      <c r="CB11" s="605"/>
      <c r="CD11" s="609" t="s">
        <v>233</v>
      </c>
      <c r="CE11" s="610"/>
      <c r="CF11" s="610"/>
      <c r="CG11" s="610"/>
      <c r="CH11" s="610"/>
      <c r="CI11" s="610"/>
      <c r="CJ11" s="610"/>
      <c r="CK11" s="610"/>
      <c r="CL11" s="610"/>
      <c r="CM11" s="610"/>
      <c r="CN11" s="610"/>
      <c r="CO11" s="610"/>
      <c r="CP11" s="610"/>
      <c r="CQ11" s="611"/>
      <c r="CR11" s="595">
        <v>2576291</v>
      </c>
      <c r="CS11" s="596"/>
      <c r="CT11" s="596"/>
      <c r="CU11" s="596"/>
      <c r="CV11" s="596"/>
      <c r="CW11" s="596"/>
      <c r="CX11" s="596"/>
      <c r="CY11" s="597"/>
      <c r="CZ11" s="598">
        <v>4.8</v>
      </c>
      <c r="DA11" s="598"/>
      <c r="DB11" s="598"/>
      <c r="DC11" s="598"/>
      <c r="DD11" s="604">
        <v>426854</v>
      </c>
      <c r="DE11" s="596"/>
      <c r="DF11" s="596"/>
      <c r="DG11" s="596"/>
      <c r="DH11" s="596"/>
      <c r="DI11" s="596"/>
      <c r="DJ11" s="596"/>
      <c r="DK11" s="596"/>
      <c r="DL11" s="596"/>
      <c r="DM11" s="596"/>
      <c r="DN11" s="596"/>
      <c r="DO11" s="596"/>
      <c r="DP11" s="597"/>
      <c r="DQ11" s="604">
        <v>1351397</v>
      </c>
      <c r="DR11" s="596"/>
      <c r="DS11" s="596"/>
      <c r="DT11" s="596"/>
      <c r="DU11" s="596"/>
      <c r="DV11" s="596"/>
      <c r="DW11" s="596"/>
      <c r="DX11" s="596"/>
      <c r="DY11" s="596"/>
      <c r="DZ11" s="596"/>
      <c r="EA11" s="596"/>
      <c r="EB11" s="596"/>
      <c r="EC11" s="605"/>
    </row>
    <row r="12" spans="2:143" ht="11.25" customHeight="1">
      <c r="B12" s="592" t="s">
        <v>234</v>
      </c>
      <c r="C12" s="593"/>
      <c r="D12" s="593"/>
      <c r="E12" s="593"/>
      <c r="F12" s="593"/>
      <c r="G12" s="593"/>
      <c r="H12" s="593"/>
      <c r="I12" s="593"/>
      <c r="J12" s="593"/>
      <c r="K12" s="593"/>
      <c r="L12" s="593"/>
      <c r="M12" s="593"/>
      <c r="N12" s="593"/>
      <c r="O12" s="593"/>
      <c r="P12" s="593"/>
      <c r="Q12" s="594"/>
      <c r="R12" s="595" t="s">
        <v>114</v>
      </c>
      <c r="S12" s="596"/>
      <c r="T12" s="596"/>
      <c r="U12" s="596"/>
      <c r="V12" s="596"/>
      <c r="W12" s="596"/>
      <c r="X12" s="596"/>
      <c r="Y12" s="597"/>
      <c r="Z12" s="598" t="s">
        <v>114</v>
      </c>
      <c r="AA12" s="598"/>
      <c r="AB12" s="598"/>
      <c r="AC12" s="598"/>
      <c r="AD12" s="599" t="s">
        <v>114</v>
      </c>
      <c r="AE12" s="599"/>
      <c r="AF12" s="599"/>
      <c r="AG12" s="599"/>
      <c r="AH12" s="599"/>
      <c r="AI12" s="599"/>
      <c r="AJ12" s="599"/>
      <c r="AK12" s="599"/>
      <c r="AL12" s="600" t="s">
        <v>114</v>
      </c>
      <c r="AM12" s="601"/>
      <c r="AN12" s="601"/>
      <c r="AO12" s="602"/>
      <c r="AP12" s="592" t="s">
        <v>235</v>
      </c>
      <c r="AQ12" s="593"/>
      <c r="AR12" s="593"/>
      <c r="AS12" s="593"/>
      <c r="AT12" s="593"/>
      <c r="AU12" s="593"/>
      <c r="AV12" s="593"/>
      <c r="AW12" s="593"/>
      <c r="AX12" s="593"/>
      <c r="AY12" s="593"/>
      <c r="AZ12" s="593"/>
      <c r="BA12" s="593"/>
      <c r="BB12" s="593"/>
      <c r="BC12" s="593"/>
      <c r="BD12" s="593"/>
      <c r="BE12" s="593"/>
      <c r="BF12" s="594"/>
      <c r="BG12" s="595">
        <v>5807719</v>
      </c>
      <c r="BH12" s="596"/>
      <c r="BI12" s="596"/>
      <c r="BJ12" s="596"/>
      <c r="BK12" s="596"/>
      <c r="BL12" s="596"/>
      <c r="BM12" s="596"/>
      <c r="BN12" s="597"/>
      <c r="BO12" s="598">
        <v>44.1</v>
      </c>
      <c r="BP12" s="598"/>
      <c r="BQ12" s="598"/>
      <c r="BR12" s="598"/>
      <c r="BS12" s="604" t="s">
        <v>114</v>
      </c>
      <c r="BT12" s="596"/>
      <c r="BU12" s="596"/>
      <c r="BV12" s="596"/>
      <c r="BW12" s="596"/>
      <c r="BX12" s="596"/>
      <c r="BY12" s="596"/>
      <c r="BZ12" s="596"/>
      <c r="CA12" s="596"/>
      <c r="CB12" s="605"/>
      <c r="CD12" s="609" t="s">
        <v>236</v>
      </c>
      <c r="CE12" s="610"/>
      <c r="CF12" s="610"/>
      <c r="CG12" s="610"/>
      <c r="CH12" s="610"/>
      <c r="CI12" s="610"/>
      <c r="CJ12" s="610"/>
      <c r="CK12" s="610"/>
      <c r="CL12" s="610"/>
      <c r="CM12" s="610"/>
      <c r="CN12" s="610"/>
      <c r="CO12" s="610"/>
      <c r="CP12" s="610"/>
      <c r="CQ12" s="611"/>
      <c r="CR12" s="595">
        <v>1907396</v>
      </c>
      <c r="CS12" s="596"/>
      <c r="CT12" s="596"/>
      <c r="CU12" s="596"/>
      <c r="CV12" s="596"/>
      <c r="CW12" s="596"/>
      <c r="CX12" s="596"/>
      <c r="CY12" s="597"/>
      <c r="CZ12" s="598">
        <v>3.6</v>
      </c>
      <c r="DA12" s="598"/>
      <c r="DB12" s="598"/>
      <c r="DC12" s="598"/>
      <c r="DD12" s="604">
        <v>70330</v>
      </c>
      <c r="DE12" s="596"/>
      <c r="DF12" s="596"/>
      <c r="DG12" s="596"/>
      <c r="DH12" s="596"/>
      <c r="DI12" s="596"/>
      <c r="DJ12" s="596"/>
      <c r="DK12" s="596"/>
      <c r="DL12" s="596"/>
      <c r="DM12" s="596"/>
      <c r="DN12" s="596"/>
      <c r="DO12" s="596"/>
      <c r="DP12" s="597"/>
      <c r="DQ12" s="604">
        <v>837673</v>
      </c>
      <c r="DR12" s="596"/>
      <c r="DS12" s="596"/>
      <c r="DT12" s="596"/>
      <c r="DU12" s="596"/>
      <c r="DV12" s="596"/>
      <c r="DW12" s="596"/>
      <c r="DX12" s="596"/>
      <c r="DY12" s="596"/>
      <c r="DZ12" s="596"/>
      <c r="EA12" s="596"/>
      <c r="EB12" s="596"/>
      <c r="EC12" s="605"/>
    </row>
    <row r="13" spans="2:143" ht="11.25" customHeight="1">
      <c r="B13" s="592" t="s">
        <v>237</v>
      </c>
      <c r="C13" s="593"/>
      <c r="D13" s="593"/>
      <c r="E13" s="593"/>
      <c r="F13" s="593"/>
      <c r="G13" s="593"/>
      <c r="H13" s="593"/>
      <c r="I13" s="593"/>
      <c r="J13" s="593"/>
      <c r="K13" s="593"/>
      <c r="L13" s="593"/>
      <c r="M13" s="593"/>
      <c r="N13" s="593"/>
      <c r="O13" s="593"/>
      <c r="P13" s="593"/>
      <c r="Q13" s="594"/>
      <c r="R13" s="595">
        <v>82982</v>
      </c>
      <c r="S13" s="596"/>
      <c r="T13" s="596"/>
      <c r="U13" s="596"/>
      <c r="V13" s="596"/>
      <c r="W13" s="596"/>
      <c r="X13" s="596"/>
      <c r="Y13" s="597"/>
      <c r="Z13" s="598">
        <v>0.2</v>
      </c>
      <c r="AA13" s="598"/>
      <c r="AB13" s="598"/>
      <c r="AC13" s="598"/>
      <c r="AD13" s="599">
        <v>82982</v>
      </c>
      <c r="AE13" s="599"/>
      <c r="AF13" s="599"/>
      <c r="AG13" s="599"/>
      <c r="AH13" s="599"/>
      <c r="AI13" s="599"/>
      <c r="AJ13" s="599"/>
      <c r="AK13" s="599"/>
      <c r="AL13" s="600">
        <v>0.3</v>
      </c>
      <c r="AM13" s="601"/>
      <c r="AN13" s="601"/>
      <c r="AO13" s="602"/>
      <c r="AP13" s="592" t="s">
        <v>238</v>
      </c>
      <c r="AQ13" s="593"/>
      <c r="AR13" s="593"/>
      <c r="AS13" s="593"/>
      <c r="AT13" s="593"/>
      <c r="AU13" s="593"/>
      <c r="AV13" s="593"/>
      <c r="AW13" s="593"/>
      <c r="AX13" s="593"/>
      <c r="AY13" s="593"/>
      <c r="AZ13" s="593"/>
      <c r="BA13" s="593"/>
      <c r="BB13" s="593"/>
      <c r="BC13" s="593"/>
      <c r="BD13" s="593"/>
      <c r="BE13" s="593"/>
      <c r="BF13" s="594"/>
      <c r="BG13" s="595">
        <v>5742510</v>
      </c>
      <c r="BH13" s="596"/>
      <c r="BI13" s="596"/>
      <c r="BJ13" s="596"/>
      <c r="BK13" s="596"/>
      <c r="BL13" s="596"/>
      <c r="BM13" s="596"/>
      <c r="BN13" s="597"/>
      <c r="BO13" s="598">
        <v>43.6</v>
      </c>
      <c r="BP13" s="598"/>
      <c r="BQ13" s="598"/>
      <c r="BR13" s="598"/>
      <c r="BS13" s="604" t="s">
        <v>114</v>
      </c>
      <c r="BT13" s="596"/>
      <c r="BU13" s="596"/>
      <c r="BV13" s="596"/>
      <c r="BW13" s="596"/>
      <c r="BX13" s="596"/>
      <c r="BY13" s="596"/>
      <c r="BZ13" s="596"/>
      <c r="CA13" s="596"/>
      <c r="CB13" s="605"/>
      <c r="CD13" s="609" t="s">
        <v>239</v>
      </c>
      <c r="CE13" s="610"/>
      <c r="CF13" s="610"/>
      <c r="CG13" s="610"/>
      <c r="CH13" s="610"/>
      <c r="CI13" s="610"/>
      <c r="CJ13" s="610"/>
      <c r="CK13" s="610"/>
      <c r="CL13" s="610"/>
      <c r="CM13" s="610"/>
      <c r="CN13" s="610"/>
      <c r="CO13" s="610"/>
      <c r="CP13" s="610"/>
      <c r="CQ13" s="611"/>
      <c r="CR13" s="595">
        <v>4679972</v>
      </c>
      <c r="CS13" s="596"/>
      <c r="CT13" s="596"/>
      <c r="CU13" s="596"/>
      <c r="CV13" s="596"/>
      <c r="CW13" s="596"/>
      <c r="CX13" s="596"/>
      <c r="CY13" s="597"/>
      <c r="CZ13" s="598">
        <v>8.6999999999999993</v>
      </c>
      <c r="DA13" s="598"/>
      <c r="DB13" s="598"/>
      <c r="DC13" s="598"/>
      <c r="DD13" s="604">
        <v>1216276</v>
      </c>
      <c r="DE13" s="596"/>
      <c r="DF13" s="596"/>
      <c r="DG13" s="596"/>
      <c r="DH13" s="596"/>
      <c r="DI13" s="596"/>
      <c r="DJ13" s="596"/>
      <c r="DK13" s="596"/>
      <c r="DL13" s="596"/>
      <c r="DM13" s="596"/>
      <c r="DN13" s="596"/>
      <c r="DO13" s="596"/>
      <c r="DP13" s="597"/>
      <c r="DQ13" s="604">
        <v>3608800</v>
      </c>
      <c r="DR13" s="596"/>
      <c r="DS13" s="596"/>
      <c r="DT13" s="596"/>
      <c r="DU13" s="596"/>
      <c r="DV13" s="596"/>
      <c r="DW13" s="596"/>
      <c r="DX13" s="596"/>
      <c r="DY13" s="596"/>
      <c r="DZ13" s="596"/>
      <c r="EA13" s="596"/>
      <c r="EB13" s="596"/>
      <c r="EC13" s="605"/>
    </row>
    <row r="14" spans="2:143" ht="11.25" customHeight="1">
      <c r="B14" s="592" t="s">
        <v>240</v>
      </c>
      <c r="C14" s="593"/>
      <c r="D14" s="593"/>
      <c r="E14" s="593"/>
      <c r="F14" s="593"/>
      <c r="G14" s="593"/>
      <c r="H14" s="593"/>
      <c r="I14" s="593"/>
      <c r="J14" s="593"/>
      <c r="K14" s="593"/>
      <c r="L14" s="593"/>
      <c r="M14" s="593"/>
      <c r="N14" s="593"/>
      <c r="O14" s="593"/>
      <c r="P14" s="593"/>
      <c r="Q14" s="594"/>
      <c r="R14" s="595" t="s">
        <v>114</v>
      </c>
      <c r="S14" s="596"/>
      <c r="T14" s="596"/>
      <c r="U14" s="596"/>
      <c r="V14" s="596"/>
      <c r="W14" s="596"/>
      <c r="X14" s="596"/>
      <c r="Y14" s="597"/>
      <c r="Z14" s="598" t="s">
        <v>114</v>
      </c>
      <c r="AA14" s="598"/>
      <c r="AB14" s="598"/>
      <c r="AC14" s="598"/>
      <c r="AD14" s="599" t="s">
        <v>114</v>
      </c>
      <c r="AE14" s="599"/>
      <c r="AF14" s="599"/>
      <c r="AG14" s="599"/>
      <c r="AH14" s="599"/>
      <c r="AI14" s="599"/>
      <c r="AJ14" s="599"/>
      <c r="AK14" s="599"/>
      <c r="AL14" s="600" t="s">
        <v>114</v>
      </c>
      <c r="AM14" s="601"/>
      <c r="AN14" s="601"/>
      <c r="AO14" s="602"/>
      <c r="AP14" s="592" t="s">
        <v>241</v>
      </c>
      <c r="AQ14" s="593"/>
      <c r="AR14" s="593"/>
      <c r="AS14" s="593"/>
      <c r="AT14" s="593"/>
      <c r="AU14" s="593"/>
      <c r="AV14" s="593"/>
      <c r="AW14" s="593"/>
      <c r="AX14" s="593"/>
      <c r="AY14" s="593"/>
      <c r="AZ14" s="593"/>
      <c r="BA14" s="593"/>
      <c r="BB14" s="593"/>
      <c r="BC14" s="593"/>
      <c r="BD14" s="593"/>
      <c r="BE14" s="593"/>
      <c r="BF14" s="594"/>
      <c r="BG14" s="595">
        <v>309275</v>
      </c>
      <c r="BH14" s="596"/>
      <c r="BI14" s="596"/>
      <c r="BJ14" s="596"/>
      <c r="BK14" s="596"/>
      <c r="BL14" s="596"/>
      <c r="BM14" s="596"/>
      <c r="BN14" s="597"/>
      <c r="BO14" s="598">
        <v>2.4</v>
      </c>
      <c r="BP14" s="598"/>
      <c r="BQ14" s="598"/>
      <c r="BR14" s="598"/>
      <c r="BS14" s="604" t="s">
        <v>114</v>
      </c>
      <c r="BT14" s="596"/>
      <c r="BU14" s="596"/>
      <c r="BV14" s="596"/>
      <c r="BW14" s="596"/>
      <c r="BX14" s="596"/>
      <c r="BY14" s="596"/>
      <c r="BZ14" s="596"/>
      <c r="CA14" s="596"/>
      <c r="CB14" s="605"/>
      <c r="CD14" s="609" t="s">
        <v>242</v>
      </c>
      <c r="CE14" s="610"/>
      <c r="CF14" s="610"/>
      <c r="CG14" s="610"/>
      <c r="CH14" s="610"/>
      <c r="CI14" s="610"/>
      <c r="CJ14" s="610"/>
      <c r="CK14" s="610"/>
      <c r="CL14" s="610"/>
      <c r="CM14" s="610"/>
      <c r="CN14" s="610"/>
      <c r="CO14" s="610"/>
      <c r="CP14" s="610"/>
      <c r="CQ14" s="611"/>
      <c r="CR14" s="595">
        <v>2600660</v>
      </c>
      <c r="CS14" s="596"/>
      <c r="CT14" s="596"/>
      <c r="CU14" s="596"/>
      <c r="CV14" s="596"/>
      <c r="CW14" s="596"/>
      <c r="CX14" s="596"/>
      <c r="CY14" s="597"/>
      <c r="CZ14" s="598">
        <v>4.9000000000000004</v>
      </c>
      <c r="DA14" s="598"/>
      <c r="DB14" s="598"/>
      <c r="DC14" s="598"/>
      <c r="DD14" s="604">
        <v>405660</v>
      </c>
      <c r="DE14" s="596"/>
      <c r="DF14" s="596"/>
      <c r="DG14" s="596"/>
      <c r="DH14" s="596"/>
      <c r="DI14" s="596"/>
      <c r="DJ14" s="596"/>
      <c r="DK14" s="596"/>
      <c r="DL14" s="596"/>
      <c r="DM14" s="596"/>
      <c r="DN14" s="596"/>
      <c r="DO14" s="596"/>
      <c r="DP14" s="597"/>
      <c r="DQ14" s="604">
        <v>1458681</v>
      </c>
      <c r="DR14" s="596"/>
      <c r="DS14" s="596"/>
      <c r="DT14" s="596"/>
      <c r="DU14" s="596"/>
      <c r="DV14" s="596"/>
      <c r="DW14" s="596"/>
      <c r="DX14" s="596"/>
      <c r="DY14" s="596"/>
      <c r="DZ14" s="596"/>
      <c r="EA14" s="596"/>
      <c r="EB14" s="596"/>
      <c r="EC14" s="605"/>
    </row>
    <row r="15" spans="2:143" ht="11.25" customHeight="1">
      <c r="B15" s="592" t="s">
        <v>243</v>
      </c>
      <c r="C15" s="593"/>
      <c r="D15" s="593"/>
      <c r="E15" s="593"/>
      <c r="F15" s="593"/>
      <c r="G15" s="593"/>
      <c r="H15" s="593"/>
      <c r="I15" s="593"/>
      <c r="J15" s="593"/>
      <c r="K15" s="593"/>
      <c r="L15" s="593"/>
      <c r="M15" s="593"/>
      <c r="N15" s="593"/>
      <c r="O15" s="593"/>
      <c r="P15" s="593"/>
      <c r="Q15" s="594"/>
      <c r="R15" s="595">
        <v>39936</v>
      </c>
      <c r="S15" s="596"/>
      <c r="T15" s="596"/>
      <c r="U15" s="596"/>
      <c r="V15" s="596"/>
      <c r="W15" s="596"/>
      <c r="X15" s="596"/>
      <c r="Y15" s="597"/>
      <c r="Z15" s="598">
        <v>0.1</v>
      </c>
      <c r="AA15" s="598"/>
      <c r="AB15" s="598"/>
      <c r="AC15" s="598"/>
      <c r="AD15" s="599">
        <v>39936</v>
      </c>
      <c r="AE15" s="599"/>
      <c r="AF15" s="599"/>
      <c r="AG15" s="599"/>
      <c r="AH15" s="599"/>
      <c r="AI15" s="599"/>
      <c r="AJ15" s="599"/>
      <c r="AK15" s="599"/>
      <c r="AL15" s="600">
        <v>0.1</v>
      </c>
      <c r="AM15" s="601"/>
      <c r="AN15" s="601"/>
      <c r="AO15" s="602"/>
      <c r="AP15" s="592" t="s">
        <v>244</v>
      </c>
      <c r="AQ15" s="593"/>
      <c r="AR15" s="593"/>
      <c r="AS15" s="593"/>
      <c r="AT15" s="593"/>
      <c r="AU15" s="593"/>
      <c r="AV15" s="593"/>
      <c r="AW15" s="593"/>
      <c r="AX15" s="593"/>
      <c r="AY15" s="593"/>
      <c r="AZ15" s="593"/>
      <c r="BA15" s="593"/>
      <c r="BB15" s="593"/>
      <c r="BC15" s="593"/>
      <c r="BD15" s="593"/>
      <c r="BE15" s="593"/>
      <c r="BF15" s="594"/>
      <c r="BG15" s="595">
        <v>682928</v>
      </c>
      <c r="BH15" s="596"/>
      <c r="BI15" s="596"/>
      <c r="BJ15" s="596"/>
      <c r="BK15" s="596"/>
      <c r="BL15" s="596"/>
      <c r="BM15" s="596"/>
      <c r="BN15" s="597"/>
      <c r="BO15" s="598">
        <v>5.2</v>
      </c>
      <c r="BP15" s="598"/>
      <c r="BQ15" s="598"/>
      <c r="BR15" s="598"/>
      <c r="BS15" s="604" t="s">
        <v>114</v>
      </c>
      <c r="BT15" s="596"/>
      <c r="BU15" s="596"/>
      <c r="BV15" s="596"/>
      <c r="BW15" s="596"/>
      <c r="BX15" s="596"/>
      <c r="BY15" s="596"/>
      <c r="BZ15" s="596"/>
      <c r="CA15" s="596"/>
      <c r="CB15" s="605"/>
      <c r="CD15" s="609" t="s">
        <v>245</v>
      </c>
      <c r="CE15" s="610"/>
      <c r="CF15" s="610"/>
      <c r="CG15" s="610"/>
      <c r="CH15" s="610"/>
      <c r="CI15" s="610"/>
      <c r="CJ15" s="610"/>
      <c r="CK15" s="610"/>
      <c r="CL15" s="610"/>
      <c r="CM15" s="610"/>
      <c r="CN15" s="610"/>
      <c r="CO15" s="610"/>
      <c r="CP15" s="610"/>
      <c r="CQ15" s="611"/>
      <c r="CR15" s="595">
        <v>4691310</v>
      </c>
      <c r="CS15" s="596"/>
      <c r="CT15" s="596"/>
      <c r="CU15" s="596"/>
      <c r="CV15" s="596"/>
      <c r="CW15" s="596"/>
      <c r="CX15" s="596"/>
      <c r="CY15" s="597"/>
      <c r="CZ15" s="598">
        <v>8.8000000000000007</v>
      </c>
      <c r="DA15" s="598"/>
      <c r="DB15" s="598"/>
      <c r="DC15" s="598"/>
      <c r="DD15" s="604">
        <v>810611</v>
      </c>
      <c r="DE15" s="596"/>
      <c r="DF15" s="596"/>
      <c r="DG15" s="596"/>
      <c r="DH15" s="596"/>
      <c r="DI15" s="596"/>
      <c r="DJ15" s="596"/>
      <c r="DK15" s="596"/>
      <c r="DL15" s="596"/>
      <c r="DM15" s="596"/>
      <c r="DN15" s="596"/>
      <c r="DO15" s="596"/>
      <c r="DP15" s="597"/>
      <c r="DQ15" s="604">
        <v>3372393</v>
      </c>
      <c r="DR15" s="596"/>
      <c r="DS15" s="596"/>
      <c r="DT15" s="596"/>
      <c r="DU15" s="596"/>
      <c r="DV15" s="596"/>
      <c r="DW15" s="596"/>
      <c r="DX15" s="596"/>
      <c r="DY15" s="596"/>
      <c r="DZ15" s="596"/>
      <c r="EA15" s="596"/>
      <c r="EB15" s="596"/>
      <c r="EC15" s="605"/>
    </row>
    <row r="16" spans="2:143" ht="11.25" customHeight="1">
      <c r="B16" s="592" t="s">
        <v>246</v>
      </c>
      <c r="C16" s="593"/>
      <c r="D16" s="593"/>
      <c r="E16" s="593"/>
      <c r="F16" s="593"/>
      <c r="G16" s="593"/>
      <c r="H16" s="593"/>
      <c r="I16" s="593"/>
      <c r="J16" s="593"/>
      <c r="K16" s="593"/>
      <c r="L16" s="593"/>
      <c r="M16" s="593"/>
      <c r="N16" s="593"/>
      <c r="O16" s="593"/>
      <c r="P16" s="593"/>
      <c r="Q16" s="594"/>
      <c r="R16" s="595">
        <v>15069359</v>
      </c>
      <c r="S16" s="596"/>
      <c r="T16" s="596"/>
      <c r="U16" s="596"/>
      <c r="V16" s="596"/>
      <c r="W16" s="596"/>
      <c r="X16" s="596"/>
      <c r="Y16" s="597"/>
      <c r="Z16" s="598">
        <v>27.2</v>
      </c>
      <c r="AA16" s="598"/>
      <c r="AB16" s="598"/>
      <c r="AC16" s="598"/>
      <c r="AD16" s="599">
        <v>13755544</v>
      </c>
      <c r="AE16" s="599"/>
      <c r="AF16" s="599"/>
      <c r="AG16" s="599"/>
      <c r="AH16" s="599"/>
      <c r="AI16" s="599"/>
      <c r="AJ16" s="599"/>
      <c r="AK16" s="599"/>
      <c r="AL16" s="600">
        <v>47.9</v>
      </c>
      <c r="AM16" s="601"/>
      <c r="AN16" s="601"/>
      <c r="AO16" s="602"/>
      <c r="AP16" s="592" t="s">
        <v>247</v>
      </c>
      <c r="AQ16" s="593"/>
      <c r="AR16" s="593"/>
      <c r="AS16" s="593"/>
      <c r="AT16" s="593"/>
      <c r="AU16" s="593"/>
      <c r="AV16" s="593"/>
      <c r="AW16" s="593"/>
      <c r="AX16" s="593"/>
      <c r="AY16" s="593"/>
      <c r="AZ16" s="593"/>
      <c r="BA16" s="593"/>
      <c r="BB16" s="593"/>
      <c r="BC16" s="593"/>
      <c r="BD16" s="593"/>
      <c r="BE16" s="593"/>
      <c r="BF16" s="594"/>
      <c r="BG16" s="595">
        <v>300</v>
      </c>
      <c r="BH16" s="596"/>
      <c r="BI16" s="596"/>
      <c r="BJ16" s="596"/>
      <c r="BK16" s="596"/>
      <c r="BL16" s="596"/>
      <c r="BM16" s="596"/>
      <c r="BN16" s="597"/>
      <c r="BO16" s="598">
        <v>0</v>
      </c>
      <c r="BP16" s="598"/>
      <c r="BQ16" s="598"/>
      <c r="BR16" s="598"/>
      <c r="BS16" s="604" t="s">
        <v>114</v>
      </c>
      <c r="BT16" s="596"/>
      <c r="BU16" s="596"/>
      <c r="BV16" s="596"/>
      <c r="BW16" s="596"/>
      <c r="BX16" s="596"/>
      <c r="BY16" s="596"/>
      <c r="BZ16" s="596"/>
      <c r="CA16" s="596"/>
      <c r="CB16" s="605"/>
      <c r="CD16" s="609" t="s">
        <v>248</v>
      </c>
      <c r="CE16" s="610"/>
      <c r="CF16" s="610"/>
      <c r="CG16" s="610"/>
      <c r="CH16" s="610"/>
      <c r="CI16" s="610"/>
      <c r="CJ16" s="610"/>
      <c r="CK16" s="610"/>
      <c r="CL16" s="610"/>
      <c r="CM16" s="610"/>
      <c r="CN16" s="610"/>
      <c r="CO16" s="610"/>
      <c r="CP16" s="610"/>
      <c r="CQ16" s="611"/>
      <c r="CR16" s="595">
        <v>21740</v>
      </c>
      <c r="CS16" s="596"/>
      <c r="CT16" s="596"/>
      <c r="CU16" s="596"/>
      <c r="CV16" s="596"/>
      <c r="CW16" s="596"/>
      <c r="CX16" s="596"/>
      <c r="CY16" s="597"/>
      <c r="CZ16" s="598">
        <v>0</v>
      </c>
      <c r="DA16" s="598"/>
      <c r="DB16" s="598"/>
      <c r="DC16" s="598"/>
      <c r="DD16" s="604" t="s">
        <v>114</v>
      </c>
      <c r="DE16" s="596"/>
      <c r="DF16" s="596"/>
      <c r="DG16" s="596"/>
      <c r="DH16" s="596"/>
      <c r="DI16" s="596"/>
      <c r="DJ16" s="596"/>
      <c r="DK16" s="596"/>
      <c r="DL16" s="596"/>
      <c r="DM16" s="596"/>
      <c r="DN16" s="596"/>
      <c r="DO16" s="596"/>
      <c r="DP16" s="597"/>
      <c r="DQ16" s="604">
        <v>4240</v>
      </c>
      <c r="DR16" s="596"/>
      <c r="DS16" s="596"/>
      <c r="DT16" s="596"/>
      <c r="DU16" s="596"/>
      <c r="DV16" s="596"/>
      <c r="DW16" s="596"/>
      <c r="DX16" s="596"/>
      <c r="DY16" s="596"/>
      <c r="DZ16" s="596"/>
      <c r="EA16" s="596"/>
      <c r="EB16" s="596"/>
      <c r="EC16" s="605"/>
    </row>
    <row r="17" spans="2:133" ht="11.25" customHeight="1">
      <c r="B17" s="592" t="s">
        <v>249</v>
      </c>
      <c r="C17" s="593"/>
      <c r="D17" s="593"/>
      <c r="E17" s="593"/>
      <c r="F17" s="593"/>
      <c r="G17" s="593"/>
      <c r="H17" s="593"/>
      <c r="I17" s="593"/>
      <c r="J17" s="593"/>
      <c r="K17" s="593"/>
      <c r="L17" s="593"/>
      <c r="M17" s="593"/>
      <c r="N17" s="593"/>
      <c r="O17" s="593"/>
      <c r="P17" s="593"/>
      <c r="Q17" s="594"/>
      <c r="R17" s="595">
        <v>13755544</v>
      </c>
      <c r="S17" s="596"/>
      <c r="T17" s="596"/>
      <c r="U17" s="596"/>
      <c r="V17" s="596"/>
      <c r="W17" s="596"/>
      <c r="X17" s="596"/>
      <c r="Y17" s="597"/>
      <c r="Z17" s="598">
        <v>24.9</v>
      </c>
      <c r="AA17" s="598"/>
      <c r="AB17" s="598"/>
      <c r="AC17" s="598"/>
      <c r="AD17" s="599">
        <v>13755544</v>
      </c>
      <c r="AE17" s="599"/>
      <c r="AF17" s="599"/>
      <c r="AG17" s="599"/>
      <c r="AH17" s="599"/>
      <c r="AI17" s="599"/>
      <c r="AJ17" s="599"/>
      <c r="AK17" s="599"/>
      <c r="AL17" s="600">
        <v>47.9</v>
      </c>
      <c r="AM17" s="601"/>
      <c r="AN17" s="601"/>
      <c r="AO17" s="602"/>
      <c r="AP17" s="592" t="s">
        <v>250</v>
      </c>
      <c r="AQ17" s="593"/>
      <c r="AR17" s="593"/>
      <c r="AS17" s="593"/>
      <c r="AT17" s="593"/>
      <c r="AU17" s="593"/>
      <c r="AV17" s="593"/>
      <c r="AW17" s="593"/>
      <c r="AX17" s="593"/>
      <c r="AY17" s="593"/>
      <c r="AZ17" s="593"/>
      <c r="BA17" s="593"/>
      <c r="BB17" s="593"/>
      <c r="BC17" s="593"/>
      <c r="BD17" s="593"/>
      <c r="BE17" s="593"/>
      <c r="BF17" s="594"/>
      <c r="BG17" s="595" t="s">
        <v>114</v>
      </c>
      <c r="BH17" s="596"/>
      <c r="BI17" s="596"/>
      <c r="BJ17" s="596"/>
      <c r="BK17" s="596"/>
      <c r="BL17" s="596"/>
      <c r="BM17" s="596"/>
      <c r="BN17" s="597"/>
      <c r="BO17" s="598" t="s">
        <v>114</v>
      </c>
      <c r="BP17" s="598"/>
      <c r="BQ17" s="598"/>
      <c r="BR17" s="598"/>
      <c r="BS17" s="604" t="s">
        <v>114</v>
      </c>
      <c r="BT17" s="596"/>
      <c r="BU17" s="596"/>
      <c r="BV17" s="596"/>
      <c r="BW17" s="596"/>
      <c r="BX17" s="596"/>
      <c r="BY17" s="596"/>
      <c r="BZ17" s="596"/>
      <c r="CA17" s="596"/>
      <c r="CB17" s="605"/>
      <c r="CD17" s="609" t="s">
        <v>251</v>
      </c>
      <c r="CE17" s="610"/>
      <c r="CF17" s="610"/>
      <c r="CG17" s="610"/>
      <c r="CH17" s="610"/>
      <c r="CI17" s="610"/>
      <c r="CJ17" s="610"/>
      <c r="CK17" s="610"/>
      <c r="CL17" s="610"/>
      <c r="CM17" s="610"/>
      <c r="CN17" s="610"/>
      <c r="CO17" s="610"/>
      <c r="CP17" s="610"/>
      <c r="CQ17" s="611"/>
      <c r="CR17" s="595">
        <v>7546889</v>
      </c>
      <c r="CS17" s="596"/>
      <c r="CT17" s="596"/>
      <c r="CU17" s="596"/>
      <c r="CV17" s="596"/>
      <c r="CW17" s="596"/>
      <c r="CX17" s="596"/>
      <c r="CY17" s="597"/>
      <c r="CZ17" s="598">
        <v>14.1</v>
      </c>
      <c r="DA17" s="598"/>
      <c r="DB17" s="598"/>
      <c r="DC17" s="598"/>
      <c r="DD17" s="604" t="s">
        <v>114</v>
      </c>
      <c r="DE17" s="596"/>
      <c r="DF17" s="596"/>
      <c r="DG17" s="596"/>
      <c r="DH17" s="596"/>
      <c r="DI17" s="596"/>
      <c r="DJ17" s="596"/>
      <c r="DK17" s="596"/>
      <c r="DL17" s="596"/>
      <c r="DM17" s="596"/>
      <c r="DN17" s="596"/>
      <c r="DO17" s="596"/>
      <c r="DP17" s="597"/>
      <c r="DQ17" s="604">
        <v>6857882</v>
      </c>
      <c r="DR17" s="596"/>
      <c r="DS17" s="596"/>
      <c r="DT17" s="596"/>
      <c r="DU17" s="596"/>
      <c r="DV17" s="596"/>
      <c r="DW17" s="596"/>
      <c r="DX17" s="596"/>
      <c r="DY17" s="596"/>
      <c r="DZ17" s="596"/>
      <c r="EA17" s="596"/>
      <c r="EB17" s="596"/>
      <c r="EC17" s="605"/>
    </row>
    <row r="18" spans="2:133" ht="11.25" customHeight="1">
      <c r="B18" s="592" t="s">
        <v>252</v>
      </c>
      <c r="C18" s="593"/>
      <c r="D18" s="593"/>
      <c r="E18" s="593"/>
      <c r="F18" s="593"/>
      <c r="G18" s="593"/>
      <c r="H18" s="593"/>
      <c r="I18" s="593"/>
      <c r="J18" s="593"/>
      <c r="K18" s="593"/>
      <c r="L18" s="593"/>
      <c r="M18" s="593"/>
      <c r="N18" s="593"/>
      <c r="O18" s="593"/>
      <c r="P18" s="593"/>
      <c r="Q18" s="594"/>
      <c r="R18" s="595">
        <v>1313754</v>
      </c>
      <c r="S18" s="596"/>
      <c r="T18" s="596"/>
      <c r="U18" s="596"/>
      <c r="V18" s="596"/>
      <c r="W18" s="596"/>
      <c r="X18" s="596"/>
      <c r="Y18" s="597"/>
      <c r="Z18" s="598">
        <v>2.4</v>
      </c>
      <c r="AA18" s="598"/>
      <c r="AB18" s="598"/>
      <c r="AC18" s="598"/>
      <c r="AD18" s="599" t="s">
        <v>114</v>
      </c>
      <c r="AE18" s="599"/>
      <c r="AF18" s="599"/>
      <c r="AG18" s="599"/>
      <c r="AH18" s="599"/>
      <c r="AI18" s="599"/>
      <c r="AJ18" s="599"/>
      <c r="AK18" s="599"/>
      <c r="AL18" s="600" t="s">
        <v>114</v>
      </c>
      <c r="AM18" s="601"/>
      <c r="AN18" s="601"/>
      <c r="AO18" s="602"/>
      <c r="AP18" s="592" t="s">
        <v>253</v>
      </c>
      <c r="AQ18" s="593"/>
      <c r="AR18" s="593"/>
      <c r="AS18" s="593"/>
      <c r="AT18" s="593"/>
      <c r="AU18" s="593"/>
      <c r="AV18" s="593"/>
      <c r="AW18" s="593"/>
      <c r="AX18" s="593"/>
      <c r="AY18" s="593"/>
      <c r="AZ18" s="593"/>
      <c r="BA18" s="593"/>
      <c r="BB18" s="593"/>
      <c r="BC18" s="593"/>
      <c r="BD18" s="593"/>
      <c r="BE18" s="593"/>
      <c r="BF18" s="594"/>
      <c r="BG18" s="595" t="s">
        <v>114</v>
      </c>
      <c r="BH18" s="596"/>
      <c r="BI18" s="596"/>
      <c r="BJ18" s="596"/>
      <c r="BK18" s="596"/>
      <c r="BL18" s="596"/>
      <c r="BM18" s="596"/>
      <c r="BN18" s="597"/>
      <c r="BO18" s="598" t="s">
        <v>114</v>
      </c>
      <c r="BP18" s="598"/>
      <c r="BQ18" s="598"/>
      <c r="BR18" s="598"/>
      <c r="BS18" s="604" t="s">
        <v>114</v>
      </c>
      <c r="BT18" s="596"/>
      <c r="BU18" s="596"/>
      <c r="BV18" s="596"/>
      <c r="BW18" s="596"/>
      <c r="BX18" s="596"/>
      <c r="BY18" s="596"/>
      <c r="BZ18" s="596"/>
      <c r="CA18" s="596"/>
      <c r="CB18" s="605"/>
      <c r="CD18" s="609" t="s">
        <v>254</v>
      </c>
      <c r="CE18" s="610"/>
      <c r="CF18" s="610"/>
      <c r="CG18" s="610"/>
      <c r="CH18" s="610"/>
      <c r="CI18" s="610"/>
      <c r="CJ18" s="610"/>
      <c r="CK18" s="610"/>
      <c r="CL18" s="610"/>
      <c r="CM18" s="610"/>
      <c r="CN18" s="610"/>
      <c r="CO18" s="610"/>
      <c r="CP18" s="610"/>
      <c r="CQ18" s="611"/>
      <c r="CR18" s="595">
        <v>74431</v>
      </c>
      <c r="CS18" s="596"/>
      <c r="CT18" s="596"/>
      <c r="CU18" s="596"/>
      <c r="CV18" s="596"/>
      <c r="CW18" s="596"/>
      <c r="CX18" s="596"/>
      <c r="CY18" s="597"/>
      <c r="CZ18" s="598">
        <v>0.1</v>
      </c>
      <c r="DA18" s="598"/>
      <c r="DB18" s="598"/>
      <c r="DC18" s="598"/>
      <c r="DD18" s="604" t="s">
        <v>114</v>
      </c>
      <c r="DE18" s="596"/>
      <c r="DF18" s="596"/>
      <c r="DG18" s="596"/>
      <c r="DH18" s="596"/>
      <c r="DI18" s="596"/>
      <c r="DJ18" s="596"/>
      <c r="DK18" s="596"/>
      <c r="DL18" s="596"/>
      <c r="DM18" s="596"/>
      <c r="DN18" s="596"/>
      <c r="DO18" s="596"/>
      <c r="DP18" s="597"/>
      <c r="DQ18" s="604">
        <v>74431</v>
      </c>
      <c r="DR18" s="596"/>
      <c r="DS18" s="596"/>
      <c r="DT18" s="596"/>
      <c r="DU18" s="596"/>
      <c r="DV18" s="596"/>
      <c r="DW18" s="596"/>
      <c r="DX18" s="596"/>
      <c r="DY18" s="596"/>
      <c r="DZ18" s="596"/>
      <c r="EA18" s="596"/>
      <c r="EB18" s="596"/>
      <c r="EC18" s="605"/>
    </row>
    <row r="19" spans="2:133" ht="11.25" customHeight="1">
      <c r="B19" s="592" t="s">
        <v>255</v>
      </c>
      <c r="C19" s="593"/>
      <c r="D19" s="593"/>
      <c r="E19" s="593"/>
      <c r="F19" s="593"/>
      <c r="G19" s="593"/>
      <c r="H19" s="593"/>
      <c r="I19" s="593"/>
      <c r="J19" s="593"/>
      <c r="K19" s="593"/>
      <c r="L19" s="593"/>
      <c r="M19" s="593"/>
      <c r="N19" s="593"/>
      <c r="O19" s="593"/>
      <c r="P19" s="593"/>
      <c r="Q19" s="594"/>
      <c r="R19" s="595">
        <v>61</v>
      </c>
      <c r="S19" s="596"/>
      <c r="T19" s="596"/>
      <c r="U19" s="596"/>
      <c r="V19" s="596"/>
      <c r="W19" s="596"/>
      <c r="X19" s="596"/>
      <c r="Y19" s="597"/>
      <c r="Z19" s="598">
        <v>0</v>
      </c>
      <c r="AA19" s="598"/>
      <c r="AB19" s="598"/>
      <c r="AC19" s="598"/>
      <c r="AD19" s="599" t="s">
        <v>114</v>
      </c>
      <c r="AE19" s="599"/>
      <c r="AF19" s="599"/>
      <c r="AG19" s="599"/>
      <c r="AH19" s="599"/>
      <c r="AI19" s="599"/>
      <c r="AJ19" s="599"/>
      <c r="AK19" s="599"/>
      <c r="AL19" s="600" t="s">
        <v>114</v>
      </c>
      <c r="AM19" s="601"/>
      <c r="AN19" s="601"/>
      <c r="AO19" s="602"/>
      <c r="AP19" s="592" t="s">
        <v>256</v>
      </c>
      <c r="AQ19" s="593"/>
      <c r="AR19" s="593"/>
      <c r="AS19" s="593"/>
      <c r="AT19" s="593"/>
      <c r="AU19" s="593"/>
      <c r="AV19" s="593"/>
      <c r="AW19" s="593"/>
      <c r="AX19" s="593"/>
      <c r="AY19" s="593"/>
      <c r="AZ19" s="593"/>
      <c r="BA19" s="593"/>
      <c r="BB19" s="593"/>
      <c r="BC19" s="593"/>
      <c r="BD19" s="593"/>
      <c r="BE19" s="593"/>
      <c r="BF19" s="594"/>
      <c r="BG19" s="595">
        <v>861348</v>
      </c>
      <c r="BH19" s="596"/>
      <c r="BI19" s="596"/>
      <c r="BJ19" s="596"/>
      <c r="BK19" s="596"/>
      <c r="BL19" s="596"/>
      <c r="BM19" s="596"/>
      <c r="BN19" s="597"/>
      <c r="BO19" s="598">
        <v>6.5</v>
      </c>
      <c r="BP19" s="598"/>
      <c r="BQ19" s="598"/>
      <c r="BR19" s="598"/>
      <c r="BS19" s="604" t="s">
        <v>114</v>
      </c>
      <c r="BT19" s="596"/>
      <c r="BU19" s="596"/>
      <c r="BV19" s="596"/>
      <c r="BW19" s="596"/>
      <c r="BX19" s="596"/>
      <c r="BY19" s="596"/>
      <c r="BZ19" s="596"/>
      <c r="CA19" s="596"/>
      <c r="CB19" s="605"/>
      <c r="CD19" s="609" t="s">
        <v>257</v>
      </c>
      <c r="CE19" s="610"/>
      <c r="CF19" s="610"/>
      <c r="CG19" s="610"/>
      <c r="CH19" s="610"/>
      <c r="CI19" s="610"/>
      <c r="CJ19" s="610"/>
      <c r="CK19" s="610"/>
      <c r="CL19" s="610"/>
      <c r="CM19" s="610"/>
      <c r="CN19" s="610"/>
      <c r="CO19" s="610"/>
      <c r="CP19" s="610"/>
      <c r="CQ19" s="611"/>
      <c r="CR19" s="595" t="s">
        <v>114</v>
      </c>
      <c r="CS19" s="596"/>
      <c r="CT19" s="596"/>
      <c r="CU19" s="596"/>
      <c r="CV19" s="596"/>
      <c r="CW19" s="596"/>
      <c r="CX19" s="596"/>
      <c r="CY19" s="597"/>
      <c r="CZ19" s="598" t="s">
        <v>114</v>
      </c>
      <c r="DA19" s="598"/>
      <c r="DB19" s="598"/>
      <c r="DC19" s="598"/>
      <c r="DD19" s="604" t="s">
        <v>114</v>
      </c>
      <c r="DE19" s="596"/>
      <c r="DF19" s="596"/>
      <c r="DG19" s="596"/>
      <c r="DH19" s="596"/>
      <c r="DI19" s="596"/>
      <c r="DJ19" s="596"/>
      <c r="DK19" s="596"/>
      <c r="DL19" s="596"/>
      <c r="DM19" s="596"/>
      <c r="DN19" s="596"/>
      <c r="DO19" s="596"/>
      <c r="DP19" s="597"/>
      <c r="DQ19" s="604" t="s">
        <v>114</v>
      </c>
      <c r="DR19" s="596"/>
      <c r="DS19" s="596"/>
      <c r="DT19" s="596"/>
      <c r="DU19" s="596"/>
      <c r="DV19" s="596"/>
      <c r="DW19" s="596"/>
      <c r="DX19" s="596"/>
      <c r="DY19" s="596"/>
      <c r="DZ19" s="596"/>
      <c r="EA19" s="596"/>
      <c r="EB19" s="596"/>
      <c r="EC19" s="605"/>
    </row>
    <row r="20" spans="2:133" ht="11.25" customHeight="1">
      <c r="B20" s="592" t="s">
        <v>258</v>
      </c>
      <c r="C20" s="593"/>
      <c r="D20" s="593"/>
      <c r="E20" s="593"/>
      <c r="F20" s="593"/>
      <c r="G20" s="593"/>
      <c r="H20" s="593"/>
      <c r="I20" s="593"/>
      <c r="J20" s="593"/>
      <c r="K20" s="593"/>
      <c r="L20" s="593"/>
      <c r="M20" s="593"/>
      <c r="N20" s="593"/>
      <c r="O20" s="593"/>
      <c r="P20" s="593"/>
      <c r="Q20" s="594"/>
      <c r="R20" s="595">
        <v>30671801</v>
      </c>
      <c r="S20" s="596"/>
      <c r="T20" s="596"/>
      <c r="U20" s="596"/>
      <c r="V20" s="596"/>
      <c r="W20" s="596"/>
      <c r="X20" s="596"/>
      <c r="Y20" s="597"/>
      <c r="Z20" s="598">
        <v>55.5</v>
      </c>
      <c r="AA20" s="598"/>
      <c r="AB20" s="598"/>
      <c r="AC20" s="598"/>
      <c r="AD20" s="599">
        <v>28528785</v>
      </c>
      <c r="AE20" s="599"/>
      <c r="AF20" s="599"/>
      <c r="AG20" s="599"/>
      <c r="AH20" s="599"/>
      <c r="AI20" s="599"/>
      <c r="AJ20" s="599"/>
      <c r="AK20" s="599"/>
      <c r="AL20" s="600">
        <v>99.4</v>
      </c>
      <c r="AM20" s="601"/>
      <c r="AN20" s="601"/>
      <c r="AO20" s="602"/>
      <c r="AP20" s="592" t="s">
        <v>259</v>
      </c>
      <c r="AQ20" s="593"/>
      <c r="AR20" s="593"/>
      <c r="AS20" s="593"/>
      <c r="AT20" s="593"/>
      <c r="AU20" s="593"/>
      <c r="AV20" s="593"/>
      <c r="AW20" s="593"/>
      <c r="AX20" s="593"/>
      <c r="AY20" s="593"/>
      <c r="AZ20" s="593"/>
      <c r="BA20" s="593"/>
      <c r="BB20" s="593"/>
      <c r="BC20" s="593"/>
      <c r="BD20" s="593"/>
      <c r="BE20" s="593"/>
      <c r="BF20" s="594"/>
      <c r="BG20" s="595">
        <v>861348</v>
      </c>
      <c r="BH20" s="596"/>
      <c r="BI20" s="596"/>
      <c r="BJ20" s="596"/>
      <c r="BK20" s="596"/>
      <c r="BL20" s="596"/>
      <c r="BM20" s="596"/>
      <c r="BN20" s="597"/>
      <c r="BO20" s="598">
        <v>6.5</v>
      </c>
      <c r="BP20" s="598"/>
      <c r="BQ20" s="598"/>
      <c r="BR20" s="598"/>
      <c r="BS20" s="604" t="s">
        <v>114</v>
      </c>
      <c r="BT20" s="596"/>
      <c r="BU20" s="596"/>
      <c r="BV20" s="596"/>
      <c r="BW20" s="596"/>
      <c r="BX20" s="596"/>
      <c r="BY20" s="596"/>
      <c r="BZ20" s="596"/>
      <c r="CA20" s="596"/>
      <c r="CB20" s="605"/>
      <c r="CD20" s="609" t="s">
        <v>260</v>
      </c>
      <c r="CE20" s="610"/>
      <c r="CF20" s="610"/>
      <c r="CG20" s="610"/>
      <c r="CH20" s="610"/>
      <c r="CI20" s="610"/>
      <c r="CJ20" s="610"/>
      <c r="CK20" s="610"/>
      <c r="CL20" s="610"/>
      <c r="CM20" s="610"/>
      <c r="CN20" s="610"/>
      <c r="CO20" s="610"/>
      <c r="CP20" s="610"/>
      <c r="CQ20" s="611"/>
      <c r="CR20" s="595">
        <v>53566251</v>
      </c>
      <c r="CS20" s="596"/>
      <c r="CT20" s="596"/>
      <c r="CU20" s="596"/>
      <c r="CV20" s="596"/>
      <c r="CW20" s="596"/>
      <c r="CX20" s="596"/>
      <c r="CY20" s="597"/>
      <c r="CZ20" s="598">
        <v>100</v>
      </c>
      <c r="DA20" s="598"/>
      <c r="DB20" s="598"/>
      <c r="DC20" s="598"/>
      <c r="DD20" s="604">
        <v>4807818</v>
      </c>
      <c r="DE20" s="596"/>
      <c r="DF20" s="596"/>
      <c r="DG20" s="596"/>
      <c r="DH20" s="596"/>
      <c r="DI20" s="596"/>
      <c r="DJ20" s="596"/>
      <c r="DK20" s="596"/>
      <c r="DL20" s="596"/>
      <c r="DM20" s="596"/>
      <c r="DN20" s="596"/>
      <c r="DO20" s="596"/>
      <c r="DP20" s="597"/>
      <c r="DQ20" s="604">
        <v>36086066</v>
      </c>
      <c r="DR20" s="596"/>
      <c r="DS20" s="596"/>
      <c r="DT20" s="596"/>
      <c r="DU20" s="596"/>
      <c r="DV20" s="596"/>
      <c r="DW20" s="596"/>
      <c r="DX20" s="596"/>
      <c r="DY20" s="596"/>
      <c r="DZ20" s="596"/>
      <c r="EA20" s="596"/>
      <c r="EB20" s="596"/>
      <c r="EC20" s="605"/>
    </row>
    <row r="21" spans="2:133" ht="11.25" customHeight="1">
      <c r="B21" s="592" t="s">
        <v>261</v>
      </c>
      <c r="C21" s="593"/>
      <c r="D21" s="593"/>
      <c r="E21" s="593"/>
      <c r="F21" s="593"/>
      <c r="G21" s="593"/>
      <c r="H21" s="593"/>
      <c r="I21" s="593"/>
      <c r="J21" s="593"/>
      <c r="K21" s="593"/>
      <c r="L21" s="593"/>
      <c r="M21" s="593"/>
      <c r="N21" s="593"/>
      <c r="O21" s="593"/>
      <c r="P21" s="593"/>
      <c r="Q21" s="594"/>
      <c r="R21" s="595">
        <v>19551</v>
      </c>
      <c r="S21" s="596"/>
      <c r="T21" s="596"/>
      <c r="U21" s="596"/>
      <c r="V21" s="596"/>
      <c r="W21" s="596"/>
      <c r="X21" s="596"/>
      <c r="Y21" s="597"/>
      <c r="Z21" s="598">
        <v>0</v>
      </c>
      <c r="AA21" s="598"/>
      <c r="AB21" s="598"/>
      <c r="AC21" s="598"/>
      <c r="AD21" s="599">
        <v>19551</v>
      </c>
      <c r="AE21" s="599"/>
      <c r="AF21" s="599"/>
      <c r="AG21" s="599"/>
      <c r="AH21" s="599"/>
      <c r="AI21" s="599"/>
      <c r="AJ21" s="599"/>
      <c r="AK21" s="599"/>
      <c r="AL21" s="600">
        <v>0.1</v>
      </c>
      <c r="AM21" s="601"/>
      <c r="AN21" s="601"/>
      <c r="AO21" s="602"/>
      <c r="AP21" s="612" t="s">
        <v>262</v>
      </c>
      <c r="AQ21" s="613"/>
      <c r="AR21" s="613"/>
      <c r="AS21" s="613"/>
      <c r="AT21" s="613"/>
      <c r="AU21" s="613"/>
      <c r="AV21" s="613"/>
      <c r="AW21" s="613"/>
      <c r="AX21" s="613"/>
      <c r="AY21" s="613"/>
      <c r="AZ21" s="613"/>
      <c r="BA21" s="613"/>
      <c r="BB21" s="613"/>
      <c r="BC21" s="613"/>
      <c r="BD21" s="613"/>
      <c r="BE21" s="613"/>
      <c r="BF21" s="614"/>
      <c r="BG21" s="595">
        <v>32147</v>
      </c>
      <c r="BH21" s="596"/>
      <c r="BI21" s="596"/>
      <c r="BJ21" s="596"/>
      <c r="BK21" s="596"/>
      <c r="BL21" s="596"/>
      <c r="BM21" s="596"/>
      <c r="BN21" s="597"/>
      <c r="BO21" s="598">
        <v>0.2</v>
      </c>
      <c r="BP21" s="598"/>
      <c r="BQ21" s="598"/>
      <c r="BR21" s="598"/>
      <c r="BS21" s="604" t="s">
        <v>114</v>
      </c>
      <c r="BT21" s="596"/>
      <c r="BU21" s="596"/>
      <c r="BV21" s="596"/>
      <c r="BW21" s="596"/>
      <c r="BX21" s="596"/>
      <c r="BY21" s="596"/>
      <c r="BZ21" s="596"/>
      <c r="CA21" s="596"/>
      <c r="CB21" s="605"/>
      <c r="CD21" s="615"/>
      <c r="CE21" s="616"/>
      <c r="CF21" s="616"/>
      <c r="CG21" s="616"/>
      <c r="CH21" s="616"/>
      <c r="CI21" s="616"/>
      <c r="CJ21" s="616"/>
      <c r="CK21" s="616"/>
      <c r="CL21" s="616"/>
      <c r="CM21" s="616"/>
      <c r="CN21" s="616"/>
      <c r="CO21" s="616"/>
      <c r="CP21" s="616"/>
      <c r="CQ21" s="617"/>
      <c r="CR21" s="595"/>
      <c r="CS21" s="596"/>
      <c r="CT21" s="596"/>
      <c r="CU21" s="596"/>
      <c r="CV21" s="596"/>
      <c r="CW21" s="596"/>
      <c r="CX21" s="596"/>
      <c r="CY21" s="597"/>
      <c r="CZ21" s="598"/>
      <c r="DA21" s="598"/>
      <c r="DB21" s="598"/>
      <c r="DC21" s="598"/>
      <c r="DD21" s="604"/>
      <c r="DE21" s="596"/>
      <c r="DF21" s="596"/>
      <c r="DG21" s="596"/>
      <c r="DH21" s="596"/>
      <c r="DI21" s="596"/>
      <c r="DJ21" s="596"/>
      <c r="DK21" s="596"/>
      <c r="DL21" s="596"/>
      <c r="DM21" s="596"/>
      <c r="DN21" s="596"/>
      <c r="DO21" s="596"/>
      <c r="DP21" s="597"/>
      <c r="DQ21" s="604"/>
      <c r="DR21" s="596"/>
      <c r="DS21" s="596"/>
      <c r="DT21" s="596"/>
      <c r="DU21" s="596"/>
      <c r="DV21" s="596"/>
      <c r="DW21" s="596"/>
      <c r="DX21" s="596"/>
      <c r="DY21" s="596"/>
      <c r="DZ21" s="596"/>
      <c r="EA21" s="596"/>
      <c r="EB21" s="596"/>
      <c r="EC21" s="605"/>
    </row>
    <row r="22" spans="2:133" ht="11.25" customHeight="1">
      <c r="B22" s="592" t="s">
        <v>263</v>
      </c>
      <c r="C22" s="593"/>
      <c r="D22" s="593"/>
      <c r="E22" s="593"/>
      <c r="F22" s="593"/>
      <c r="G22" s="593"/>
      <c r="H22" s="593"/>
      <c r="I22" s="593"/>
      <c r="J22" s="593"/>
      <c r="K22" s="593"/>
      <c r="L22" s="593"/>
      <c r="M22" s="593"/>
      <c r="N22" s="593"/>
      <c r="O22" s="593"/>
      <c r="P22" s="593"/>
      <c r="Q22" s="594"/>
      <c r="R22" s="595">
        <v>387371</v>
      </c>
      <c r="S22" s="596"/>
      <c r="T22" s="596"/>
      <c r="U22" s="596"/>
      <c r="V22" s="596"/>
      <c r="W22" s="596"/>
      <c r="X22" s="596"/>
      <c r="Y22" s="597"/>
      <c r="Z22" s="598">
        <v>0.7</v>
      </c>
      <c r="AA22" s="598"/>
      <c r="AB22" s="598"/>
      <c r="AC22" s="598"/>
      <c r="AD22" s="599" t="s">
        <v>114</v>
      </c>
      <c r="AE22" s="599"/>
      <c r="AF22" s="599"/>
      <c r="AG22" s="599"/>
      <c r="AH22" s="599"/>
      <c r="AI22" s="599"/>
      <c r="AJ22" s="599"/>
      <c r="AK22" s="599"/>
      <c r="AL22" s="600" t="s">
        <v>114</v>
      </c>
      <c r="AM22" s="601"/>
      <c r="AN22" s="601"/>
      <c r="AO22" s="602"/>
      <c r="AP22" s="612" t="s">
        <v>264</v>
      </c>
      <c r="AQ22" s="613"/>
      <c r="AR22" s="613"/>
      <c r="AS22" s="613"/>
      <c r="AT22" s="613"/>
      <c r="AU22" s="613"/>
      <c r="AV22" s="613"/>
      <c r="AW22" s="613"/>
      <c r="AX22" s="613"/>
      <c r="AY22" s="613"/>
      <c r="AZ22" s="613"/>
      <c r="BA22" s="613"/>
      <c r="BB22" s="613"/>
      <c r="BC22" s="613"/>
      <c r="BD22" s="613"/>
      <c r="BE22" s="613"/>
      <c r="BF22" s="614"/>
      <c r="BG22" s="595" t="s">
        <v>114</v>
      </c>
      <c r="BH22" s="596"/>
      <c r="BI22" s="596"/>
      <c r="BJ22" s="596"/>
      <c r="BK22" s="596"/>
      <c r="BL22" s="596"/>
      <c r="BM22" s="596"/>
      <c r="BN22" s="597"/>
      <c r="BO22" s="598" t="s">
        <v>114</v>
      </c>
      <c r="BP22" s="598"/>
      <c r="BQ22" s="598"/>
      <c r="BR22" s="598"/>
      <c r="BS22" s="604" t="s">
        <v>114</v>
      </c>
      <c r="BT22" s="596"/>
      <c r="BU22" s="596"/>
      <c r="BV22" s="596"/>
      <c r="BW22" s="596"/>
      <c r="BX22" s="596"/>
      <c r="BY22" s="596"/>
      <c r="BZ22" s="596"/>
      <c r="CA22" s="596"/>
      <c r="CB22" s="605"/>
      <c r="CD22" s="577" t="s">
        <v>265</v>
      </c>
      <c r="CE22" s="578"/>
      <c r="CF22" s="578"/>
      <c r="CG22" s="578"/>
      <c r="CH22" s="578"/>
      <c r="CI22" s="578"/>
      <c r="CJ22" s="578"/>
      <c r="CK22" s="578"/>
      <c r="CL22" s="578"/>
      <c r="CM22" s="578"/>
      <c r="CN22" s="578"/>
      <c r="CO22" s="578"/>
      <c r="CP22" s="578"/>
      <c r="CQ22" s="578"/>
      <c r="CR22" s="578"/>
      <c r="CS22" s="578"/>
      <c r="CT22" s="578"/>
      <c r="CU22" s="578"/>
      <c r="CV22" s="578"/>
      <c r="CW22" s="578"/>
      <c r="CX22" s="578"/>
      <c r="CY22" s="578"/>
      <c r="CZ22" s="578"/>
      <c r="DA22" s="578"/>
      <c r="DB22" s="578"/>
      <c r="DC22" s="578"/>
      <c r="DD22" s="578"/>
      <c r="DE22" s="578"/>
      <c r="DF22" s="578"/>
      <c r="DG22" s="578"/>
      <c r="DH22" s="578"/>
      <c r="DI22" s="578"/>
      <c r="DJ22" s="578"/>
      <c r="DK22" s="578"/>
      <c r="DL22" s="578"/>
      <c r="DM22" s="578"/>
      <c r="DN22" s="578"/>
      <c r="DO22" s="578"/>
      <c r="DP22" s="578"/>
      <c r="DQ22" s="578"/>
      <c r="DR22" s="578"/>
      <c r="DS22" s="578"/>
      <c r="DT22" s="578"/>
      <c r="DU22" s="578"/>
      <c r="DV22" s="578"/>
      <c r="DW22" s="578"/>
      <c r="DX22" s="578"/>
      <c r="DY22" s="578"/>
      <c r="DZ22" s="578"/>
      <c r="EA22" s="578"/>
      <c r="EB22" s="578"/>
      <c r="EC22" s="579"/>
    </row>
    <row r="23" spans="2:133" ht="11.25" customHeight="1">
      <c r="B23" s="592" t="s">
        <v>266</v>
      </c>
      <c r="C23" s="593"/>
      <c r="D23" s="593"/>
      <c r="E23" s="593"/>
      <c r="F23" s="593"/>
      <c r="G23" s="593"/>
      <c r="H23" s="593"/>
      <c r="I23" s="593"/>
      <c r="J23" s="593"/>
      <c r="K23" s="593"/>
      <c r="L23" s="593"/>
      <c r="M23" s="593"/>
      <c r="N23" s="593"/>
      <c r="O23" s="593"/>
      <c r="P23" s="593"/>
      <c r="Q23" s="594"/>
      <c r="R23" s="595">
        <v>479461</v>
      </c>
      <c r="S23" s="596"/>
      <c r="T23" s="596"/>
      <c r="U23" s="596"/>
      <c r="V23" s="596"/>
      <c r="W23" s="596"/>
      <c r="X23" s="596"/>
      <c r="Y23" s="597"/>
      <c r="Z23" s="598">
        <v>0.9</v>
      </c>
      <c r="AA23" s="598"/>
      <c r="AB23" s="598"/>
      <c r="AC23" s="598"/>
      <c r="AD23" s="599">
        <v>25993</v>
      </c>
      <c r="AE23" s="599"/>
      <c r="AF23" s="599"/>
      <c r="AG23" s="599"/>
      <c r="AH23" s="599"/>
      <c r="AI23" s="599"/>
      <c r="AJ23" s="599"/>
      <c r="AK23" s="599"/>
      <c r="AL23" s="600">
        <v>0.1</v>
      </c>
      <c r="AM23" s="601"/>
      <c r="AN23" s="601"/>
      <c r="AO23" s="602"/>
      <c r="AP23" s="612" t="s">
        <v>267</v>
      </c>
      <c r="AQ23" s="613"/>
      <c r="AR23" s="613"/>
      <c r="AS23" s="613"/>
      <c r="AT23" s="613"/>
      <c r="AU23" s="613"/>
      <c r="AV23" s="613"/>
      <c r="AW23" s="613"/>
      <c r="AX23" s="613"/>
      <c r="AY23" s="613"/>
      <c r="AZ23" s="613"/>
      <c r="BA23" s="613"/>
      <c r="BB23" s="613"/>
      <c r="BC23" s="613"/>
      <c r="BD23" s="613"/>
      <c r="BE23" s="613"/>
      <c r="BF23" s="614"/>
      <c r="BG23" s="595">
        <v>829201</v>
      </c>
      <c r="BH23" s="596"/>
      <c r="BI23" s="596"/>
      <c r="BJ23" s="596"/>
      <c r="BK23" s="596"/>
      <c r="BL23" s="596"/>
      <c r="BM23" s="596"/>
      <c r="BN23" s="597"/>
      <c r="BO23" s="598">
        <v>6.3</v>
      </c>
      <c r="BP23" s="598"/>
      <c r="BQ23" s="598"/>
      <c r="BR23" s="598"/>
      <c r="BS23" s="604" t="s">
        <v>114</v>
      </c>
      <c r="BT23" s="596"/>
      <c r="BU23" s="596"/>
      <c r="BV23" s="596"/>
      <c r="BW23" s="596"/>
      <c r="BX23" s="596"/>
      <c r="BY23" s="596"/>
      <c r="BZ23" s="596"/>
      <c r="CA23" s="596"/>
      <c r="CB23" s="605"/>
      <c r="CD23" s="577" t="s">
        <v>206</v>
      </c>
      <c r="CE23" s="578"/>
      <c r="CF23" s="578"/>
      <c r="CG23" s="578"/>
      <c r="CH23" s="578"/>
      <c r="CI23" s="578"/>
      <c r="CJ23" s="578"/>
      <c r="CK23" s="578"/>
      <c r="CL23" s="578"/>
      <c r="CM23" s="578"/>
      <c r="CN23" s="578"/>
      <c r="CO23" s="578"/>
      <c r="CP23" s="578"/>
      <c r="CQ23" s="579"/>
      <c r="CR23" s="577" t="s">
        <v>268</v>
      </c>
      <c r="CS23" s="578"/>
      <c r="CT23" s="578"/>
      <c r="CU23" s="578"/>
      <c r="CV23" s="578"/>
      <c r="CW23" s="578"/>
      <c r="CX23" s="578"/>
      <c r="CY23" s="579"/>
      <c r="CZ23" s="577" t="s">
        <v>269</v>
      </c>
      <c r="DA23" s="578"/>
      <c r="DB23" s="578"/>
      <c r="DC23" s="579"/>
      <c r="DD23" s="577" t="s">
        <v>270</v>
      </c>
      <c r="DE23" s="578"/>
      <c r="DF23" s="578"/>
      <c r="DG23" s="578"/>
      <c r="DH23" s="578"/>
      <c r="DI23" s="578"/>
      <c r="DJ23" s="578"/>
      <c r="DK23" s="579"/>
      <c r="DL23" s="618" t="s">
        <v>271</v>
      </c>
      <c r="DM23" s="619"/>
      <c r="DN23" s="619"/>
      <c r="DO23" s="619"/>
      <c r="DP23" s="619"/>
      <c r="DQ23" s="619"/>
      <c r="DR23" s="619"/>
      <c r="DS23" s="619"/>
      <c r="DT23" s="619"/>
      <c r="DU23" s="619"/>
      <c r="DV23" s="620"/>
      <c r="DW23" s="577" t="s">
        <v>272</v>
      </c>
      <c r="DX23" s="578"/>
      <c r="DY23" s="578"/>
      <c r="DZ23" s="578"/>
      <c r="EA23" s="578"/>
      <c r="EB23" s="578"/>
      <c r="EC23" s="579"/>
    </row>
    <row r="24" spans="2:133" ht="11.25" customHeight="1">
      <c r="B24" s="592" t="s">
        <v>273</v>
      </c>
      <c r="C24" s="593"/>
      <c r="D24" s="593"/>
      <c r="E24" s="593"/>
      <c r="F24" s="593"/>
      <c r="G24" s="593"/>
      <c r="H24" s="593"/>
      <c r="I24" s="593"/>
      <c r="J24" s="593"/>
      <c r="K24" s="593"/>
      <c r="L24" s="593"/>
      <c r="M24" s="593"/>
      <c r="N24" s="593"/>
      <c r="O24" s="593"/>
      <c r="P24" s="593"/>
      <c r="Q24" s="594"/>
      <c r="R24" s="595">
        <v>82390</v>
      </c>
      <c r="S24" s="596"/>
      <c r="T24" s="596"/>
      <c r="U24" s="596"/>
      <c r="V24" s="596"/>
      <c r="W24" s="596"/>
      <c r="X24" s="596"/>
      <c r="Y24" s="597"/>
      <c r="Z24" s="598">
        <v>0.1</v>
      </c>
      <c r="AA24" s="598"/>
      <c r="AB24" s="598"/>
      <c r="AC24" s="598"/>
      <c r="AD24" s="599" t="s">
        <v>114</v>
      </c>
      <c r="AE24" s="599"/>
      <c r="AF24" s="599"/>
      <c r="AG24" s="599"/>
      <c r="AH24" s="599"/>
      <c r="AI24" s="599"/>
      <c r="AJ24" s="599"/>
      <c r="AK24" s="599"/>
      <c r="AL24" s="600" t="s">
        <v>114</v>
      </c>
      <c r="AM24" s="601"/>
      <c r="AN24" s="601"/>
      <c r="AO24" s="602"/>
      <c r="AP24" s="612" t="s">
        <v>274</v>
      </c>
      <c r="AQ24" s="613"/>
      <c r="AR24" s="613"/>
      <c r="AS24" s="613"/>
      <c r="AT24" s="613"/>
      <c r="AU24" s="613"/>
      <c r="AV24" s="613"/>
      <c r="AW24" s="613"/>
      <c r="AX24" s="613"/>
      <c r="AY24" s="613"/>
      <c r="AZ24" s="613"/>
      <c r="BA24" s="613"/>
      <c r="BB24" s="613"/>
      <c r="BC24" s="613"/>
      <c r="BD24" s="613"/>
      <c r="BE24" s="613"/>
      <c r="BF24" s="614"/>
      <c r="BG24" s="595" t="s">
        <v>114</v>
      </c>
      <c r="BH24" s="596"/>
      <c r="BI24" s="596"/>
      <c r="BJ24" s="596"/>
      <c r="BK24" s="596"/>
      <c r="BL24" s="596"/>
      <c r="BM24" s="596"/>
      <c r="BN24" s="597"/>
      <c r="BO24" s="598" t="s">
        <v>114</v>
      </c>
      <c r="BP24" s="598"/>
      <c r="BQ24" s="598"/>
      <c r="BR24" s="598"/>
      <c r="BS24" s="604" t="s">
        <v>114</v>
      </c>
      <c r="BT24" s="596"/>
      <c r="BU24" s="596"/>
      <c r="BV24" s="596"/>
      <c r="BW24" s="596"/>
      <c r="BX24" s="596"/>
      <c r="BY24" s="596"/>
      <c r="BZ24" s="596"/>
      <c r="CA24" s="596"/>
      <c r="CB24" s="605"/>
      <c r="CD24" s="606" t="s">
        <v>275</v>
      </c>
      <c r="CE24" s="607"/>
      <c r="CF24" s="607"/>
      <c r="CG24" s="607"/>
      <c r="CH24" s="607"/>
      <c r="CI24" s="607"/>
      <c r="CJ24" s="607"/>
      <c r="CK24" s="607"/>
      <c r="CL24" s="607"/>
      <c r="CM24" s="607"/>
      <c r="CN24" s="607"/>
      <c r="CO24" s="607"/>
      <c r="CP24" s="607"/>
      <c r="CQ24" s="608"/>
      <c r="CR24" s="584">
        <v>23746112</v>
      </c>
      <c r="CS24" s="585"/>
      <c r="CT24" s="585"/>
      <c r="CU24" s="585"/>
      <c r="CV24" s="585"/>
      <c r="CW24" s="585"/>
      <c r="CX24" s="585"/>
      <c r="CY24" s="586"/>
      <c r="CZ24" s="622">
        <v>44.3</v>
      </c>
      <c r="DA24" s="623"/>
      <c r="DB24" s="623"/>
      <c r="DC24" s="624"/>
      <c r="DD24" s="621">
        <v>15807747</v>
      </c>
      <c r="DE24" s="585"/>
      <c r="DF24" s="585"/>
      <c r="DG24" s="585"/>
      <c r="DH24" s="585"/>
      <c r="DI24" s="585"/>
      <c r="DJ24" s="585"/>
      <c r="DK24" s="586"/>
      <c r="DL24" s="621">
        <v>15305310</v>
      </c>
      <c r="DM24" s="585"/>
      <c r="DN24" s="585"/>
      <c r="DO24" s="585"/>
      <c r="DP24" s="585"/>
      <c r="DQ24" s="585"/>
      <c r="DR24" s="585"/>
      <c r="DS24" s="585"/>
      <c r="DT24" s="585"/>
      <c r="DU24" s="585"/>
      <c r="DV24" s="586"/>
      <c r="DW24" s="589">
        <v>50.7</v>
      </c>
      <c r="DX24" s="590"/>
      <c r="DY24" s="590"/>
      <c r="DZ24" s="590"/>
      <c r="EA24" s="590"/>
      <c r="EB24" s="590"/>
      <c r="EC24" s="591"/>
    </row>
    <row r="25" spans="2:133" ht="11.25" customHeight="1">
      <c r="B25" s="592" t="s">
        <v>276</v>
      </c>
      <c r="C25" s="593"/>
      <c r="D25" s="593"/>
      <c r="E25" s="593"/>
      <c r="F25" s="593"/>
      <c r="G25" s="593"/>
      <c r="H25" s="593"/>
      <c r="I25" s="593"/>
      <c r="J25" s="593"/>
      <c r="K25" s="593"/>
      <c r="L25" s="593"/>
      <c r="M25" s="593"/>
      <c r="N25" s="593"/>
      <c r="O25" s="593"/>
      <c r="P25" s="593"/>
      <c r="Q25" s="594"/>
      <c r="R25" s="595">
        <v>5992087</v>
      </c>
      <c r="S25" s="596"/>
      <c r="T25" s="596"/>
      <c r="U25" s="596"/>
      <c r="V25" s="596"/>
      <c r="W25" s="596"/>
      <c r="X25" s="596"/>
      <c r="Y25" s="597"/>
      <c r="Z25" s="598">
        <v>10.8</v>
      </c>
      <c r="AA25" s="598"/>
      <c r="AB25" s="598"/>
      <c r="AC25" s="598"/>
      <c r="AD25" s="599" t="s">
        <v>114</v>
      </c>
      <c r="AE25" s="599"/>
      <c r="AF25" s="599"/>
      <c r="AG25" s="599"/>
      <c r="AH25" s="599"/>
      <c r="AI25" s="599"/>
      <c r="AJ25" s="599"/>
      <c r="AK25" s="599"/>
      <c r="AL25" s="600" t="s">
        <v>114</v>
      </c>
      <c r="AM25" s="601"/>
      <c r="AN25" s="601"/>
      <c r="AO25" s="602"/>
      <c r="AP25" s="612" t="s">
        <v>277</v>
      </c>
      <c r="AQ25" s="613"/>
      <c r="AR25" s="613"/>
      <c r="AS25" s="613"/>
      <c r="AT25" s="613"/>
      <c r="AU25" s="613"/>
      <c r="AV25" s="613"/>
      <c r="AW25" s="613"/>
      <c r="AX25" s="613"/>
      <c r="AY25" s="613"/>
      <c r="AZ25" s="613"/>
      <c r="BA25" s="613"/>
      <c r="BB25" s="613"/>
      <c r="BC25" s="613"/>
      <c r="BD25" s="613"/>
      <c r="BE25" s="613"/>
      <c r="BF25" s="614"/>
      <c r="BG25" s="595" t="s">
        <v>114</v>
      </c>
      <c r="BH25" s="596"/>
      <c r="BI25" s="596"/>
      <c r="BJ25" s="596"/>
      <c r="BK25" s="596"/>
      <c r="BL25" s="596"/>
      <c r="BM25" s="596"/>
      <c r="BN25" s="597"/>
      <c r="BO25" s="598" t="s">
        <v>114</v>
      </c>
      <c r="BP25" s="598"/>
      <c r="BQ25" s="598"/>
      <c r="BR25" s="598"/>
      <c r="BS25" s="604" t="s">
        <v>114</v>
      </c>
      <c r="BT25" s="596"/>
      <c r="BU25" s="596"/>
      <c r="BV25" s="596"/>
      <c r="BW25" s="596"/>
      <c r="BX25" s="596"/>
      <c r="BY25" s="596"/>
      <c r="BZ25" s="596"/>
      <c r="CA25" s="596"/>
      <c r="CB25" s="605"/>
      <c r="CD25" s="609" t="s">
        <v>278</v>
      </c>
      <c r="CE25" s="610"/>
      <c r="CF25" s="610"/>
      <c r="CG25" s="610"/>
      <c r="CH25" s="610"/>
      <c r="CI25" s="610"/>
      <c r="CJ25" s="610"/>
      <c r="CK25" s="610"/>
      <c r="CL25" s="610"/>
      <c r="CM25" s="610"/>
      <c r="CN25" s="610"/>
      <c r="CO25" s="610"/>
      <c r="CP25" s="610"/>
      <c r="CQ25" s="611"/>
      <c r="CR25" s="595">
        <v>6905087</v>
      </c>
      <c r="CS25" s="627"/>
      <c r="CT25" s="627"/>
      <c r="CU25" s="627"/>
      <c r="CV25" s="627"/>
      <c r="CW25" s="627"/>
      <c r="CX25" s="627"/>
      <c r="CY25" s="628"/>
      <c r="CZ25" s="629">
        <v>12.9</v>
      </c>
      <c r="DA25" s="630"/>
      <c r="DB25" s="630"/>
      <c r="DC25" s="631"/>
      <c r="DD25" s="604">
        <v>6329176</v>
      </c>
      <c r="DE25" s="627"/>
      <c r="DF25" s="627"/>
      <c r="DG25" s="627"/>
      <c r="DH25" s="627"/>
      <c r="DI25" s="627"/>
      <c r="DJ25" s="627"/>
      <c r="DK25" s="628"/>
      <c r="DL25" s="604">
        <v>6139488</v>
      </c>
      <c r="DM25" s="627"/>
      <c r="DN25" s="627"/>
      <c r="DO25" s="627"/>
      <c r="DP25" s="627"/>
      <c r="DQ25" s="627"/>
      <c r="DR25" s="627"/>
      <c r="DS25" s="627"/>
      <c r="DT25" s="627"/>
      <c r="DU25" s="627"/>
      <c r="DV25" s="628"/>
      <c r="DW25" s="600">
        <v>20.3</v>
      </c>
      <c r="DX25" s="625"/>
      <c r="DY25" s="625"/>
      <c r="DZ25" s="625"/>
      <c r="EA25" s="625"/>
      <c r="EB25" s="625"/>
      <c r="EC25" s="626"/>
    </row>
    <row r="26" spans="2:133" ht="11.25" customHeight="1">
      <c r="B26" s="632" t="s">
        <v>279</v>
      </c>
      <c r="C26" s="633"/>
      <c r="D26" s="633"/>
      <c r="E26" s="633"/>
      <c r="F26" s="633"/>
      <c r="G26" s="633"/>
      <c r="H26" s="633"/>
      <c r="I26" s="633"/>
      <c r="J26" s="633"/>
      <c r="K26" s="633"/>
      <c r="L26" s="633"/>
      <c r="M26" s="633"/>
      <c r="N26" s="633"/>
      <c r="O26" s="633"/>
      <c r="P26" s="633"/>
      <c r="Q26" s="634"/>
      <c r="R26" s="595" t="s">
        <v>114</v>
      </c>
      <c r="S26" s="596"/>
      <c r="T26" s="596"/>
      <c r="U26" s="596"/>
      <c r="V26" s="596"/>
      <c r="W26" s="596"/>
      <c r="X26" s="596"/>
      <c r="Y26" s="597"/>
      <c r="Z26" s="598" t="s">
        <v>114</v>
      </c>
      <c r="AA26" s="598"/>
      <c r="AB26" s="598"/>
      <c r="AC26" s="598"/>
      <c r="AD26" s="599" t="s">
        <v>114</v>
      </c>
      <c r="AE26" s="599"/>
      <c r="AF26" s="599"/>
      <c r="AG26" s="599"/>
      <c r="AH26" s="599"/>
      <c r="AI26" s="599"/>
      <c r="AJ26" s="599"/>
      <c r="AK26" s="599"/>
      <c r="AL26" s="600" t="s">
        <v>114</v>
      </c>
      <c r="AM26" s="601"/>
      <c r="AN26" s="601"/>
      <c r="AO26" s="602"/>
      <c r="AP26" s="612" t="s">
        <v>280</v>
      </c>
      <c r="AQ26" s="635"/>
      <c r="AR26" s="635"/>
      <c r="AS26" s="635"/>
      <c r="AT26" s="635"/>
      <c r="AU26" s="635"/>
      <c r="AV26" s="635"/>
      <c r="AW26" s="635"/>
      <c r="AX26" s="635"/>
      <c r="AY26" s="635"/>
      <c r="AZ26" s="635"/>
      <c r="BA26" s="635"/>
      <c r="BB26" s="635"/>
      <c r="BC26" s="635"/>
      <c r="BD26" s="635"/>
      <c r="BE26" s="635"/>
      <c r="BF26" s="614"/>
      <c r="BG26" s="595" t="s">
        <v>114</v>
      </c>
      <c r="BH26" s="596"/>
      <c r="BI26" s="596"/>
      <c r="BJ26" s="596"/>
      <c r="BK26" s="596"/>
      <c r="BL26" s="596"/>
      <c r="BM26" s="596"/>
      <c r="BN26" s="597"/>
      <c r="BO26" s="598" t="s">
        <v>114</v>
      </c>
      <c r="BP26" s="598"/>
      <c r="BQ26" s="598"/>
      <c r="BR26" s="598"/>
      <c r="BS26" s="604" t="s">
        <v>114</v>
      </c>
      <c r="BT26" s="596"/>
      <c r="BU26" s="596"/>
      <c r="BV26" s="596"/>
      <c r="BW26" s="596"/>
      <c r="BX26" s="596"/>
      <c r="BY26" s="596"/>
      <c r="BZ26" s="596"/>
      <c r="CA26" s="596"/>
      <c r="CB26" s="605"/>
      <c r="CD26" s="609" t="s">
        <v>281</v>
      </c>
      <c r="CE26" s="610"/>
      <c r="CF26" s="610"/>
      <c r="CG26" s="610"/>
      <c r="CH26" s="610"/>
      <c r="CI26" s="610"/>
      <c r="CJ26" s="610"/>
      <c r="CK26" s="610"/>
      <c r="CL26" s="610"/>
      <c r="CM26" s="610"/>
      <c r="CN26" s="610"/>
      <c r="CO26" s="610"/>
      <c r="CP26" s="610"/>
      <c r="CQ26" s="611"/>
      <c r="CR26" s="595">
        <v>4371055</v>
      </c>
      <c r="CS26" s="596"/>
      <c r="CT26" s="596"/>
      <c r="CU26" s="596"/>
      <c r="CV26" s="596"/>
      <c r="CW26" s="596"/>
      <c r="CX26" s="596"/>
      <c r="CY26" s="597"/>
      <c r="CZ26" s="629">
        <v>8.1999999999999993</v>
      </c>
      <c r="DA26" s="630"/>
      <c r="DB26" s="630"/>
      <c r="DC26" s="631"/>
      <c r="DD26" s="604">
        <v>3866498</v>
      </c>
      <c r="DE26" s="596"/>
      <c r="DF26" s="596"/>
      <c r="DG26" s="596"/>
      <c r="DH26" s="596"/>
      <c r="DI26" s="596"/>
      <c r="DJ26" s="596"/>
      <c r="DK26" s="597"/>
      <c r="DL26" s="604" t="s">
        <v>218</v>
      </c>
      <c r="DM26" s="596"/>
      <c r="DN26" s="596"/>
      <c r="DO26" s="596"/>
      <c r="DP26" s="596"/>
      <c r="DQ26" s="596"/>
      <c r="DR26" s="596"/>
      <c r="DS26" s="596"/>
      <c r="DT26" s="596"/>
      <c r="DU26" s="596"/>
      <c r="DV26" s="597"/>
      <c r="DW26" s="600" t="s">
        <v>218</v>
      </c>
      <c r="DX26" s="625"/>
      <c r="DY26" s="625"/>
      <c r="DZ26" s="625"/>
      <c r="EA26" s="625"/>
      <c r="EB26" s="625"/>
      <c r="EC26" s="626"/>
    </row>
    <row r="27" spans="2:133" ht="11.25" customHeight="1">
      <c r="B27" s="592" t="s">
        <v>282</v>
      </c>
      <c r="C27" s="593"/>
      <c r="D27" s="593"/>
      <c r="E27" s="593"/>
      <c r="F27" s="593"/>
      <c r="G27" s="593"/>
      <c r="H27" s="593"/>
      <c r="I27" s="593"/>
      <c r="J27" s="593"/>
      <c r="K27" s="593"/>
      <c r="L27" s="593"/>
      <c r="M27" s="593"/>
      <c r="N27" s="593"/>
      <c r="O27" s="593"/>
      <c r="P27" s="593"/>
      <c r="Q27" s="594"/>
      <c r="R27" s="595">
        <v>3542266</v>
      </c>
      <c r="S27" s="596"/>
      <c r="T27" s="596"/>
      <c r="U27" s="596"/>
      <c r="V27" s="596"/>
      <c r="W27" s="596"/>
      <c r="X27" s="596"/>
      <c r="Y27" s="597"/>
      <c r="Z27" s="598">
        <v>6.4</v>
      </c>
      <c r="AA27" s="598"/>
      <c r="AB27" s="598"/>
      <c r="AC27" s="598"/>
      <c r="AD27" s="599" t="s">
        <v>114</v>
      </c>
      <c r="AE27" s="599"/>
      <c r="AF27" s="599"/>
      <c r="AG27" s="599"/>
      <c r="AH27" s="599"/>
      <c r="AI27" s="599"/>
      <c r="AJ27" s="599"/>
      <c r="AK27" s="599"/>
      <c r="AL27" s="600" t="s">
        <v>114</v>
      </c>
      <c r="AM27" s="601"/>
      <c r="AN27" s="601"/>
      <c r="AO27" s="602"/>
      <c r="AP27" s="592" t="s">
        <v>283</v>
      </c>
      <c r="AQ27" s="593"/>
      <c r="AR27" s="593"/>
      <c r="AS27" s="593"/>
      <c r="AT27" s="593"/>
      <c r="AU27" s="593"/>
      <c r="AV27" s="593"/>
      <c r="AW27" s="593"/>
      <c r="AX27" s="593"/>
      <c r="AY27" s="593"/>
      <c r="AZ27" s="593"/>
      <c r="BA27" s="593"/>
      <c r="BB27" s="593"/>
      <c r="BC27" s="593"/>
      <c r="BD27" s="593"/>
      <c r="BE27" s="593"/>
      <c r="BF27" s="594"/>
      <c r="BG27" s="595">
        <v>13160219</v>
      </c>
      <c r="BH27" s="596"/>
      <c r="BI27" s="596"/>
      <c r="BJ27" s="596"/>
      <c r="BK27" s="596"/>
      <c r="BL27" s="596"/>
      <c r="BM27" s="596"/>
      <c r="BN27" s="597"/>
      <c r="BO27" s="598">
        <v>100</v>
      </c>
      <c r="BP27" s="598"/>
      <c r="BQ27" s="598"/>
      <c r="BR27" s="598"/>
      <c r="BS27" s="604">
        <v>169092</v>
      </c>
      <c r="BT27" s="596"/>
      <c r="BU27" s="596"/>
      <c r="BV27" s="596"/>
      <c r="BW27" s="596"/>
      <c r="BX27" s="596"/>
      <c r="BY27" s="596"/>
      <c r="BZ27" s="596"/>
      <c r="CA27" s="596"/>
      <c r="CB27" s="605"/>
      <c r="CD27" s="609" t="s">
        <v>284</v>
      </c>
      <c r="CE27" s="610"/>
      <c r="CF27" s="610"/>
      <c r="CG27" s="610"/>
      <c r="CH27" s="610"/>
      <c r="CI27" s="610"/>
      <c r="CJ27" s="610"/>
      <c r="CK27" s="610"/>
      <c r="CL27" s="610"/>
      <c r="CM27" s="610"/>
      <c r="CN27" s="610"/>
      <c r="CO27" s="610"/>
      <c r="CP27" s="610"/>
      <c r="CQ27" s="611"/>
      <c r="CR27" s="595">
        <v>9294136</v>
      </c>
      <c r="CS27" s="627"/>
      <c r="CT27" s="627"/>
      <c r="CU27" s="627"/>
      <c r="CV27" s="627"/>
      <c r="CW27" s="627"/>
      <c r="CX27" s="627"/>
      <c r="CY27" s="628"/>
      <c r="CZ27" s="629">
        <v>17.399999999999999</v>
      </c>
      <c r="DA27" s="630"/>
      <c r="DB27" s="630"/>
      <c r="DC27" s="631"/>
      <c r="DD27" s="604">
        <v>2620689</v>
      </c>
      <c r="DE27" s="627"/>
      <c r="DF27" s="627"/>
      <c r="DG27" s="627"/>
      <c r="DH27" s="627"/>
      <c r="DI27" s="627"/>
      <c r="DJ27" s="627"/>
      <c r="DK27" s="628"/>
      <c r="DL27" s="604">
        <v>2321698</v>
      </c>
      <c r="DM27" s="627"/>
      <c r="DN27" s="627"/>
      <c r="DO27" s="627"/>
      <c r="DP27" s="627"/>
      <c r="DQ27" s="627"/>
      <c r="DR27" s="627"/>
      <c r="DS27" s="627"/>
      <c r="DT27" s="627"/>
      <c r="DU27" s="627"/>
      <c r="DV27" s="628"/>
      <c r="DW27" s="600">
        <v>7.7</v>
      </c>
      <c r="DX27" s="625"/>
      <c r="DY27" s="625"/>
      <c r="DZ27" s="625"/>
      <c r="EA27" s="625"/>
      <c r="EB27" s="625"/>
      <c r="EC27" s="626"/>
    </row>
    <row r="28" spans="2:133" ht="11.25" customHeight="1">
      <c r="B28" s="592" t="s">
        <v>285</v>
      </c>
      <c r="C28" s="593"/>
      <c r="D28" s="593"/>
      <c r="E28" s="593"/>
      <c r="F28" s="593"/>
      <c r="G28" s="593"/>
      <c r="H28" s="593"/>
      <c r="I28" s="593"/>
      <c r="J28" s="593"/>
      <c r="K28" s="593"/>
      <c r="L28" s="593"/>
      <c r="M28" s="593"/>
      <c r="N28" s="593"/>
      <c r="O28" s="593"/>
      <c r="P28" s="593"/>
      <c r="Q28" s="594"/>
      <c r="R28" s="595">
        <v>231760</v>
      </c>
      <c r="S28" s="596"/>
      <c r="T28" s="596"/>
      <c r="U28" s="596"/>
      <c r="V28" s="596"/>
      <c r="W28" s="596"/>
      <c r="X28" s="596"/>
      <c r="Y28" s="597"/>
      <c r="Z28" s="598">
        <v>0.4</v>
      </c>
      <c r="AA28" s="598"/>
      <c r="AB28" s="598"/>
      <c r="AC28" s="598"/>
      <c r="AD28" s="599">
        <v>19329</v>
      </c>
      <c r="AE28" s="599"/>
      <c r="AF28" s="599"/>
      <c r="AG28" s="599"/>
      <c r="AH28" s="599"/>
      <c r="AI28" s="599"/>
      <c r="AJ28" s="599"/>
      <c r="AK28" s="599"/>
      <c r="AL28" s="600">
        <v>0.1</v>
      </c>
      <c r="AM28" s="601"/>
      <c r="AN28" s="601"/>
      <c r="AO28" s="602"/>
      <c r="AP28" s="638"/>
      <c r="AQ28" s="639"/>
      <c r="AR28" s="639"/>
      <c r="AS28" s="639"/>
      <c r="AT28" s="639"/>
      <c r="AU28" s="639"/>
      <c r="AV28" s="639"/>
      <c r="AW28" s="639"/>
      <c r="AX28" s="639"/>
      <c r="AY28" s="639"/>
      <c r="AZ28" s="639"/>
      <c r="BA28" s="639"/>
      <c r="BB28" s="639"/>
      <c r="BC28" s="639"/>
      <c r="BD28" s="639"/>
      <c r="BE28" s="639"/>
      <c r="BF28" s="640"/>
      <c r="BG28" s="595"/>
      <c r="BH28" s="596"/>
      <c r="BI28" s="596"/>
      <c r="BJ28" s="596"/>
      <c r="BK28" s="596"/>
      <c r="BL28" s="596"/>
      <c r="BM28" s="596"/>
      <c r="BN28" s="597"/>
      <c r="BO28" s="598"/>
      <c r="BP28" s="598"/>
      <c r="BQ28" s="598"/>
      <c r="BR28" s="598"/>
      <c r="BS28" s="599"/>
      <c r="BT28" s="599"/>
      <c r="BU28" s="599"/>
      <c r="BV28" s="599"/>
      <c r="BW28" s="599"/>
      <c r="BX28" s="599"/>
      <c r="BY28" s="599"/>
      <c r="BZ28" s="599"/>
      <c r="CA28" s="599"/>
      <c r="CB28" s="603"/>
      <c r="CD28" s="609" t="s">
        <v>286</v>
      </c>
      <c r="CE28" s="610"/>
      <c r="CF28" s="610"/>
      <c r="CG28" s="610"/>
      <c r="CH28" s="610"/>
      <c r="CI28" s="610"/>
      <c r="CJ28" s="610"/>
      <c r="CK28" s="610"/>
      <c r="CL28" s="610"/>
      <c r="CM28" s="610"/>
      <c r="CN28" s="610"/>
      <c r="CO28" s="610"/>
      <c r="CP28" s="610"/>
      <c r="CQ28" s="611"/>
      <c r="CR28" s="595">
        <v>7546889</v>
      </c>
      <c r="CS28" s="596"/>
      <c r="CT28" s="596"/>
      <c r="CU28" s="596"/>
      <c r="CV28" s="596"/>
      <c r="CW28" s="596"/>
      <c r="CX28" s="596"/>
      <c r="CY28" s="597"/>
      <c r="CZ28" s="629">
        <v>14.1</v>
      </c>
      <c r="DA28" s="630"/>
      <c r="DB28" s="630"/>
      <c r="DC28" s="631"/>
      <c r="DD28" s="604">
        <v>6857882</v>
      </c>
      <c r="DE28" s="596"/>
      <c r="DF28" s="596"/>
      <c r="DG28" s="596"/>
      <c r="DH28" s="596"/>
      <c r="DI28" s="596"/>
      <c r="DJ28" s="596"/>
      <c r="DK28" s="597"/>
      <c r="DL28" s="604">
        <v>6844124</v>
      </c>
      <c r="DM28" s="596"/>
      <c r="DN28" s="596"/>
      <c r="DO28" s="596"/>
      <c r="DP28" s="596"/>
      <c r="DQ28" s="596"/>
      <c r="DR28" s="596"/>
      <c r="DS28" s="596"/>
      <c r="DT28" s="596"/>
      <c r="DU28" s="596"/>
      <c r="DV28" s="597"/>
      <c r="DW28" s="600">
        <v>22.7</v>
      </c>
      <c r="DX28" s="625"/>
      <c r="DY28" s="625"/>
      <c r="DZ28" s="625"/>
      <c r="EA28" s="625"/>
      <c r="EB28" s="625"/>
      <c r="EC28" s="626"/>
    </row>
    <row r="29" spans="2:133" ht="11.25" customHeight="1">
      <c r="B29" s="592" t="s">
        <v>287</v>
      </c>
      <c r="C29" s="593"/>
      <c r="D29" s="593"/>
      <c r="E29" s="593"/>
      <c r="F29" s="593"/>
      <c r="G29" s="593"/>
      <c r="H29" s="593"/>
      <c r="I29" s="593"/>
      <c r="J29" s="593"/>
      <c r="K29" s="593"/>
      <c r="L29" s="593"/>
      <c r="M29" s="593"/>
      <c r="N29" s="593"/>
      <c r="O29" s="593"/>
      <c r="P29" s="593"/>
      <c r="Q29" s="594"/>
      <c r="R29" s="595">
        <v>982112</v>
      </c>
      <c r="S29" s="596"/>
      <c r="T29" s="596"/>
      <c r="U29" s="596"/>
      <c r="V29" s="596"/>
      <c r="W29" s="596"/>
      <c r="X29" s="596"/>
      <c r="Y29" s="597"/>
      <c r="Z29" s="598">
        <v>1.8</v>
      </c>
      <c r="AA29" s="598"/>
      <c r="AB29" s="598"/>
      <c r="AC29" s="598"/>
      <c r="AD29" s="599" t="s">
        <v>114</v>
      </c>
      <c r="AE29" s="599"/>
      <c r="AF29" s="599"/>
      <c r="AG29" s="599"/>
      <c r="AH29" s="599"/>
      <c r="AI29" s="599"/>
      <c r="AJ29" s="599"/>
      <c r="AK29" s="599"/>
      <c r="AL29" s="600" t="s">
        <v>114</v>
      </c>
      <c r="AM29" s="601"/>
      <c r="AN29" s="601"/>
      <c r="AO29" s="602"/>
      <c r="AP29" s="574" t="s">
        <v>206</v>
      </c>
      <c r="AQ29" s="575"/>
      <c r="AR29" s="575"/>
      <c r="AS29" s="575"/>
      <c r="AT29" s="575"/>
      <c r="AU29" s="575"/>
      <c r="AV29" s="575"/>
      <c r="AW29" s="575"/>
      <c r="AX29" s="575"/>
      <c r="AY29" s="575"/>
      <c r="AZ29" s="575"/>
      <c r="BA29" s="575"/>
      <c r="BB29" s="575"/>
      <c r="BC29" s="575"/>
      <c r="BD29" s="575"/>
      <c r="BE29" s="575"/>
      <c r="BF29" s="576"/>
      <c r="BG29" s="574" t="s">
        <v>288</v>
      </c>
      <c r="BH29" s="636"/>
      <c r="BI29" s="636"/>
      <c r="BJ29" s="636"/>
      <c r="BK29" s="636"/>
      <c r="BL29" s="636"/>
      <c r="BM29" s="636"/>
      <c r="BN29" s="636"/>
      <c r="BO29" s="636"/>
      <c r="BP29" s="636"/>
      <c r="BQ29" s="637"/>
      <c r="BR29" s="574" t="s">
        <v>289</v>
      </c>
      <c r="BS29" s="636"/>
      <c r="BT29" s="636"/>
      <c r="BU29" s="636"/>
      <c r="BV29" s="636"/>
      <c r="BW29" s="636"/>
      <c r="BX29" s="636"/>
      <c r="BY29" s="636"/>
      <c r="BZ29" s="636"/>
      <c r="CA29" s="636"/>
      <c r="CB29" s="637"/>
      <c r="CD29" s="656" t="s">
        <v>290</v>
      </c>
      <c r="CE29" s="657"/>
      <c r="CF29" s="609" t="s">
        <v>291</v>
      </c>
      <c r="CG29" s="610"/>
      <c r="CH29" s="610"/>
      <c r="CI29" s="610"/>
      <c r="CJ29" s="610"/>
      <c r="CK29" s="610"/>
      <c r="CL29" s="610"/>
      <c r="CM29" s="610"/>
      <c r="CN29" s="610"/>
      <c r="CO29" s="610"/>
      <c r="CP29" s="610"/>
      <c r="CQ29" s="611"/>
      <c r="CR29" s="595">
        <v>7545959</v>
      </c>
      <c r="CS29" s="627"/>
      <c r="CT29" s="627"/>
      <c r="CU29" s="627"/>
      <c r="CV29" s="627"/>
      <c r="CW29" s="627"/>
      <c r="CX29" s="627"/>
      <c r="CY29" s="628"/>
      <c r="CZ29" s="629">
        <v>14.1</v>
      </c>
      <c r="DA29" s="630"/>
      <c r="DB29" s="630"/>
      <c r="DC29" s="631"/>
      <c r="DD29" s="604">
        <v>6856952</v>
      </c>
      <c r="DE29" s="627"/>
      <c r="DF29" s="627"/>
      <c r="DG29" s="627"/>
      <c r="DH29" s="627"/>
      <c r="DI29" s="627"/>
      <c r="DJ29" s="627"/>
      <c r="DK29" s="628"/>
      <c r="DL29" s="604">
        <v>6843194</v>
      </c>
      <c r="DM29" s="627"/>
      <c r="DN29" s="627"/>
      <c r="DO29" s="627"/>
      <c r="DP29" s="627"/>
      <c r="DQ29" s="627"/>
      <c r="DR29" s="627"/>
      <c r="DS29" s="627"/>
      <c r="DT29" s="627"/>
      <c r="DU29" s="627"/>
      <c r="DV29" s="628"/>
      <c r="DW29" s="600">
        <v>22.7</v>
      </c>
      <c r="DX29" s="625"/>
      <c r="DY29" s="625"/>
      <c r="DZ29" s="625"/>
      <c r="EA29" s="625"/>
      <c r="EB29" s="625"/>
      <c r="EC29" s="626"/>
    </row>
    <row r="30" spans="2:133" ht="11.25" customHeight="1">
      <c r="B30" s="592" t="s">
        <v>292</v>
      </c>
      <c r="C30" s="593"/>
      <c r="D30" s="593"/>
      <c r="E30" s="593"/>
      <c r="F30" s="593"/>
      <c r="G30" s="593"/>
      <c r="H30" s="593"/>
      <c r="I30" s="593"/>
      <c r="J30" s="593"/>
      <c r="K30" s="593"/>
      <c r="L30" s="593"/>
      <c r="M30" s="593"/>
      <c r="N30" s="593"/>
      <c r="O30" s="593"/>
      <c r="P30" s="593"/>
      <c r="Q30" s="594"/>
      <c r="R30" s="595">
        <v>3087991</v>
      </c>
      <c r="S30" s="596"/>
      <c r="T30" s="596"/>
      <c r="U30" s="596"/>
      <c r="V30" s="596"/>
      <c r="W30" s="596"/>
      <c r="X30" s="596"/>
      <c r="Y30" s="597"/>
      <c r="Z30" s="598">
        <v>5.6</v>
      </c>
      <c r="AA30" s="598"/>
      <c r="AB30" s="598"/>
      <c r="AC30" s="598"/>
      <c r="AD30" s="599" t="s">
        <v>114</v>
      </c>
      <c r="AE30" s="599"/>
      <c r="AF30" s="599"/>
      <c r="AG30" s="599"/>
      <c r="AH30" s="599"/>
      <c r="AI30" s="599"/>
      <c r="AJ30" s="599"/>
      <c r="AK30" s="599"/>
      <c r="AL30" s="600" t="s">
        <v>114</v>
      </c>
      <c r="AM30" s="601"/>
      <c r="AN30" s="601"/>
      <c r="AO30" s="602"/>
      <c r="AP30" s="641" t="s">
        <v>293</v>
      </c>
      <c r="AQ30" s="642"/>
      <c r="AR30" s="642"/>
      <c r="AS30" s="642"/>
      <c r="AT30" s="647" t="s">
        <v>294</v>
      </c>
      <c r="AU30" s="184"/>
      <c r="AV30" s="184"/>
      <c r="AW30" s="184"/>
      <c r="AX30" s="581" t="s">
        <v>172</v>
      </c>
      <c r="AY30" s="582"/>
      <c r="AZ30" s="582"/>
      <c r="BA30" s="582"/>
      <c r="BB30" s="582"/>
      <c r="BC30" s="582"/>
      <c r="BD30" s="582"/>
      <c r="BE30" s="582"/>
      <c r="BF30" s="583"/>
      <c r="BG30" s="653">
        <v>99</v>
      </c>
      <c r="BH30" s="654"/>
      <c r="BI30" s="654"/>
      <c r="BJ30" s="654"/>
      <c r="BK30" s="654"/>
      <c r="BL30" s="654"/>
      <c r="BM30" s="590">
        <v>94.1</v>
      </c>
      <c r="BN30" s="654"/>
      <c r="BO30" s="654"/>
      <c r="BP30" s="654"/>
      <c r="BQ30" s="655"/>
      <c r="BR30" s="653">
        <v>98.8</v>
      </c>
      <c r="BS30" s="654"/>
      <c r="BT30" s="654"/>
      <c r="BU30" s="654"/>
      <c r="BV30" s="654"/>
      <c r="BW30" s="654"/>
      <c r="BX30" s="590">
        <v>92.6</v>
      </c>
      <c r="BY30" s="654"/>
      <c r="BZ30" s="654"/>
      <c r="CA30" s="654"/>
      <c r="CB30" s="655"/>
      <c r="CD30" s="658"/>
      <c r="CE30" s="659"/>
      <c r="CF30" s="609" t="s">
        <v>295</v>
      </c>
      <c r="CG30" s="610"/>
      <c r="CH30" s="610"/>
      <c r="CI30" s="610"/>
      <c r="CJ30" s="610"/>
      <c r="CK30" s="610"/>
      <c r="CL30" s="610"/>
      <c r="CM30" s="610"/>
      <c r="CN30" s="610"/>
      <c r="CO30" s="610"/>
      <c r="CP30" s="610"/>
      <c r="CQ30" s="611"/>
      <c r="CR30" s="595">
        <v>7028376</v>
      </c>
      <c r="CS30" s="596"/>
      <c r="CT30" s="596"/>
      <c r="CU30" s="596"/>
      <c r="CV30" s="596"/>
      <c r="CW30" s="596"/>
      <c r="CX30" s="596"/>
      <c r="CY30" s="597"/>
      <c r="CZ30" s="629">
        <v>13.1</v>
      </c>
      <c r="DA30" s="630"/>
      <c r="DB30" s="630"/>
      <c r="DC30" s="631"/>
      <c r="DD30" s="604">
        <v>6411419</v>
      </c>
      <c r="DE30" s="596"/>
      <c r="DF30" s="596"/>
      <c r="DG30" s="596"/>
      <c r="DH30" s="596"/>
      <c r="DI30" s="596"/>
      <c r="DJ30" s="596"/>
      <c r="DK30" s="597"/>
      <c r="DL30" s="604">
        <v>6397661</v>
      </c>
      <c r="DM30" s="596"/>
      <c r="DN30" s="596"/>
      <c r="DO30" s="596"/>
      <c r="DP30" s="596"/>
      <c r="DQ30" s="596"/>
      <c r="DR30" s="596"/>
      <c r="DS30" s="596"/>
      <c r="DT30" s="596"/>
      <c r="DU30" s="596"/>
      <c r="DV30" s="597"/>
      <c r="DW30" s="600">
        <v>21.2</v>
      </c>
      <c r="DX30" s="625"/>
      <c r="DY30" s="625"/>
      <c r="DZ30" s="625"/>
      <c r="EA30" s="625"/>
      <c r="EB30" s="625"/>
      <c r="EC30" s="626"/>
    </row>
    <row r="31" spans="2:133" ht="11.25" customHeight="1">
      <c r="B31" s="592" t="s">
        <v>296</v>
      </c>
      <c r="C31" s="593"/>
      <c r="D31" s="593"/>
      <c r="E31" s="593"/>
      <c r="F31" s="593"/>
      <c r="G31" s="593"/>
      <c r="H31" s="593"/>
      <c r="I31" s="593"/>
      <c r="J31" s="593"/>
      <c r="K31" s="593"/>
      <c r="L31" s="593"/>
      <c r="M31" s="593"/>
      <c r="N31" s="593"/>
      <c r="O31" s="593"/>
      <c r="P31" s="593"/>
      <c r="Q31" s="594"/>
      <c r="R31" s="595">
        <v>1573220</v>
      </c>
      <c r="S31" s="596"/>
      <c r="T31" s="596"/>
      <c r="U31" s="596"/>
      <c r="V31" s="596"/>
      <c r="W31" s="596"/>
      <c r="X31" s="596"/>
      <c r="Y31" s="597"/>
      <c r="Z31" s="598">
        <v>2.8</v>
      </c>
      <c r="AA31" s="598"/>
      <c r="AB31" s="598"/>
      <c r="AC31" s="598"/>
      <c r="AD31" s="599" t="s">
        <v>114</v>
      </c>
      <c r="AE31" s="599"/>
      <c r="AF31" s="599"/>
      <c r="AG31" s="599"/>
      <c r="AH31" s="599"/>
      <c r="AI31" s="599"/>
      <c r="AJ31" s="599"/>
      <c r="AK31" s="599"/>
      <c r="AL31" s="600" t="s">
        <v>114</v>
      </c>
      <c r="AM31" s="601"/>
      <c r="AN31" s="601"/>
      <c r="AO31" s="602"/>
      <c r="AP31" s="643"/>
      <c r="AQ31" s="644"/>
      <c r="AR31" s="644"/>
      <c r="AS31" s="644"/>
      <c r="AT31" s="648"/>
      <c r="AU31" s="183" t="s">
        <v>297</v>
      </c>
      <c r="AV31" s="183"/>
      <c r="AW31" s="183"/>
      <c r="AX31" s="592" t="s">
        <v>298</v>
      </c>
      <c r="AY31" s="593"/>
      <c r="AZ31" s="593"/>
      <c r="BA31" s="593"/>
      <c r="BB31" s="593"/>
      <c r="BC31" s="593"/>
      <c r="BD31" s="593"/>
      <c r="BE31" s="593"/>
      <c r="BF31" s="594"/>
      <c r="BG31" s="650">
        <v>99.2</v>
      </c>
      <c r="BH31" s="627"/>
      <c r="BI31" s="627"/>
      <c r="BJ31" s="627"/>
      <c r="BK31" s="627"/>
      <c r="BL31" s="627"/>
      <c r="BM31" s="601">
        <v>96.1</v>
      </c>
      <c r="BN31" s="651"/>
      <c r="BO31" s="651"/>
      <c r="BP31" s="651"/>
      <c r="BQ31" s="652"/>
      <c r="BR31" s="650">
        <v>99.1</v>
      </c>
      <c r="BS31" s="627"/>
      <c r="BT31" s="627"/>
      <c r="BU31" s="627"/>
      <c r="BV31" s="627"/>
      <c r="BW31" s="627"/>
      <c r="BX31" s="601">
        <v>95.1</v>
      </c>
      <c r="BY31" s="651"/>
      <c r="BZ31" s="651"/>
      <c r="CA31" s="651"/>
      <c r="CB31" s="652"/>
      <c r="CD31" s="658"/>
      <c r="CE31" s="659"/>
      <c r="CF31" s="609" t="s">
        <v>299</v>
      </c>
      <c r="CG31" s="610"/>
      <c r="CH31" s="610"/>
      <c r="CI31" s="610"/>
      <c r="CJ31" s="610"/>
      <c r="CK31" s="610"/>
      <c r="CL31" s="610"/>
      <c r="CM31" s="610"/>
      <c r="CN31" s="610"/>
      <c r="CO31" s="610"/>
      <c r="CP31" s="610"/>
      <c r="CQ31" s="611"/>
      <c r="CR31" s="595">
        <v>517583</v>
      </c>
      <c r="CS31" s="627"/>
      <c r="CT31" s="627"/>
      <c r="CU31" s="627"/>
      <c r="CV31" s="627"/>
      <c r="CW31" s="627"/>
      <c r="CX31" s="627"/>
      <c r="CY31" s="628"/>
      <c r="CZ31" s="629">
        <v>1</v>
      </c>
      <c r="DA31" s="630"/>
      <c r="DB31" s="630"/>
      <c r="DC31" s="631"/>
      <c r="DD31" s="604">
        <v>445533</v>
      </c>
      <c r="DE31" s="627"/>
      <c r="DF31" s="627"/>
      <c r="DG31" s="627"/>
      <c r="DH31" s="627"/>
      <c r="DI31" s="627"/>
      <c r="DJ31" s="627"/>
      <c r="DK31" s="628"/>
      <c r="DL31" s="604">
        <v>445533</v>
      </c>
      <c r="DM31" s="627"/>
      <c r="DN31" s="627"/>
      <c r="DO31" s="627"/>
      <c r="DP31" s="627"/>
      <c r="DQ31" s="627"/>
      <c r="DR31" s="627"/>
      <c r="DS31" s="627"/>
      <c r="DT31" s="627"/>
      <c r="DU31" s="627"/>
      <c r="DV31" s="628"/>
      <c r="DW31" s="600">
        <v>1.5</v>
      </c>
      <c r="DX31" s="625"/>
      <c r="DY31" s="625"/>
      <c r="DZ31" s="625"/>
      <c r="EA31" s="625"/>
      <c r="EB31" s="625"/>
      <c r="EC31" s="626"/>
    </row>
    <row r="32" spans="2:133" ht="11.25" customHeight="1">
      <c r="B32" s="592" t="s">
        <v>300</v>
      </c>
      <c r="C32" s="593"/>
      <c r="D32" s="593"/>
      <c r="E32" s="593"/>
      <c r="F32" s="593"/>
      <c r="G32" s="593"/>
      <c r="H32" s="593"/>
      <c r="I32" s="593"/>
      <c r="J32" s="593"/>
      <c r="K32" s="593"/>
      <c r="L32" s="593"/>
      <c r="M32" s="593"/>
      <c r="N32" s="593"/>
      <c r="O32" s="593"/>
      <c r="P32" s="593"/>
      <c r="Q32" s="594"/>
      <c r="R32" s="595">
        <v>2517194</v>
      </c>
      <c r="S32" s="596"/>
      <c r="T32" s="596"/>
      <c r="U32" s="596"/>
      <c r="V32" s="596"/>
      <c r="W32" s="596"/>
      <c r="X32" s="596"/>
      <c r="Y32" s="597"/>
      <c r="Z32" s="598">
        <v>4.5999999999999996</v>
      </c>
      <c r="AA32" s="598"/>
      <c r="AB32" s="598"/>
      <c r="AC32" s="598"/>
      <c r="AD32" s="599">
        <v>110258</v>
      </c>
      <c r="AE32" s="599"/>
      <c r="AF32" s="599"/>
      <c r="AG32" s="599"/>
      <c r="AH32" s="599"/>
      <c r="AI32" s="599"/>
      <c r="AJ32" s="599"/>
      <c r="AK32" s="599"/>
      <c r="AL32" s="600">
        <v>0.4</v>
      </c>
      <c r="AM32" s="601"/>
      <c r="AN32" s="601"/>
      <c r="AO32" s="602"/>
      <c r="AP32" s="645"/>
      <c r="AQ32" s="646"/>
      <c r="AR32" s="646"/>
      <c r="AS32" s="646"/>
      <c r="AT32" s="649"/>
      <c r="AU32" s="185"/>
      <c r="AV32" s="185"/>
      <c r="AW32" s="185"/>
      <c r="AX32" s="638" t="s">
        <v>301</v>
      </c>
      <c r="AY32" s="639"/>
      <c r="AZ32" s="639"/>
      <c r="BA32" s="639"/>
      <c r="BB32" s="639"/>
      <c r="BC32" s="639"/>
      <c r="BD32" s="639"/>
      <c r="BE32" s="639"/>
      <c r="BF32" s="640"/>
      <c r="BG32" s="662">
        <v>98.7</v>
      </c>
      <c r="BH32" s="663"/>
      <c r="BI32" s="663"/>
      <c r="BJ32" s="663"/>
      <c r="BK32" s="663"/>
      <c r="BL32" s="663"/>
      <c r="BM32" s="664">
        <v>91.9</v>
      </c>
      <c r="BN32" s="663"/>
      <c r="BO32" s="663"/>
      <c r="BP32" s="663"/>
      <c r="BQ32" s="665"/>
      <c r="BR32" s="662">
        <v>98.4</v>
      </c>
      <c r="BS32" s="663"/>
      <c r="BT32" s="663"/>
      <c r="BU32" s="663"/>
      <c r="BV32" s="663"/>
      <c r="BW32" s="663"/>
      <c r="BX32" s="664">
        <v>89.9</v>
      </c>
      <c r="BY32" s="663"/>
      <c r="BZ32" s="663"/>
      <c r="CA32" s="663"/>
      <c r="CB32" s="665"/>
      <c r="CD32" s="660"/>
      <c r="CE32" s="661"/>
      <c r="CF32" s="609" t="s">
        <v>302</v>
      </c>
      <c r="CG32" s="610"/>
      <c r="CH32" s="610"/>
      <c r="CI32" s="610"/>
      <c r="CJ32" s="610"/>
      <c r="CK32" s="610"/>
      <c r="CL32" s="610"/>
      <c r="CM32" s="610"/>
      <c r="CN32" s="610"/>
      <c r="CO32" s="610"/>
      <c r="CP32" s="610"/>
      <c r="CQ32" s="611"/>
      <c r="CR32" s="595">
        <v>930</v>
      </c>
      <c r="CS32" s="596"/>
      <c r="CT32" s="596"/>
      <c r="CU32" s="596"/>
      <c r="CV32" s="596"/>
      <c r="CW32" s="596"/>
      <c r="CX32" s="596"/>
      <c r="CY32" s="597"/>
      <c r="CZ32" s="629">
        <v>0</v>
      </c>
      <c r="DA32" s="630"/>
      <c r="DB32" s="630"/>
      <c r="DC32" s="631"/>
      <c r="DD32" s="604">
        <v>930</v>
      </c>
      <c r="DE32" s="596"/>
      <c r="DF32" s="596"/>
      <c r="DG32" s="596"/>
      <c r="DH32" s="596"/>
      <c r="DI32" s="596"/>
      <c r="DJ32" s="596"/>
      <c r="DK32" s="597"/>
      <c r="DL32" s="604">
        <v>930</v>
      </c>
      <c r="DM32" s="596"/>
      <c r="DN32" s="596"/>
      <c r="DO32" s="596"/>
      <c r="DP32" s="596"/>
      <c r="DQ32" s="596"/>
      <c r="DR32" s="596"/>
      <c r="DS32" s="596"/>
      <c r="DT32" s="596"/>
      <c r="DU32" s="596"/>
      <c r="DV32" s="597"/>
      <c r="DW32" s="600">
        <v>0</v>
      </c>
      <c r="DX32" s="625"/>
      <c r="DY32" s="625"/>
      <c r="DZ32" s="625"/>
      <c r="EA32" s="625"/>
      <c r="EB32" s="625"/>
      <c r="EC32" s="626"/>
    </row>
    <row r="33" spans="2:133" ht="11.25" customHeight="1">
      <c r="B33" s="592" t="s">
        <v>303</v>
      </c>
      <c r="C33" s="593"/>
      <c r="D33" s="593"/>
      <c r="E33" s="593"/>
      <c r="F33" s="593"/>
      <c r="G33" s="593"/>
      <c r="H33" s="593"/>
      <c r="I33" s="593"/>
      <c r="J33" s="593"/>
      <c r="K33" s="593"/>
      <c r="L33" s="593"/>
      <c r="M33" s="593"/>
      <c r="N33" s="593"/>
      <c r="O33" s="593"/>
      <c r="P33" s="593"/>
      <c r="Q33" s="594"/>
      <c r="R33" s="595">
        <v>5744500</v>
      </c>
      <c r="S33" s="596"/>
      <c r="T33" s="596"/>
      <c r="U33" s="596"/>
      <c r="V33" s="596"/>
      <c r="W33" s="596"/>
      <c r="X33" s="596"/>
      <c r="Y33" s="597"/>
      <c r="Z33" s="598">
        <v>10.4</v>
      </c>
      <c r="AA33" s="598"/>
      <c r="AB33" s="598"/>
      <c r="AC33" s="598"/>
      <c r="AD33" s="599" t="s">
        <v>114</v>
      </c>
      <c r="AE33" s="599"/>
      <c r="AF33" s="599"/>
      <c r="AG33" s="599"/>
      <c r="AH33" s="599"/>
      <c r="AI33" s="599"/>
      <c r="AJ33" s="599"/>
      <c r="AK33" s="599"/>
      <c r="AL33" s="600" t="s">
        <v>114</v>
      </c>
      <c r="AM33" s="601"/>
      <c r="AN33" s="601"/>
      <c r="AO33" s="602"/>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09" t="s">
        <v>304</v>
      </c>
      <c r="CE33" s="610"/>
      <c r="CF33" s="610"/>
      <c r="CG33" s="610"/>
      <c r="CH33" s="610"/>
      <c r="CI33" s="610"/>
      <c r="CJ33" s="610"/>
      <c r="CK33" s="610"/>
      <c r="CL33" s="610"/>
      <c r="CM33" s="610"/>
      <c r="CN33" s="610"/>
      <c r="CO33" s="610"/>
      <c r="CP33" s="610"/>
      <c r="CQ33" s="611"/>
      <c r="CR33" s="595">
        <v>24990581</v>
      </c>
      <c r="CS33" s="627"/>
      <c r="CT33" s="627"/>
      <c r="CU33" s="627"/>
      <c r="CV33" s="627"/>
      <c r="CW33" s="627"/>
      <c r="CX33" s="627"/>
      <c r="CY33" s="628"/>
      <c r="CZ33" s="629">
        <v>46.7</v>
      </c>
      <c r="DA33" s="630"/>
      <c r="DB33" s="630"/>
      <c r="DC33" s="631"/>
      <c r="DD33" s="604">
        <v>19497060</v>
      </c>
      <c r="DE33" s="627"/>
      <c r="DF33" s="627"/>
      <c r="DG33" s="627"/>
      <c r="DH33" s="627"/>
      <c r="DI33" s="627"/>
      <c r="DJ33" s="627"/>
      <c r="DK33" s="628"/>
      <c r="DL33" s="604">
        <v>13318514</v>
      </c>
      <c r="DM33" s="627"/>
      <c r="DN33" s="627"/>
      <c r="DO33" s="627"/>
      <c r="DP33" s="627"/>
      <c r="DQ33" s="627"/>
      <c r="DR33" s="627"/>
      <c r="DS33" s="627"/>
      <c r="DT33" s="627"/>
      <c r="DU33" s="627"/>
      <c r="DV33" s="628"/>
      <c r="DW33" s="600">
        <v>44.1</v>
      </c>
      <c r="DX33" s="625"/>
      <c r="DY33" s="625"/>
      <c r="DZ33" s="625"/>
      <c r="EA33" s="625"/>
      <c r="EB33" s="625"/>
      <c r="EC33" s="626"/>
    </row>
    <row r="34" spans="2:133" ht="11.25" customHeight="1">
      <c r="B34" s="592" t="s">
        <v>305</v>
      </c>
      <c r="C34" s="593"/>
      <c r="D34" s="593"/>
      <c r="E34" s="593"/>
      <c r="F34" s="593"/>
      <c r="G34" s="593"/>
      <c r="H34" s="593"/>
      <c r="I34" s="593"/>
      <c r="J34" s="593"/>
      <c r="K34" s="593"/>
      <c r="L34" s="593"/>
      <c r="M34" s="593"/>
      <c r="N34" s="593"/>
      <c r="O34" s="593"/>
      <c r="P34" s="593"/>
      <c r="Q34" s="594"/>
      <c r="R34" s="595" t="s">
        <v>114</v>
      </c>
      <c r="S34" s="596"/>
      <c r="T34" s="596"/>
      <c r="U34" s="596"/>
      <c r="V34" s="596"/>
      <c r="W34" s="596"/>
      <c r="X34" s="596"/>
      <c r="Y34" s="597"/>
      <c r="Z34" s="598" t="s">
        <v>114</v>
      </c>
      <c r="AA34" s="598"/>
      <c r="AB34" s="598"/>
      <c r="AC34" s="598"/>
      <c r="AD34" s="599" t="s">
        <v>114</v>
      </c>
      <c r="AE34" s="599"/>
      <c r="AF34" s="599"/>
      <c r="AG34" s="599"/>
      <c r="AH34" s="599"/>
      <c r="AI34" s="599"/>
      <c r="AJ34" s="599"/>
      <c r="AK34" s="599"/>
      <c r="AL34" s="600" t="s">
        <v>114</v>
      </c>
      <c r="AM34" s="601"/>
      <c r="AN34" s="601"/>
      <c r="AO34" s="602"/>
      <c r="AP34" s="188"/>
      <c r="AQ34" s="574" t="s">
        <v>306</v>
      </c>
      <c r="AR34" s="575"/>
      <c r="AS34" s="575"/>
      <c r="AT34" s="575"/>
      <c r="AU34" s="575"/>
      <c r="AV34" s="575"/>
      <c r="AW34" s="575"/>
      <c r="AX34" s="575"/>
      <c r="AY34" s="575"/>
      <c r="AZ34" s="575"/>
      <c r="BA34" s="575"/>
      <c r="BB34" s="575"/>
      <c r="BC34" s="575"/>
      <c r="BD34" s="575"/>
      <c r="BE34" s="575"/>
      <c r="BF34" s="576"/>
      <c r="BG34" s="574" t="s">
        <v>307</v>
      </c>
      <c r="BH34" s="575"/>
      <c r="BI34" s="575"/>
      <c r="BJ34" s="575"/>
      <c r="BK34" s="575"/>
      <c r="BL34" s="575"/>
      <c r="BM34" s="575"/>
      <c r="BN34" s="575"/>
      <c r="BO34" s="575"/>
      <c r="BP34" s="575"/>
      <c r="BQ34" s="575"/>
      <c r="BR34" s="575"/>
      <c r="BS34" s="575"/>
      <c r="BT34" s="575"/>
      <c r="BU34" s="575"/>
      <c r="BV34" s="575"/>
      <c r="BW34" s="575"/>
      <c r="BX34" s="575"/>
      <c r="BY34" s="575"/>
      <c r="BZ34" s="575"/>
      <c r="CA34" s="575"/>
      <c r="CB34" s="576"/>
      <c r="CD34" s="609" t="s">
        <v>308</v>
      </c>
      <c r="CE34" s="610"/>
      <c r="CF34" s="610"/>
      <c r="CG34" s="610"/>
      <c r="CH34" s="610"/>
      <c r="CI34" s="610"/>
      <c r="CJ34" s="610"/>
      <c r="CK34" s="610"/>
      <c r="CL34" s="610"/>
      <c r="CM34" s="610"/>
      <c r="CN34" s="610"/>
      <c r="CO34" s="610"/>
      <c r="CP34" s="610"/>
      <c r="CQ34" s="611"/>
      <c r="CR34" s="595">
        <v>6527042</v>
      </c>
      <c r="CS34" s="596"/>
      <c r="CT34" s="596"/>
      <c r="CU34" s="596"/>
      <c r="CV34" s="596"/>
      <c r="CW34" s="596"/>
      <c r="CX34" s="596"/>
      <c r="CY34" s="597"/>
      <c r="CZ34" s="629">
        <v>12.2</v>
      </c>
      <c r="DA34" s="630"/>
      <c r="DB34" s="630"/>
      <c r="DC34" s="631"/>
      <c r="DD34" s="604">
        <v>5180764</v>
      </c>
      <c r="DE34" s="596"/>
      <c r="DF34" s="596"/>
      <c r="DG34" s="596"/>
      <c r="DH34" s="596"/>
      <c r="DI34" s="596"/>
      <c r="DJ34" s="596"/>
      <c r="DK34" s="597"/>
      <c r="DL34" s="604">
        <v>3680888</v>
      </c>
      <c r="DM34" s="596"/>
      <c r="DN34" s="596"/>
      <c r="DO34" s="596"/>
      <c r="DP34" s="596"/>
      <c r="DQ34" s="596"/>
      <c r="DR34" s="596"/>
      <c r="DS34" s="596"/>
      <c r="DT34" s="596"/>
      <c r="DU34" s="596"/>
      <c r="DV34" s="597"/>
      <c r="DW34" s="600">
        <v>12.2</v>
      </c>
      <c r="DX34" s="625"/>
      <c r="DY34" s="625"/>
      <c r="DZ34" s="625"/>
      <c r="EA34" s="625"/>
      <c r="EB34" s="625"/>
      <c r="EC34" s="626"/>
    </row>
    <row r="35" spans="2:133" ht="11.25" customHeight="1">
      <c r="B35" s="592" t="s">
        <v>309</v>
      </c>
      <c r="C35" s="593"/>
      <c r="D35" s="593"/>
      <c r="E35" s="593"/>
      <c r="F35" s="593"/>
      <c r="G35" s="593"/>
      <c r="H35" s="593"/>
      <c r="I35" s="593"/>
      <c r="J35" s="593"/>
      <c r="K35" s="593"/>
      <c r="L35" s="593"/>
      <c r="M35" s="593"/>
      <c r="N35" s="593"/>
      <c r="O35" s="593"/>
      <c r="P35" s="593"/>
      <c r="Q35" s="594"/>
      <c r="R35" s="595">
        <v>1498300</v>
      </c>
      <c r="S35" s="596"/>
      <c r="T35" s="596"/>
      <c r="U35" s="596"/>
      <c r="V35" s="596"/>
      <c r="W35" s="596"/>
      <c r="X35" s="596"/>
      <c r="Y35" s="597"/>
      <c r="Z35" s="598">
        <v>2.7</v>
      </c>
      <c r="AA35" s="598"/>
      <c r="AB35" s="598"/>
      <c r="AC35" s="598"/>
      <c r="AD35" s="599" t="s">
        <v>114</v>
      </c>
      <c r="AE35" s="599"/>
      <c r="AF35" s="599"/>
      <c r="AG35" s="599"/>
      <c r="AH35" s="599"/>
      <c r="AI35" s="599"/>
      <c r="AJ35" s="599"/>
      <c r="AK35" s="599"/>
      <c r="AL35" s="600" t="s">
        <v>114</v>
      </c>
      <c r="AM35" s="601"/>
      <c r="AN35" s="601"/>
      <c r="AO35" s="602"/>
      <c r="AP35" s="188"/>
      <c r="AQ35" s="606" t="s">
        <v>310</v>
      </c>
      <c r="AR35" s="607"/>
      <c r="AS35" s="607"/>
      <c r="AT35" s="607"/>
      <c r="AU35" s="607"/>
      <c r="AV35" s="607"/>
      <c r="AW35" s="607"/>
      <c r="AX35" s="607"/>
      <c r="AY35" s="608"/>
      <c r="AZ35" s="584">
        <v>7188319</v>
      </c>
      <c r="BA35" s="585"/>
      <c r="BB35" s="585"/>
      <c r="BC35" s="585"/>
      <c r="BD35" s="585"/>
      <c r="BE35" s="585"/>
      <c r="BF35" s="666"/>
      <c r="BG35" s="606" t="s">
        <v>311</v>
      </c>
      <c r="BH35" s="607"/>
      <c r="BI35" s="607"/>
      <c r="BJ35" s="607"/>
      <c r="BK35" s="607"/>
      <c r="BL35" s="607"/>
      <c r="BM35" s="607"/>
      <c r="BN35" s="607"/>
      <c r="BO35" s="607"/>
      <c r="BP35" s="607"/>
      <c r="BQ35" s="607"/>
      <c r="BR35" s="607"/>
      <c r="BS35" s="607"/>
      <c r="BT35" s="607"/>
      <c r="BU35" s="608"/>
      <c r="BV35" s="584">
        <v>409768</v>
      </c>
      <c r="BW35" s="585"/>
      <c r="BX35" s="585"/>
      <c r="BY35" s="585"/>
      <c r="BZ35" s="585"/>
      <c r="CA35" s="585"/>
      <c r="CB35" s="666"/>
      <c r="CD35" s="609" t="s">
        <v>312</v>
      </c>
      <c r="CE35" s="610"/>
      <c r="CF35" s="610"/>
      <c r="CG35" s="610"/>
      <c r="CH35" s="610"/>
      <c r="CI35" s="610"/>
      <c r="CJ35" s="610"/>
      <c r="CK35" s="610"/>
      <c r="CL35" s="610"/>
      <c r="CM35" s="610"/>
      <c r="CN35" s="610"/>
      <c r="CO35" s="610"/>
      <c r="CP35" s="610"/>
      <c r="CQ35" s="611"/>
      <c r="CR35" s="595">
        <v>767549</v>
      </c>
      <c r="CS35" s="627"/>
      <c r="CT35" s="627"/>
      <c r="CU35" s="627"/>
      <c r="CV35" s="627"/>
      <c r="CW35" s="627"/>
      <c r="CX35" s="627"/>
      <c r="CY35" s="628"/>
      <c r="CZ35" s="629">
        <v>1.4</v>
      </c>
      <c r="DA35" s="630"/>
      <c r="DB35" s="630"/>
      <c r="DC35" s="631"/>
      <c r="DD35" s="604">
        <v>716777</v>
      </c>
      <c r="DE35" s="627"/>
      <c r="DF35" s="627"/>
      <c r="DG35" s="627"/>
      <c r="DH35" s="627"/>
      <c r="DI35" s="627"/>
      <c r="DJ35" s="627"/>
      <c r="DK35" s="628"/>
      <c r="DL35" s="604">
        <v>690869</v>
      </c>
      <c r="DM35" s="627"/>
      <c r="DN35" s="627"/>
      <c r="DO35" s="627"/>
      <c r="DP35" s="627"/>
      <c r="DQ35" s="627"/>
      <c r="DR35" s="627"/>
      <c r="DS35" s="627"/>
      <c r="DT35" s="627"/>
      <c r="DU35" s="627"/>
      <c r="DV35" s="628"/>
      <c r="DW35" s="600">
        <v>2.2999999999999998</v>
      </c>
      <c r="DX35" s="625"/>
      <c r="DY35" s="625"/>
      <c r="DZ35" s="625"/>
      <c r="EA35" s="625"/>
      <c r="EB35" s="625"/>
      <c r="EC35" s="626"/>
    </row>
    <row r="36" spans="2:133" ht="11.25" customHeight="1">
      <c r="B36" s="638" t="s">
        <v>313</v>
      </c>
      <c r="C36" s="639"/>
      <c r="D36" s="639"/>
      <c r="E36" s="639"/>
      <c r="F36" s="639"/>
      <c r="G36" s="639"/>
      <c r="H36" s="639"/>
      <c r="I36" s="639"/>
      <c r="J36" s="639"/>
      <c r="K36" s="639"/>
      <c r="L36" s="639"/>
      <c r="M36" s="639"/>
      <c r="N36" s="639"/>
      <c r="O36" s="639"/>
      <c r="P36" s="639"/>
      <c r="Q36" s="640"/>
      <c r="R36" s="667">
        <v>55311704</v>
      </c>
      <c r="S36" s="668"/>
      <c r="T36" s="668"/>
      <c r="U36" s="668"/>
      <c r="V36" s="668"/>
      <c r="W36" s="668"/>
      <c r="X36" s="668"/>
      <c r="Y36" s="669"/>
      <c r="Z36" s="670">
        <v>100</v>
      </c>
      <c r="AA36" s="670"/>
      <c r="AB36" s="670"/>
      <c r="AC36" s="670"/>
      <c r="AD36" s="671">
        <v>28703916</v>
      </c>
      <c r="AE36" s="671"/>
      <c r="AF36" s="671"/>
      <c r="AG36" s="671"/>
      <c r="AH36" s="671"/>
      <c r="AI36" s="671"/>
      <c r="AJ36" s="671"/>
      <c r="AK36" s="671"/>
      <c r="AL36" s="672">
        <v>100</v>
      </c>
      <c r="AM36" s="664"/>
      <c r="AN36" s="664"/>
      <c r="AO36" s="673"/>
      <c r="AQ36" s="674" t="s">
        <v>314</v>
      </c>
      <c r="AR36" s="675"/>
      <c r="AS36" s="675"/>
      <c r="AT36" s="675"/>
      <c r="AU36" s="675"/>
      <c r="AV36" s="675"/>
      <c r="AW36" s="675"/>
      <c r="AX36" s="675"/>
      <c r="AY36" s="676"/>
      <c r="AZ36" s="595">
        <v>2468115</v>
      </c>
      <c r="BA36" s="596"/>
      <c r="BB36" s="596"/>
      <c r="BC36" s="596"/>
      <c r="BD36" s="627"/>
      <c r="BE36" s="627"/>
      <c r="BF36" s="652"/>
      <c r="BG36" s="609" t="s">
        <v>315</v>
      </c>
      <c r="BH36" s="610"/>
      <c r="BI36" s="610"/>
      <c r="BJ36" s="610"/>
      <c r="BK36" s="610"/>
      <c r="BL36" s="610"/>
      <c r="BM36" s="610"/>
      <c r="BN36" s="610"/>
      <c r="BO36" s="610"/>
      <c r="BP36" s="610"/>
      <c r="BQ36" s="610"/>
      <c r="BR36" s="610"/>
      <c r="BS36" s="610"/>
      <c r="BT36" s="610"/>
      <c r="BU36" s="611"/>
      <c r="BV36" s="595">
        <v>314570</v>
      </c>
      <c r="BW36" s="596"/>
      <c r="BX36" s="596"/>
      <c r="BY36" s="596"/>
      <c r="BZ36" s="596"/>
      <c r="CA36" s="596"/>
      <c r="CB36" s="605"/>
      <c r="CD36" s="609" t="s">
        <v>316</v>
      </c>
      <c r="CE36" s="610"/>
      <c r="CF36" s="610"/>
      <c r="CG36" s="610"/>
      <c r="CH36" s="610"/>
      <c r="CI36" s="610"/>
      <c r="CJ36" s="610"/>
      <c r="CK36" s="610"/>
      <c r="CL36" s="610"/>
      <c r="CM36" s="610"/>
      <c r="CN36" s="610"/>
      <c r="CO36" s="610"/>
      <c r="CP36" s="610"/>
      <c r="CQ36" s="611"/>
      <c r="CR36" s="595">
        <v>7517556</v>
      </c>
      <c r="CS36" s="596"/>
      <c r="CT36" s="596"/>
      <c r="CU36" s="596"/>
      <c r="CV36" s="596"/>
      <c r="CW36" s="596"/>
      <c r="CX36" s="596"/>
      <c r="CY36" s="597"/>
      <c r="CZ36" s="629">
        <v>14</v>
      </c>
      <c r="DA36" s="630"/>
      <c r="DB36" s="630"/>
      <c r="DC36" s="631"/>
      <c r="DD36" s="604">
        <v>5648796</v>
      </c>
      <c r="DE36" s="596"/>
      <c r="DF36" s="596"/>
      <c r="DG36" s="596"/>
      <c r="DH36" s="596"/>
      <c r="DI36" s="596"/>
      <c r="DJ36" s="596"/>
      <c r="DK36" s="597"/>
      <c r="DL36" s="604">
        <v>3553597</v>
      </c>
      <c r="DM36" s="596"/>
      <c r="DN36" s="596"/>
      <c r="DO36" s="596"/>
      <c r="DP36" s="596"/>
      <c r="DQ36" s="596"/>
      <c r="DR36" s="596"/>
      <c r="DS36" s="596"/>
      <c r="DT36" s="596"/>
      <c r="DU36" s="596"/>
      <c r="DV36" s="597"/>
      <c r="DW36" s="600">
        <v>11.8</v>
      </c>
      <c r="DX36" s="625"/>
      <c r="DY36" s="625"/>
      <c r="DZ36" s="625"/>
      <c r="EA36" s="625"/>
      <c r="EB36" s="625"/>
      <c r="EC36" s="626"/>
    </row>
    <row r="37" spans="2:133" ht="11.25" customHeight="1">
      <c r="AQ37" s="674" t="s">
        <v>317</v>
      </c>
      <c r="AR37" s="675"/>
      <c r="AS37" s="675"/>
      <c r="AT37" s="675"/>
      <c r="AU37" s="675"/>
      <c r="AV37" s="675"/>
      <c r="AW37" s="675"/>
      <c r="AX37" s="675"/>
      <c r="AY37" s="676"/>
      <c r="AZ37" s="595">
        <v>248234</v>
      </c>
      <c r="BA37" s="596"/>
      <c r="BB37" s="596"/>
      <c r="BC37" s="596"/>
      <c r="BD37" s="627"/>
      <c r="BE37" s="627"/>
      <c r="BF37" s="652"/>
      <c r="BG37" s="609" t="s">
        <v>318</v>
      </c>
      <c r="BH37" s="610"/>
      <c r="BI37" s="610"/>
      <c r="BJ37" s="610"/>
      <c r="BK37" s="610"/>
      <c r="BL37" s="610"/>
      <c r="BM37" s="610"/>
      <c r="BN37" s="610"/>
      <c r="BO37" s="610"/>
      <c r="BP37" s="610"/>
      <c r="BQ37" s="610"/>
      <c r="BR37" s="610"/>
      <c r="BS37" s="610"/>
      <c r="BT37" s="610"/>
      <c r="BU37" s="611"/>
      <c r="BV37" s="595">
        <v>15020</v>
      </c>
      <c r="BW37" s="596"/>
      <c r="BX37" s="596"/>
      <c r="BY37" s="596"/>
      <c r="BZ37" s="596"/>
      <c r="CA37" s="596"/>
      <c r="CB37" s="605"/>
      <c r="CD37" s="609" t="s">
        <v>319</v>
      </c>
      <c r="CE37" s="610"/>
      <c r="CF37" s="610"/>
      <c r="CG37" s="610"/>
      <c r="CH37" s="610"/>
      <c r="CI37" s="610"/>
      <c r="CJ37" s="610"/>
      <c r="CK37" s="610"/>
      <c r="CL37" s="610"/>
      <c r="CM37" s="610"/>
      <c r="CN37" s="610"/>
      <c r="CO37" s="610"/>
      <c r="CP37" s="610"/>
      <c r="CQ37" s="611"/>
      <c r="CR37" s="595">
        <v>2886275</v>
      </c>
      <c r="CS37" s="627"/>
      <c r="CT37" s="627"/>
      <c r="CU37" s="627"/>
      <c r="CV37" s="627"/>
      <c r="CW37" s="627"/>
      <c r="CX37" s="627"/>
      <c r="CY37" s="628"/>
      <c r="CZ37" s="629">
        <v>5.4</v>
      </c>
      <c r="DA37" s="630"/>
      <c r="DB37" s="630"/>
      <c r="DC37" s="631"/>
      <c r="DD37" s="604">
        <v>2157775</v>
      </c>
      <c r="DE37" s="627"/>
      <c r="DF37" s="627"/>
      <c r="DG37" s="627"/>
      <c r="DH37" s="627"/>
      <c r="DI37" s="627"/>
      <c r="DJ37" s="627"/>
      <c r="DK37" s="628"/>
      <c r="DL37" s="604">
        <v>2049795</v>
      </c>
      <c r="DM37" s="627"/>
      <c r="DN37" s="627"/>
      <c r="DO37" s="627"/>
      <c r="DP37" s="627"/>
      <c r="DQ37" s="627"/>
      <c r="DR37" s="627"/>
      <c r="DS37" s="627"/>
      <c r="DT37" s="627"/>
      <c r="DU37" s="627"/>
      <c r="DV37" s="628"/>
      <c r="DW37" s="600">
        <v>6.8</v>
      </c>
      <c r="DX37" s="625"/>
      <c r="DY37" s="625"/>
      <c r="DZ37" s="625"/>
      <c r="EA37" s="625"/>
      <c r="EB37" s="625"/>
      <c r="EC37" s="626"/>
    </row>
    <row r="38" spans="2:133" ht="11.25" customHeight="1">
      <c r="AQ38" s="674" t="s">
        <v>320</v>
      </c>
      <c r="AR38" s="675"/>
      <c r="AS38" s="675"/>
      <c r="AT38" s="675"/>
      <c r="AU38" s="675"/>
      <c r="AV38" s="675"/>
      <c r="AW38" s="675"/>
      <c r="AX38" s="675"/>
      <c r="AY38" s="676"/>
      <c r="AZ38" s="595">
        <v>187181</v>
      </c>
      <c r="BA38" s="596"/>
      <c r="BB38" s="596"/>
      <c r="BC38" s="596"/>
      <c r="BD38" s="627"/>
      <c r="BE38" s="627"/>
      <c r="BF38" s="652"/>
      <c r="BG38" s="609" t="s">
        <v>321</v>
      </c>
      <c r="BH38" s="610"/>
      <c r="BI38" s="610"/>
      <c r="BJ38" s="610"/>
      <c r="BK38" s="610"/>
      <c r="BL38" s="610"/>
      <c r="BM38" s="610"/>
      <c r="BN38" s="610"/>
      <c r="BO38" s="610"/>
      <c r="BP38" s="610"/>
      <c r="BQ38" s="610"/>
      <c r="BR38" s="610"/>
      <c r="BS38" s="610"/>
      <c r="BT38" s="610"/>
      <c r="BU38" s="611"/>
      <c r="BV38" s="595">
        <v>24077</v>
      </c>
      <c r="BW38" s="596"/>
      <c r="BX38" s="596"/>
      <c r="BY38" s="596"/>
      <c r="BZ38" s="596"/>
      <c r="CA38" s="596"/>
      <c r="CB38" s="605"/>
      <c r="CD38" s="609" t="s">
        <v>322</v>
      </c>
      <c r="CE38" s="610"/>
      <c r="CF38" s="610"/>
      <c r="CG38" s="610"/>
      <c r="CH38" s="610"/>
      <c r="CI38" s="610"/>
      <c r="CJ38" s="610"/>
      <c r="CK38" s="610"/>
      <c r="CL38" s="610"/>
      <c r="CM38" s="610"/>
      <c r="CN38" s="610"/>
      <c r="CO38" s="610"/>
      <c r="CP38" s="610"/>
      <c r="CQ38" s="611"/>
      <c r="CR38" s="595">
        <v>6752904</v>
      </c>
      <c r="CS38" s="596"/>
      <c r="CT38" s="596"/>
      <c r="CU38" s="596"/>
      <c r="CV38" s="596"/>
      <c r="CW38" s="596"/>
      <c r="CX38" s="596"/>
      <c r="CY38" s="597"/>
      <c r="CZ38" s="629">
        <v>12.6</v>
      </c>
      <c r="DA38" s="630"/>
      <c r="DB38" s="630"/>
      <c r="DC38" s="631"/>
      <c r="DD38" s="604">
        <v>5983357</v>
      </c>
      <c r="DE38" s="596"/>
      <c r="DF38" s="596"/>
      <c r="DG38" s="596"/>
      <c r="DH38" s="596"/>
      <c r="DI38" s="596"/>
      <c r="DJ38" s="596"/>
      <c r="DK38" s="597"/>
      <c r="DL38" s="604">
        <v>5351987</v>
      </c>
      <c r="DM38" s="596"/>
      <c r="DN38" s="596"/>
      <c r="DO38" s="596"/>
      <c r="DP38" s="596"/>
      <c r="DQ38" s="596"/>
      <c r="DR38" s="596"/>
      <c r="DS38" s="596"/>
      <c r="DT38" s="596"/>
      <c r="DU38" s="596"/>
      <c r="DV38" s="597"/>
      <c r="DW38" s="600">
        <v>17.7</v>
      </c>
      <c r="DX38" s="625"/>
      <c r="DY38" s="625"/>
      <c r="DZ38" s="625"/>
      <c r="EA38" s="625"/>
      <c r="EB38" s="625"/>
      <c r="EC38" s="626"/>
    </row>
    <row r="39" spans="2:133" ht="11.25" customHeight="1">
      <c r="AQ39" s="674" t="s">
        <v>323</v>
      </c>
      <c r="AR39" s="675"/>
      <c r="AS39" s="675"/>
      <c r="AT39" s="675"/>
      <c r="AU39" s="675"/>
      <c r="AV39" s="675"/>
      <c r="AW39" s="675"/>
      <c r="AX39" s="675"/>
      <c r="AY39" s="676"/>
      <c r="AZ39" s="595">
        <v>74431</v>
      </c>
      <c r="BA39" s="596"/>
      <c r="BB39" s="596"/>
      <c r="BC39" s="596"/>
      <c r="BD39" s="627"/>
      <c r="BE39" s="627"/>
      <c r="BF39" s="652"/>
      <c r="BG39" s="680" t="s">
        <v>324</v>
      </c>
      <c r="BH39" s="681"/>
      <c r="BI39" s="681"/>
      <c r="BJ39" s="681"/>
      <c r="BK39" s="681"/>
      <c r="BL39" s="189"/>
      <c r="BM39" s="610" t="s">
        <v>325</v>
      </c>
      <c r="BN39" s="610"/>
      <c r="BO39" s="610"/>
      <c r="BP39" s="610"/>
      <c r="BQ39" s="610"/>
      <c r="BR39" s="610"/>
      <c r="BS39" s="610"/>
      <c r="BT39" s="610"/>
      <c r="BU39" s="611"/>
      <c r="BV39" s="595">
        <v>105</v>
      </c>
      <c r="BW39" s="596"/>
      <c r="BX39" s="596"/>
      <c r="BY39" s="596"/>
      <c r="BZ39" s="596"/>
      <c r="CA39" s="596"/>
      <c r="CB39" s="605"/>
      <c r="CD39" s="609" t="s">
        <v>326</v>
      </c>
      <c r="CE39" s="610"/>
      <c r="CF39" s="610"/>
      <c r="CG39" s="610"/>
      <c r="CH39" s="610"/>
      <c r="CI39" s="610"/>
      <c r="CJ39" s="610"/>
      <c r="CK39" s="610"/>
      <c r="CL39" s="610"/>
      <c r="CM39" s="610"/>
      <c r="CN39" s="610"/>
      <c r="CO39" s="610"/>
      <c r="CP39" s="610"/>
      <c r="CQ39" s="611"/>
      <c r="CR39" s="595">
        <v>1920723</v>
      </c>
      <c r="CS39" s="627"/>
      <c r="CT39" s="627"/>
      <c r="CU39" s="627"/>
      <c r="CV39" s="627"/>
      <c r="CW39" s="627"/>
      <c r="CX39" s="627"/>
      <c r="CY39" s="628"/>
      <c r="CZ39" s="629">
        <v>3.6</v>
      </c>
      <c r="DA39" s="630"/>
      <c r="DB39" s="630"/>
      <c r="DC39" s="631"/>
      <c r="DD39" s="604">
        <v>1865339</v>
      </c>
      <c r="DE39" s="627"/>
      <c r="DF39" s="627"/>
      <c r="DG39" s="627"/>
      <c r="DH39" s="627"/>
      <c r="DI39" s="627"/>
      <c r="DJ39" s="627"/>
      <c r="DK39" s="628"/>
      <c r="DL39" s="604" t="s">
        <v>327</v>
      </c>
      <c r="DM39" s="627"/>
      <c r="DN39" s="627"/>
      <c r="DO39" s="627"/>
      <c r="DP39" s="627"/>
      <c r="DQ39" s="627"/>
      <c r="DR39" s="627"/>
      <c r="DS39" s="627"/>
      <c r="DT39" s="627"/>
      <c r="DU39" s="627"/>
      <c r="DV39" s="628"/>
      <c r="DW39" s="600" t="s">
        <v>327</v>
      </c>
      <c r="DX39" s="625"/>
      <c r="DY39" s="625"/>
      <c r="DZ39" s="625"/>
      <c r="EA39" s="625"/>
      <c r="EB39" s="625"/>
      <c r="EC39" s="626"/>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674" t="s">
        <v>328</v>
      </c>
      <c r="AR40" s="675"/>
      <c r="AS40" s="675"/>
      <c r="AT40" s="675"/>
      <c r="AU40" s="675"/>
      <c r="AV40" s="675"/>
      <c r="AW40" s="675"/>
      <c r="AX40" s="675"/>
      <c r="AY40" s="676"/>
      <c r="AZ40" s="595">
        <v>1025626</v>
      </c>
      <c r="BA40" s="596"/>
      <c r="BB40" s="596"/>
      <c r="BC40" s="596"/>
      <c r="BD40" s="627"/>
      <c r="BE40" s="627"/>
      <c r="BF40" s="652"/>
      <c r="BG40" s="680"/>
      <c r="BH40" s="681"/>
      <c r="BI40" s="681"/>
      <c r="BJ40" s="681"/>
      <c r="BK40" s="681"/>
      <c r="BL40" s="189"/>
      <c r="BM40" s="610" t="s">
        <v>329</v>
      </c>
      <c r="BN40" s="610"/>
      <c r="BO40" s="610"/>
      <c r="BP40" s="610"/>
      <c r="BQ40" s="610"/>
      <c r="BR40" s="610"/>
      <c r="BS40" s="610"/>
      <c r="BT40" s="610"/>
      <c r="BU40" s="611"/>
      <c r="BV40" s="595">
        <v>102</v>
      </c>
      <c r="BW40" s="596"/>
      <c r="BX40" s="596"/>
      <c r="BY40" s="596"/>
      <c r="BZ40" s="596"/>
      <c r="CA40" s="596"/>
      <c r="CB40" s="605"/>
      <c r="CD40" s="609" t="s">
        <v>330</v>
      </c>
      <c r="CE40" s="610"/>
      <c r="CF40" s="610"/>
      <c r="CG40" s="610"/>
      <c r="CH40" s="610"/>
      <c r="CI40" s="610"/>
      <c r="CJ40" s="610"/>
      <c r="CK40" s="610"/>
      <c r="CL40" s="610"/>
      <c r="CM40" s="610"/>
      <c r="CN40" s="610"/>
      <c r="CO40" s="610"/>
      <c r="CP40" s="610"/>
      <c r="CQ40" s="611"/>
      <c r="CR40" s="595">
        <v>1504807</v>
      </c>
      <c r="CS40" s="596"/>
      <c r="CT40" s="596"/>
      <c r="CU40" s="596"/>
      <c r="CV40" s="596"/>
      <c r="CW40" s="596"/>
      <c r="CX40" s="596"/>
      <c r="CY40" s="597"/>
      <c r="CZ40" s="629">
        <v>2.8</v>
      </c>
      <c r="DA40" s="630"/>
      <c r="DB40" s="630"/>
      <c r="DC40" s="631"/>
      <c r="DD40" s="604">
        <v>102027</v>
      </c>
      <c r="DE40" s="596"/>
      <c r="DF40" s="596"/>
      <c r="DG40" s="596"/>
      <c r="DH40" s="596"/>
      <c r="DI40" s="596"/>
      <c r="DJ40" s="596"/>
      <c r="DK40" s="597"/>
      <c r="DL40" s="604">
        <v>41173</v>
      </c>
      <c r="DM40" s="596"/>
      <c r="DN40" s="596"/>
      <c r="DO40" s="596"/>
      <c r="DP40" s="596"/>
      <c r="DQ40" s="596"/>
      <c r="DR40" s="596"/>
      <c r="DS40" s="596"/>
      <c r="DT40" s="596"/>
      <c r="DU40" s="596"/>
      <c r="DV40" s="597"/>
      <c r="DW40" s="600">
        <v>0.1</v>
      </c>
      <c r="DX40" s="625"/>
      <c r="DY40" s="625"/>
      <c r="DZ40" s="625"/>
      <c r="EA40" s="625"/>
      <c r="EB40" s="625"/>
      <c r="EC40" s="626"/>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15" t="s">
        <v>331</v>
      </c>
      <c r="AR41" s="616"/>
      <c r="AS41" s="616"/>
      <c r="AT41" s="616"/>
      <c r="AU41" s="616"/>
      <c r="AV41" s="616"/>
      <c r="AW41" s="616"/>
      <c r="AX41" s="616"/>
      <c r="AY41" s="617"/>
      <c r="AZ41" s="667">
        <v>3184732</v>
      </c>
      <c r="BA41" s="668"/>
      <c r="BB41" s="668"/>
      <c r="BC41" s="668"/>
      <c r="BD41" s="663"/>
      <c r="BE41" s="663"/>
      <c r="BF41" s="665"/>
      <c r="BG41" s="682"/>
      <c r="BH41" s="683"/>
      <c r="BI41" s="683"/>
      <c r="BJ41" s="683"/>
      <c r="BK41" s="683"/>
      <c r="BL41" s="191"/>
      <c r="BM41" s="616" t="s">
        <v>332</v>
      </c>
      <c r="BN41" s="616"/>
      <c r="BO41" s="616"/>
      <c r="BP41" s="616"/>
      <c r="BQ41" s="616"/>
      <c r="BR41" s="616"/>
      <c r="BS41" s="616"/>
      <c r="BT41" s="616"/>
      <c r="BU41" s="617"/>
      <c r="BV41" s="667">
        <v>316</v>
      </c>
      <c r="BW41" s="668"/>
      <c r="BX41" s="668"/>
      <c r="BY41" s="668"/>
      <c r="BZ41" s="668"/>
      <c r="CA41" s="668"/>
      <c r="CB41" s="677"/>
      <c r="CD41" s="609" t="s">
        <v>333</v>
      </c>
      <c r="CE41" s="610"/>
      <c r="CF41" s="610"/>
      <c r="CG41" s="610"/>
      <c r="CH41" s="610"/>
      <c r="CI41" s="610"/>
      <c r="CJ41" s="610"/>
      <c r="CK41" s="610"/>
      <c r="CL41" s="610"/>
      <c r="CM41" s="610"/>
      <c r="CN41" s="610"/>
      <c r="CO41" s="610"/>
      <c r="CP41" s="610"/>
      <c r="CQ41" s="611"/>
      <c r="CR41" s="595" t="s">
        <v>334</v>
      </c>
      <c r="CS41" s="627"/>
      <c r="CT41" s="627"/>
      <c r="CU41" s="627"/>
      <c r="CV41" s="627"/>
      <c r="CW41" s="627"/>
      <c r="CX41" s="627"/>
      <c r="CY41" s="628"/>
      <c r="CZ41" s="629" t="s">
        <v>334</v>
      </c>
      <c r="DA41" s="630"/>
      <c r="DB41" s="630"/>
      <c r="DC41" s="631"/>
      <c r="DD41" s="604" t="s">
        <v>334</v>
      </c>
      <c r="DE41" s="627"/>
      <c r="DF41" s="627"/>
      <c r="DG41" s="627"/>
      <c r="DH41" s="627"/>
      <c r="DI41" s="627"/>
      <c r="DJ41" s="627"/>
      <c r="DK41" s="628"/>
      <c r="DL41" s="684"/>
      <c r="DM41" s="685"/>
      <c r="DN41" s="685"/>
      <c r="DO41" s="685"/>
      <c r="DP41" s="685"/>
      <c r="DQ41" s="685"/>
      <c r="DR41" s="685"/>
      <c r="DS41" s="685"/>
      <c r="DT41" s="685"/>
      <c r="DU41" s="685"/>
      <c r="DV41" s="686"/>
      <c r="DW41" s="687"/>
      <c r="DX41" s="688"/>
      <c r="DY41" s="688"/>
      <c r="DZ41" s="688"/>
      <c r="EA41" s="688"/>
      <c r="EB41" s="688"/>
      <c r="EC41" s="689"/>
    </row>
    <row r="42" spans="2:133" ht="11.25" customHeight="1">
      <c r="B42" s="183" t="s">
        <v>335</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592" t="s">
        <v>336</v>
      </c>
      <c r="CE42" s="593"/>
      <c r="CF42" s="593"/>
      <c r="CG42" s="593"/>
      <c r="CH42" s="593"/>
      <c r="CI42" s="593"/>
      <c r="CJ42" s="593"/>
      <c r="CK42" s="593"/>
      <c r="CL42" s="593"/>
      <c r="CM42" s="593"/>
      <c r="CN42" s="593"/>
      <c r="CO42" s="593"/>
      <c r="CP42" s="593"/>
      <c r="CQ42" s="594"/>
      <c r="CR42" s="595">
        <v>4829558</v>
      </c>
      <c r="CS42" s="596"/>
      <c r="CT42" s="596"/>
      <c r="CU42" s="596"/>
      <c r="CV42" s="596"/>
      <c r="CW42" s="596"/>
      <c r="CX42" s="596"/>
      <c r="CY42" s="597"/>
      <c r="CZ42" s="629">
        <v>9</v>
      </c>
      <c r="DA42" s="678"/>
      <c r="DB42" s="678"/>
      <c r="DC42" s="679"/>
      <c r="DD42" s="604">
        <v>781259</v>
      </c>
      <c r="DE42" s="596"/>
      <c r="DF42" s="596"/>
      <c r="DG42" s="596"/>
      <c r="DH42" s="596"/>
      <c r="DI42" s="596"/>
      <c r="DJ42" s="596"/>
      <c r="DK42" s="597"/>
      <c r="DL42" s="684"/>
      <c r="DM42" s="685"/>
      <c r="DN42" s="685"/>
      <c r="DO42" s="685"/>
      <c r="DP42" s="685"/>
      <c r="DQ42" s="685"/>
      <c r="DR42" s="685"/>
      <c r="DS42" s="685"/>
      <c r="DT42" s="685"/>
      <c r="DU42" s="685"/>
      <c r="DV42" s="686"/>
      <c r="DW42" s="687"/>
      <c r="DX42" s="688"/>
      <c r="DY42" s="688"/>
      <c r="DZ42" s="688"/>
      <c r="EA42" s="688"/>
      <c r="EB42" s="688"/>
      <c r="EC42" s="689"/>
    </row>
    <row r="43" spans="2:133" ht="11.25" customHeight="1">
      <c r="B43" s="193" t="s">
        <v>337</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592" t="s">
        <v>338</v>
      </c>
      <c r="CE43" s="593"/>
      <c r="CF43" s="593"/>
      <c r="CG43" s="593"/>
      <c r="CH43" s="593"/>
      <c r="CI43" s="593"/>
      <c r="CJ43" s="593"/>
      <c r="CK43" s="593"/>
      <c r="CL43" s="593"/>
      <c r="CM43" s="593"/>
      <c r="CN43" s="593"/>
      <c r="CO43" s="593"/>
      <c r="CP43" s="593"/>
      <c r="CQ43" s="594"/>
      <c r="CR43" s="595">
        <v>144886</v>
      </c>
      <c r="CS43" s="627"/>
      <c r="CT43" s="627"/>
      <c r="CU43" s="627"/>
      <c r="CV43" s="627"/>
      <c r="CW43" s="627"/>
      <c r="CX43" s="627"/>
      <c r="CY43" s="628"/>
      <c r="CZ43" s="629">
        <v>0.3</v>
      </c>
      <c r="DA43" s="630"/>
      <c r="DB43" s="630"/>
      <c r="DC43" s="631"/>
      <c r="DD43" s="604">
        <v>144886</v>
      </c>
      <c r="DE43" s="627"/>
      <c r="DF43" s="627"/>
      <c r="DG43" s="627"/>
      <c r="DH43" s="627"/>
      <c r="DI43" s="627"/>
      <c r="DJ43" s="627"/>
      <c r="DK43" s="628"/>
      <c r="DL43" s="684"/>
      <c r="DM43" s="685"/>
      <c r="DN43" s="685"/>
      <c r="DO43" s="685"/>
      <c r="DP43" s="685"/>
      <c r="DQ43" s="685"/>
      <c r="DR43" s="685"/>
      <c r="DS43" s="685"/>
      <c r="DT43" s="685"/>
      <c r="DU43" s="685"/>
      <c r="DV43" s="686"/>
      <c r="DW43" s="687"/>
      <c r="DX43" s="688"/>
      <c r="DY43" s="688"/>
      <c r="DZ43" s="688"/>
      <c r="EA43" s="688"/>
      <c r="EB43" s="688"/>
      <c r="EC43" s="689"/>
    </row>
    <row r="44" spans="2:133" ht="11.25" customHeight="1">
      <c r="B44" s="194" t="s">
        <v>339</v>
      </c>
      <c r="CD44" s="701" t="s">
        <v>290</v>
      </c>
      <c r="CE44" s="702"/>
      <c r="CF44" s="592" t="s">
        <v>340</v>
      </c>
      <c r="CG44" s="593"/>
      <c r="CH44" s="593"/>
      <c r="CI44" s="593"/>
      <c r="CJ44" s="593"/>
      <c r="CK44" s="593"/>
      <c r="CL44" s="593"/>
      <c r="CM44" s="593"/>
      <c r="CN44" s="593"/>
      <c r="CO44" s="593"/>
      <c r="CP44" s="593"/>
      <c r="CQ44" s="594"/>
      <c r="CR44" s="595">
        <v>4807818</v>
      </c>
      <c r="CS44" s="596"/>
      <c r="CT44" s="596"/>
      <c r="CU44" s="596"/>
      <c r="CV44" s="596"/>
      <c r="CW44" s="596"/>
      <c r="CX44" s="596"/>
      <c r="CY44" s="597"/>
      <c r="CZ44" s="629">
        <v>9</v>
      </c>
      <c r="DA44" s="678"/>
      <c r="DB44" s="678"/>
      <c r="DC44" s="679"/>
      <c r="DD44" s="604">
        <v>777019</v>
      </c>
      <c r="DE44" s="596"/>
      <c r="DF44" s="596"/>
      <c r="DG44" s="596"/>
      <c r="DH44" s="596"/>
      <c r="DI44" s="596"/>
      <c r="DJ44" s="596"/>
      <c r="DK44" s="597"/>
      <c r="DL44" s="684"/>
      <c r="DM44" s="685"/>
      <c r="DN44" s="685"/>
      <c r="DO44" s="685"/>
      <c r="DP44" s="685"/>
      <c r="DQ44" s="685"/>
      <c r="DR44" s="685"/>
      <c r="DS44" s="685"/>
      <c r="DT44" s="685"/>
      <c r="DU44" s="685"/>
      <c r="DV44" s="686"/>
      <c r="DW44" s="687"/>
      <c r="DX44" s="688"/>
      <c r="DY44" s="688"/>
      <c r="DZ44" s="688"/>
      <c r="EA44" s="688"/>
      <c r="EB44" s="688"/>
      <c r="EC44" s="689"/>
    </row>
    <row r="45" spans="2:133" ht="11.25" customHeight="1">
      <c r="CD45" s="703"/>
      <c r="CE45" s="704"/>
      <c r="CF45" s="592" t="s">
        <v>341</v>
      </c>
      <c r="CG45" s="593"/>
      <c r="CH45" s="593"/>
      <c r="CI45" s="593"/>
      <c r="CJ45" s="593"/>
      <c r="CK45" s="593"/>
      <c r="CL45" s="593"/>
      <c r="CM45" s="593"/>
      <c r="CN45" s="593"/>
      <c r="CO45" s="593"/>
      <c r="CP45" s="593"/>
      <c r="CQ45" s="594"/>
      <c r="CR45" s="595">
        <v>1436412</v>
      </c>
      <c r="CS45" s="627"/>
      <c r="CT45" s="627"/>
      <c r="CU45" s="627"/>
      <c r="CV45" s="627"/>
      <c r="CW45" s="627"/>
      <c r="CX45" s="627"/>
      <c r="CY45" s="628"/>
      <c r="CZ45" s="629">
        <v>2.7</v>
      </c>
      <c r="DA45" s="630"/>
      <c r="DB45" s="630"/>
      <c r="DC45" s="631"/>
      <c r="DD45" s="604">
        <v>93327</v>
      </c>
      <c r="DE45" s="627"/>
      <c r="DF45" s="627"/>
      <c r="DG45" s="627"/>
      <c r="DH45" s="627"/>
      <c r="DI45" s="627"/>
      <c r="DJ45" s="627"/>
      <c r="DK45" s="628"/>
      <c r="DL45" s="684"/>
      <c r="DM45" s="685"/>
      <c r="DN45" s="685"/>
      <c r="DO45" s="685"/>
      <c r="DP45" s="685"/>
      <c r="DQ45" s="685"/>
      <c r="DR45" s="685"/>
      <c r="DS45" s="685"/>
      <c r="DT45" s="685"/>
      <c r="DU45" s="685"/>
      <c r="DV45" s="686"/>
      <c r="DW45" s="687"/>
      <c r="DX45" s="688"/>
      <c r="DY45" s="688"/>
      <c r="DZ45" s="688"/>
      <c r="EA45" s="688"/>
      <c r="EB45" s="688"/>
      <c r="EC45" s="689"/>
    </row>
    <row r="46" spans="2:133" ht="11.25" customHeight="1">
      <c r="CD46" s="703"/>
      <c r="CE46" s="704"/>
      <c r="CF46" s="592" t="s">
        <v>342</v>
      </c>
      <c r="CG46" s="593"/>
      <c r="CH46" s="593"/>
      <c r="CI46" s="593"/>
      <c r="CJ46" s="593"/>
      <c r="CK46" s="593"/>
      <c r="CL46" s="593"/>
      <c r="CM46" s="593"/>
      <c r="CN46" s="593"/>
      <c r="CO46" s="593"/>
      <c r="CP46" s="593"/>
      <c r="CQ46" s="594"/>
      <c r="CR46" s="595">
        <v>3007420</v>
      </c>
      <c r="CS46" s="596"/>
      <c r="CT46" s="596"/>
      <c r="CU46" s="596"/>
      <c r="CV46" s="596"/>
      <c r="CW46" s="596"/>
      <c r="CX46" s="596"/>
      <c r="CY46" s="597"/>
      <c r="CZ46" s="629">
        <v>5.6</v>
      </c>
      <c r="DA46" s="678"/>
      <c r="DB46" s="678"/>
      <c r="DC46" s="679"/>
      <c r="DD46" s="604">
        <v>654568</v>
      </c>
      <c r="DE46" s="596"/>
      <c r="DF46" s="596"/>
      <c r="DG46" s="596"/>
      <c r="DH46" s="596"/>
      <c r="DI46" s="596"/>
      <c r="DJ46" s="596"/>
      <c r="DK46" s="597"/>
      <c r="DL46" s="684"/>
      <c r="DM46" s="685"/>
      <c r="DN46" s="685"/>
      <c r="DO46" s="685"/>
      <c r="DP46" s="685"/>
      <c r="DQ46" s="685"/>
      <c r="DR46" s="685"/>
      <c r="DS46" s="685"/>
      <c r="DT46" s="685"/>
      <c r="DU46" s="685"/>
      <c r="DV46" s="686"/>
      <c r="DW46" s="687"/>
      <c r="DX46" s="688"/>
      <c r="DY46" s="688"/>
      <c r="DZ46" s="688"/>
      <c r="EA46" s="688"/>
      <c r="EB46" s="688"/>
      <c r="EC46" s="689"/>
    </row>
    <row r="47" spans="2:133" ht="11.25" customHeight="1">
      <c r="CD47" s="703"/>
      <c r="CE47" s="704"/>
      <c r="CF47" s="592" t="s">
        <v>343</v>
      </c>
      <c r="CG47" s="593"/>
      <c r="CH47" s="593"/>
      <c r="CI47" s="593"/>
      <c r="CJ47" s="593"/>
      <c r="CK47" s="593"/>
      <c r="CL47" s="593"/>
      <c r="CM47" s="593"/>
      <c r="CN47" s="593"/>
      <c r="CO47" s="593"/>
      <c r="CP47" s="593"/>
      <c r="CQ47" s="594"/>
      <c r="CR47" s="595">
        <v>21740</v>
      </c>
      <c r="CS47" s="627"/>
      <c r="CT47" s="627"/>
      <c r="CU47" s="627"/>
      <c r="CV47" s="627"/>
      <c r="CW47" s="627"/>
      <c r="CX47" s="627"/>
      <c r="CY47" s="628"/>
      <c r="CZ47" s="629">
        <v>0</v>
      </c>
      <c r="DA47" s="630"/>
      <c r="DB47" s="630"/>
      <c r="DC47" s="631"/>
      <c r="DD47" s="604">
        <v>4240</v>
      </c>
      <c r="DE47" s="627"/>
      <c r="DF47" s="627"/>
      <c r="DG47" s="627"/>
      <c r="DH47" s="627"/>
      <c r="DI47" s="627"/>
      <c r="DJ47" s="627"/>
      <c r="DK47" s="628"/>
      <c r="DL47" s="684"/>
      <c r="DM47" s="685"/>
      <c r="DN47" s="685"/>
      <c r="DO47" s="685"/>
      <c r="DP47" s="685"/>
      <c r="DQ47" s="685"/>
      <c r="DR47" s="685"/>
      <c r="DS47" s="685"/>
      <c r="DT47" s="685"/>
      <c r="DU47" s="685"/>
      <c r="DV47" s="686"/>
      <c r="DW47" s="687"/>
      <c r="DX47" s="688"/>
      <c r="DY47" s="688"/>
      <c r="DZ47" s="688"/>
      <c r="EA47" s="688"/>
      <c r="EB47" s="688"/>
      <c r="EC47" s="689"/>
    </row>
    <row r="48" spans="2:133">
      <c r="CD48" s="705"/>
      <c r="CE48" s="706"/>
      <c r="CF48" s="592" t="s">
        <v>344</v>
      </c>
      <c r="CG48" s="593"/>
      <c r="CH48" s="593"/>
      <c r="CI48" s="593"/>
      <c r="CJ48" s="593"/>
      <c r="CK48" s="593"/>
      <c r="CL48" s="593"/>
      <c r="CM48" s="593"/>
      <c r="CN48" s="593"/>
      <c r="CO48" s="593"/>
      <c r="CP48" s="593"/>
      <c r="CQ48" s="594"/>
      <c r="CR48" s="595" t="s">
        <v>114</v>
      </c>
      <c r="CS48" s="596"/>
      <c r="CT48" s="596"/>
      <c r="CU48" s="596"/>
      <c r="CV48" s="596"/>
      <c r="CW48" s="596"/>
      <c r="CX48" s="596"/>
      <c r="CY48" s="597"/>
      <c r="CZ48" s="629" t="s">
        <v>114</v>
      </c>
      <c r="DA48" s="678"/>
      <c r="DB48" s="678"/>
      <c r="DC48" s="679"/>
      <c r="DD48" s="604" t="s">
        <v>114</v>
      </c>
      <c r="DE48" s="596"/>
      <c r="DF48" s="596"/>
      <c r="DG48" s="596"/>
      <c r="DH48" s="596"/>
      <c r="DI48" s="596"/>
      <c r="DJ48" s="596"/>
      <c r="DK48" s="597"/>
      <c r="DL48" s="684"/>
      <c r="DM48" s="685"/>
      <c r="DN48" s="685"/>
      <c r="DO48" s="685"/>
      <c r="DP48" s="685"/>
      <c r="DQ48" s="685"/>
      <c r="DR48" s="685"/>
      <c r="DS48" s="685"/>
      <c r="DT48" s="685"/>
      <c r="DU48" s="685"/>
      <c r="DV48" s="686"/>
      <c r="DW48" s="687"/>
      <c r="DX48" s="688"/>
      <c r="DY48" s="688"/>
      <c r="DZ48" s="688"/>
      <c r="EA48" s="688"/>
      <c r="EB48" s="688"/>
      <c r="EC48" s="689"/>
    </row>
    <row r="49" spans="82:133" ht="11.25" customHeight="1">
      <c r="CD49" s="638" t="s">
        <v>345</v>
      </c>
      <c r="CE49" s="639"/>
      <c r="CF49" s="639"/>
      <c r="CG49" s="639"/>
      <c r="CH49" s="639"/>
      <c r="CI49" s="639"/>
      <c r="CJ49" s="639"/>
      <c r="CK49" s="639"/>
      <c r="CL49" s="639"/>
      <c r="CM49" s="639"/>
      <c r="CN49" s="639"/>
      <c r="CO49" s="639"/>
      <c r="CP49" s="639"/>
      <c r="CQ49" s="640"/>
      <c r="CR49" s="667">
        <v>53566251</v>
      </c>
      <c r="CS49" s="663"/>
      <c r="CT49" s="663"/>
      <c r="CU49" s="663"/>
      <c r="CV49" s="663"/>
      <c r="CW49" s="663"/>
      <c r="CX49" s="663"/>
      <c r="CY49" s="690"/>
      <c r="CZ49" s="691">
        <v>100</v>
      </c>
      <c r="DA49" s="692"/>
      <c r="DB49" s="692"/>
      <c r="DC49" s="693"/>
      <c r="DD49" s="694">
        <v>36086066</v>
      </c>
      <c r="DE49" s="663"/>
      <c r="DF49" s="663"/>
      <c r="DG49" s="663"/>
      <c r="DH49" s="663"/>
      <c r="DI49" s="663"/>
      <c r="DJ49" s="663"/>
      <c r="DK49" s="690"/>
      <c r="DL49" s="695"/>
      <c r="DM49" s="696"/>
      <c r="DN49" s="696"/>
      <c r="DO49" s="696"/>
      <c r="DP49" s="696"/>
      <c r="DQ49" s="696"/>
      <c r="DR49" s="696"/>
      <c r="DS49" s="696"/>
      <c r="DT49" s="696"/>
      <c r="DU49" s="696"/>
      <c r="DV49" s="697"/>
      <c r="DW49" s="698"/>
      <c r="DX49" s="699"/>
      <c r="DY49" s="699"/>
      <c r="DZ49" s="699"/>
      <c r="EA49" s="699"/>
      <c r="EB49" s="699"/>
      <c r="EC49" s="700"/>
    </row>
    <row r="50" spans="82:133" hidden="1"/>
    <row r="51" spans="82:133" hidden="1"/>
  </sheetData>
  <sheetProtection password="851F"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61" zoomScale="70" zoomScaleNormal="70" zoomScaleSheetLayoutView="70" workbookViewId="0">
      <selection activeCell="V35" sqref="V35:Z35"/>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346</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736" t="s">
        <v>347</v>
      </c>
      <c r="DK2" s="737"/>
      <c r="DL2" s="737"/>
      <c r="DM2" s="737"/>
      <c r="DN2" s="737"/>
      <c r="DO2" s="738"/>
      <c r="DP2" s="202"/>
      <c r="DQ2" s="736" t="s">
        <v>348</v>
      </c>
      <c r="DR2" s="737"/>
      <c r="DS2" s="737"/>
      <c r="DT2" s="737"/>
      <c r="DU2" s="737"/>
      <c r="DV2" s="737"/>
      <c r="DW2" s="737"/>
      <c r="DX2" s="737"/>
      <c r="DY2" s="737"/>
      <c r="DZ2" s="738"/>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739" t="s">
        <v>349</v>
      </c>
      <c r="B4" s="739"/>
      <c r="C4" s="739"/>
      <c r="D4" s="739"/>
      <c r="E4" s="739"/>
      <c r="F4" s="739"/>
      <c r="G4" s="739"/>
      <c r="H4" s="739"/>
      <c r="I4" s="739"/>
      <c r="J4" s="739"/>
      <c r="K4" s="739"/>
      <c r="L4" s="739"/>
      <c r="M4" s="739"/>
      <c r="N4" s="739"/>
      <c r="O4" s="739"/>
      <c r="P4" s="739"/>
      <c r="Q4" s="739"/>
      <c r="R4" s="739"/>
      <c r="S4" s="739"/>
      <c r="T4" s="739"/>
      <c r="U4" s="739"/>
      <c r="V4" s="739"/>
      <c r="W4" s="739"/>
      <c r="X4" s="739"/>
      <c r="Y4" s="739"/>
      <c r="Z4" s="739"/>
      <c r="AA4" s="739"/>
      <c r="AB4" s="739"/>
      <c r="AC4" s="739"/>
      <c r="AD4" s="739"/>
      <c r="AE4" s="739"/>
      <c r="AF4" s="739"/>
      <c r="AG4" s="739"/>
      <c r="AH4" s="739"/>
      <c r="AI4" s="739"/>
      <c r="AJ4" s="739"/>
      <c r="AK4" s="739"/>
      <c r="AL4" s="739"/>
      <c r="AM4" s="739"/>
      <c r="AN4" s="739"/>
      <c r="AO4" s="739"/>
      <c r="AP4" s="739"/>
      <c r="AQ4" s="739"/>
      <c r="AR4" s="739"/>
      <c r="AS4" s="739"/>
      <c r="AT4" s="739"/>
      <c r="AU4" s="739"/>
      <c r="AV4" s="739"/>
      <c r="AW4" s="739"/>
      <c r="AX4" s="739"/>
      <c r="AY4" s="739"/>
      <c r="AZ4" s="205"/>
      <c r="BA4" s="205"/>
      <c r="BB4" s="205"/>
      <c r="BC4" s="205"/>
      <c r="BD4" s="205"/>
      <c r="BE4" s="206"/>
      <c r="BF4" s="206"/>
      <c r="BG4" s="206"/>
      <c r="BH4" s="206"/>
      <c r="BI4" s="206"/>
      <c r="BJ4" s="206"/>
      <c r="BK4" s="206"/>
      <c r="BL4" s="206"/>
      <c r="BM4" s="206"/>
      <c r="BN4" s="206"/>
      <c r="BO4" s="206"/>
      <c r="BP4" s="206"/>
      <c r="BQ4" s="205" t="s">
        <v>350</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730" t="s">
        <v>351</v>
      </c>
      <c r="B5" s="731"/>
      <c r="C5" s="731"/>
      <c r="D5" s="731"/>
      <c r="E5" s="731"/>
      <c r="F5" s="731"/>
      <c r="G5" s="731"/>
      <c r="H5" s="731"/>
      <c r="I5" s="731"/>
      <c r="J5" s="731"/>
      <c r="K5" s="731"/>
      <c r="L5" s="731"/>
      <c r="M5" s="731"/>
      <c r="N5" s="731"/>
      <c r="O5" s="731"/>
      <c r="P5" s="732"/>
      <c r="Q5" s="707" t="s">
        <v>352</v>
      </c>
      <c r="R5" s="708"/>
      <c r="S5" s="708"/>
      <c r="T5" s="708"/>
      <c r="U5" s="709"/>
      <c r="V5" s="707" t="s">
        <v>353</v>
      </c>
      <c r="W5" s="708"/>
      <c r="X5" s="708"/>
      <c r="Y5" s="708"/>
      <c r="Z5" s="709"/>
      <c r="AA5" s="707" t="s">
        <v>354</v>
      </c>
      <c r="AB5" s="708"/>
      <c r="AC5" s="708"/>
      <c r="AD5" s="708"/>
      <c r="AE5" s="708"/>
      <c r="AF5" s="740" t="s">
        <v>355</v>
      </c>
      <c r="AG5" s="708"/>
      <c r="AH5" s="708"/>
      <c r="AI5" s="708"/>
      <c r="AJ5" s="719"/>
      <c r="AK5" s="708" t="s">
        <v>356</v>
      </c>
      <c r="AL5" s="708"/>
      <c r="AM5" s="708"/>
      <c r="AN5" s="708"/>
      <c r="AO5" s="709"/>
      <c r="AP5" s="707" t="s">
        <v>357</v>
      </c>
      <c r="AQ5" s="708"/>
      <c r="AR5" s="708"/>
      <c r="AS5" s="708"/>
      <c r="AT5" s="709"/>
      <c r="AU5" s="707" t="s">
        <v>358</v>
      </c>
      <c r="AV5" s="708"/>
      <c r="AW5" s="708"/>
      <c r="AX5" s="708"/>
      <c r="AY5" s="719"/>
      <c r="AZ5" s="209"/>
      <c r="BA5" s="209"/>
      <c r="BB5" s="209"/>
      <c r="BC5" s="209"/>
      <c r="BD5" s="209"/>
      <c r="BE5" s="210"/>
      <c r="BF5" s="210"/>
      <c r="BG5" s="210"/>
      <c r="BH5" s="210"/>
      <c r="BI5" s="210"/>
      <c r="BJ5" s="210"/>
      <c r="BK5" s="210"/>
      <c r="BL5" s="210"/>
      <c r="BM5" s="210"/>
      <c r="BN5" s="210"/>
      <c r="BO5" s="210"/>
      <c r="BP5" s="210"/>
      <c r="BQ5" s="730" t="s">
        <v>359</v>
      </c>
      <c r="BR5" s="731"/>
      <c r="BS5" s="731"/>
      <c r="BT5" s="731"/>
      <c r="BU5" s="731"/>
      <c r="BV5" s="731"/>
      <c r="BW5" s="731"/>
      <c r="BX5" s="731"/>
      <c r="BY5" s="731"/>
      <c r="BZ5" s="731"/>
      <c r="CA5" s="731"/>
      <c r="CB5" s="731"/>
      <c r="CC5" s="731"/>
      <c r="CD5" s="731"/>
      <c r="CE5" s="731"/>
      <c r="CF5" s="731"/>
      <c r="CG5" s="732"/>
      <c r="CH5" s="707" t="s">
        <v>360</v>
      </c>
      <c r="CI5" s="708"/>
      <c r="CJ5" s="708"/>
      <c r="CK5" s="708"/>
      <c r="CL5" s="709"/>
      <c r="CM5" s="707" t="s">
        <v>361</v>
      </c>
      <c r="CN5" s="708"/>
      <c r="CO5" s="708"/>
      <c r="CP5" s="708"/>
      <c r="CQ5" s="709"/>
      <c r="CR5" s="707" t="s">
        <v>362</v>
      </c>
      <c r="CS5" s="708"/>
      <c r="CT5" s="708"/>
      <c r="CU5" s="708"/>
      <c r="CV5" s="709"/>
      <c r="CW5" s="707" t="s">
        <v>363</v>
      </c>
      <c r="CX5" s="708"/>
      <c r="CY5" s="708"/>
      <c r="CZ5" s="708"/>
      <c r="DA5" s="709"/>
      <c r="DB5" s="707" t="s">
        <v>364</v>
      </c>
      <c r="DC5" s="708"/>
      <c r="DD5" s="708"/>
      <c r="DE5" s="708"/>
      <c r="DF5" s="709"/>
      <c r="DG5" s="713" t="s">
        <v>365</v>
      </c>
      <c r="DH5" s="714"/>
      <c r="DI5" s="714"/>
      <c r="DJ5" s="714"/>
      <c r="DK5" s="715"/>
      <c r="DL5" s="713" t="s">
        <v>366</v>
      </c>
      <c r="DM5" s="714"/>
      <c r="DN5" s="714"/>
      <c r="DO5" s="714"/>
      <c r="DP5" s="715"/>
      <c r="DQ5" s="707" t="s">
        <v>367</v>
      </c>
      <c r="DR5" s="708"/>
      <c r="DS5" s="708"/>
      <c r="DT5" s="708"/>
      <c r="DU5" s="709"/>
      <c r="DV5" s="707" t="s">
        <v>358</v>
      </c>
      <c r="DW5" s="708"/>
      <c r="DX5" s="708"/>
      <c r="DY5" s="708"/>
      <c r="DZ5" s="719"/>
      <c r="EA5" s="207"/>
    </row>
    <row r="6" spans="1:131" s="208" customFormat="1" ht="26.25" customHeight="1" thickBot="1">
      <c r="A6" s="733"/>
      <c r="B6" s="734"/>
      <c r="C6" s="734"/>
      <c r="D6" s="734"/>
      <c r="E6" s="734"/>
      <c r="F6" s="734"/>
      <c r="G6" s="734"/>
      <c r="H6" s="734"/>
      <c r="I6" s="734"/>
      <c r="J6" s="734"/>
      <c r="K6" s="734"/>
      <c r="L6" s="734"/>
      <c r="M6" s="734"/>
      <c r="N6" s="734"/>
      <c r="O6" s="734"/>
      <c r="P6" s="735"/>
      <c r="Q6" s="710"/>
      <c r="R6" s="711"/>
      <c r="S6" s="711"/>
      <c r="T6" s="711"/>
      <c r="U6" s="712"/>
      <c r="V6" s="710"/>
      <c r="W6" s="711"/>
      <c r="X6" s="711"/>
      <c r="Y6" s="711"/>
      <c r="Z6" s="712"/>
      <c r="AA6" s="710"/>
      <c r="AB6" s="711"/>
      <c r="AC6" s="711"/>
      <c r="AD6" s="711"/>
      <c r="AE6" s="711"/>
      <c r="AF6" s="741"/>
      <c r="AG6" s="711"/>
      <c r="AH6" s="711"/>
      <c r="AI6" s="711"/>
      <c r="AJ6" s="720"/>
      <c r="AK6" s="711"/>
      <c r="AL6" s="711"/>
      <c r="AM6" s="711"/>
      <c r="AN6" s="711"/>
      <c r="AO6" s="712"/>
      <c r="AP6" s="710"/>
      <c r="AQ6" s="711"/>
      <c r="AR6" s="711"/>
      <c r="AS6" s="711"/>
      <c r="AT6" s="712"/>
      <c r="AU6" s="710"/>
      <c r="AV6" s="711"/>
      <c r="AW6" s="711"/>
      <c r="AX6" s="711"/>
      <c r="AY6" s="720"/>
      <c r="AZ6" s="205"/>
      <c r="BA6" s="205"/>
      <c r="BB6" s="205"/>
      <c r="BC6" s="205"/>
      <c r="BD6" s="205"/>
      <c r="BE6" s="206"/>
      <c r="BF6" s="206"/>
      <c r="BG6" s="206"/>
      <c r="BH6" s="206"/>
      <c r="BI6" s="206"/>
      <c r="BJ6" s="206"/>
      <c r="BK6" s="206"/>
      <c r="BL6" s="206"/>
      <c r="BM6" s="206"/>
      <c r="BN6" s="206"/>
      <c r="BO6" s="206"/>
      <c r="BP6" s="206"/>
      <c r="BQ6" s="733"/>
      <c r="BR6" s="734"/>
      <c r="BS6" s="734"/>
      <c r="BT6" s="734"/>
      <c r="BU6" s="734"/>
      <c r="BV6" s="734"/>
      <c r="BW6" s="734"/>
      <c r="BX6" s="734"/>
      <c r="BY6" s="734"/>
      <c r="BZ6" s="734"/>
      <c r="CA6" s="734"/>
      <c r="CB6" s="734"/>
      <c r="CC6" s="734"/>
      <c r="CD6" s="734"/>
      <c r="CE6" s="734"/>
      <c r="CF6" s="734"/>
      <c r="CG6" s="735"/>
      <c r="CH6" s="710"/>
      <c r="CI6" s="711"/>
      <c r="CJ6" s="711"/>
      <c r="CK6" s="711"/>
      <c r="CL6" s="712"/>
      <c r="CM6" s="710"/>
      <c r="CN6" s="711"/>
      <c r="CO6" s="711"/>
      <c r="CP6" s="711"/>
      <c r="CQ6" s="712"/>
      <c r="CR6" s="710"/>
      <c r="CS6" s="711"/>
      <c r="CT6" s="711"/>
      <c r="CU6" s="711"/>
      <c r="CV6" s="712"/>
      <c r="CW6" s="710"/>
      <c r="CX6" s="711"/>
      <c r="CY6" s="711"/>
      <c r="CZ6" s="711"/>
      <c r="DA6" s="712"/>
      <c r="DB6" s="710"/>
      <c r="DC6" s="711"/>
      <c r="DD6" s="711"/>
      <c r="DE6" s="711"/>
      <c r="DF6" s="712"/>
      <c r="DG6" s="716"/>
      <c r="DH6" s="717"/>
      <c r="DI6" s="717"/>
      <c r="DJ6" s="717"/>
      <c r="DK6" s="718"/>
      <c r="DL6" s="716"/>
      <c r="DM6" s="717"/>
      <c r="DN6" s="717"/>
      <c r="DO6" s="717"/>
      <c r="DP6" s="718"/>
      <c r="DQ6" s="710"/>
      <c r="DR6" s="711"/>
      <c r="DS6" s="711"/>
      <c r="DT6" s="711"/>
      <c r="DU6" s="712"/>
      <c r="DV6" s="710"/>
      <c r="DW6" s="711"/>
      <c r="DX6" s="711"/>
      <c r="DY6" s="711"/>
      <c r="DZ6" s="720"/>
      <c r="EA6" s="207"/>
    </row>
    <row r="7" spans="1:131" s="208" customFormat="1" ht="26.25" customHeight="1" thickTop="1">
      <c r="A7" s="211">
        <v>1</v>
      </c>
      <c r="B7" s="721" t="s">
        <v>368</v>
      </c>
      <c r="C7" s="722"/>
      <c r="D7" s="722"/>
      <c r="E7" s="722"/>
      <c r="F7" s="722"/>
      <c r="G7" s="722"/>
      <c r="H7" s="722"/>
      <c r="I7" s="722"/>
      <c r="J7" s="722"/>
      <c r="K7" s="722"/>
      <c r="L7" s="722"/>
      <c r="M7" s="722"/>
      <c r="N7" s="722"/>
      <c r="O7" s="722"/>
      <c r="P7" s="723"/>
      <c r="Q7" s="724">
        <v>55324</v>
      </c>
      <c r="R7" s="725"/>
      <c r="S7" s="725"/>
      <c r="T7" s="725"/>
      <c r="U7" s="725"/>
      <c r="V7" s="725">
        <v>53585</v>
      </c>
      <c r="W7" s="725"/>
      <c r="X7" s="725"/>
      <c r="Y7" s="725"/>
      <c r="Z7" s="725"/>
      <c r="AA7" s="725">
        <v>1740</v>
      </c>
      <c r="AB7" s="725"/>
      <c r="AC7" s="725"/>
      <c r="AD7" s="725"/>
      <c r="AE7" s="726"/>
      <c r="AF7" s="727">
        <v>1469</v>
      </c>
      <c r="AG7" s="728"/>
      <c r="AH7" s="728"/>
      <c r="AI7" s="728"/>
      <c r="AJ7" s="729"/>
      <c r="AK7" s="764">
        <v>3088</v>
      </c>
      <c r="AL7" s="765"/>
      <c r="AM7" s="765"/>
      <c r="AN7" s="765"/>
      <c r="AO7" s="765"/>
      <c r="AP7" s="765">
        <v>62581</v>
      </c>
      <c r="AQ7" s="765"/>
      <c r="AR7" s="765"/>
      <c r="AS7" s="765"/>
      <c r="AT7" s="765"/>
      <c r="AU7" s="766"/>
      <c r="AV7" s="766"/>
      <c r="AW7" s="766"/>
      <c r="AX7" s="766"/>
      <c r="AY7" s="767"/>
      <c r="AZ7" s="205"/>
      <c r="BA7" s="205"/>
      <c r="BB7" s="205"/>
      <c r="BC7" s="205"/>
      <c r="BD7" s="205"/>
      <c r="BE7" s="206"/>
      <c r="BF7" s="206"/>
      <c r="BG7" s="206"/>
      <c r="BH7" s="206"/>
      <c r="BI7" s="206"/>
      <c r="BJ7" s="206"/>
      <c r="BK7" s="206"/>
      <c r="BL7" s="206"/>
      <c r="BM7" s="206"/>
      <c r="BN7" s="206"/>
      <c r="BO7" s="206"/>
      <c r="BP7" s="206"/>
      <c r="BQ7" s="212">
        <v>1</v>
      </c>
      <c r="BR7" s="213"/>
      <c r="BS7" s="768" t="s">
        <v>551</v>
      </c>
      <c r="BT7" s="769"/>
      <c r="BU7" s="769"/>
      <c r="BV7" s="769"/>
      <c r="BW7" s="769"/>
      <c r="BX7" s="769"/>
      <c r="BY7" s="769"/>
      <c r="BZ7" s="769"/>
      <c r="CA7" s="769"/>
      <c r="CB7" s="769"/>
      <c r="CC7" s="769"/>
      <c r="CD7" s="769"/>
      <c r="CE7" s="769"/>
      <c r="CF7" s="769"/>
      <c r="CG7" s="770"/>
      <c r="CH7" s="761">
        <v>20</v>
      </c>
      <c r="CI7" s="762"/>
      <c r="CJ7" s="762"/>
      <c r="CK7" s="762"/>
      <c r="CL7" s="763"/>
      <c r="CM7" s="761">
        <v>111</v>
      </c>
      <c r="CN7" s="762"/>
      <c r="CO7" s="762"/>
      <c r="CP7" s="762"/>
      <c r="CQ7" s="763"/>
      <c r="CR7" s="761">
        <v>76</v>
      </c>
      <c r="CS7" s="762"/>
      <c r="CT7" s="762"/>
      <c r="CU7" s="762"/>
      <c r="CV7" s="763"/>
      <c r="CW7" s="761" t="s">
        <v>494</v>
      </c>
      <c r="CX7" s="762"/>
      <c r="CY7" s="762"/>
      <c r="CZ7" s="762"/>
      <c r="DA7" s="763"/>
      <c r="DB7" s="761" t="s">
        <v>494</v>
      </c>
      <c r="DC7" s="762"/>
      <c r="DD7" s="762"/>
      <c r="DE7" s="762"/>
      <c r="DF7" s="763"/>
      <c r="DG7" s="761" t="s">
        <v>494</v>
      </c>
      <c r="DH7" s="762"/>
      <c r="DI7" s="762"/>
      <c r="DJ7" s="762"/>
      <c r="DK7" s="763"/>
      <c r="DL7" s="761" t="s">
        <v>494</v>
      </c>
      <c r="DM7" s="762"/>
      <c r="DN7" s="762"/>
      <c r="DO7" s="762"/>
      <c r="DP7" s="763"/>
      <c r="DQ7" s="761" t="s">
        <v>494</v>
      </c>
      <c r="DR7" s="762"/>
      <c r="DS7" s="762"/>
      <c r="DT7" s="762"/>
      <c r="DU7" s="763"/>
      <c r="DV7" s="742"/>
      <c r="DW7" s="743"/>
      <c r="DX7" s="743"/>
      <c r="DY7" s="743"/>
      <c r="DZ7" s="744"/>
      <c r="EA7" s="207"/>
    </row>
    <row r="8" spans="1:131" s="208" customFormat="1" ht="26.25" customHeight="1">
      <c r="A8" s="214">
        <v>2</v>
      </c>
      <c r="B8" s="745" t="s">
        <v>369</v>
      </c>
      <c r="C8" s="746"/>
      <c r="D8" s="746"/>
      <c r="E8" s="746"/>
      <c r="F8" s="746"/>
      <c r="G8" s="746"/>
      <c r="H8" s="746"/>
      <c r="I8" s="746"/>
      <c r="J8" s="746"/>
      <c r="K8" s="746"/>
      <c r="L8" s="746"/>
      <c r="M8" s="746"/>
      <c r="N8" s="746"/>
      <c r="O8" s="746"/>
      <c r="P8" s="747"/>
      <c r="Q8" s="748">
        <v>72</v>
      </c>
      <c r="R8" s="749"/>
      <c r="S8" s="749"/>
      <c r="T8" s="749"/>
      <c r="U8" s="749"/>
      <c r="V8" s="749">
        <v>70</v>
      </c>
      <c r="W8" s="749"/>
      <c r="X8" s="749"/>
      <c r="Y8" s="749"/>
      <c r="Z8" s="749"/>
      <c r="AA8" s="749">
        <v>2</v>
      </c>
      <c r="AB8" s="749"/>
      <c r="AC8" s="749"/>
      <c r="AD8" s="749"/>
      <c r="AE8" s="750"/>
      <c r="AF8" s="751">
        <v>2</v>
      </c>
      <c r="AG8" s="752"/>
      <c r="AH8" s="752"/>
      <c r="AI8" s="752"/>
      <c r="AJ8" s="753"/>
      <c r="AK8" s="754" t="s">
        <v>494</v>
      </c>
      <c r="AL8" s="755"/>
      <c r="AM8" s="755"/>
      <c r="AN8" s="755"/>
      <c r="AO8" s="755"/>
      <c r="AP8" s="755">
        <v>22</v>
      </c>
      <c r="AQ8" s="755"/>
      <c r="AR8" s="755"/>
      <c r="AS8" s="755"/>
      <c r="AT8" s="755"/>
      <c r="AU8" s="756"/>
      <c r="AV8" s="756"/>
      <c r="AW8" s="756"/>
      <c r="AX8" s="756"/>
      <c r="AY8" s="757"/>
      <c r="AZ8" s="205"/>
      <c r="BA8" s="205"/>
      <c r="BB8" s="205"/>
      <c r="BC8" s="205"/>
      <c r="BD8" s="205"/>
      <c r="BE8" s="206"/>
      <c r="BF8" s="206"/>
      <c r="BG8" s="206"/>
      <c r="BH8" s="206"/>
      <c r="BI8" s="206"/>
      <c r="BJ8" s="206"/>
      <c r="BK8" s="206"/>
      <c r="BL8" s="206"/>
      <c r="BM8" s="206"/>
      <c r="BN8" s="206"/>
      <c r="BO8" s="206"/>
      <c r="BP8" s="206"/>
      <c r="BQ8" s="215">
        <v>2</v>
      </c>
      <c r="BR8" s="216"/>
      <c r="BS8" s="758" t="s">
        <v>552</v>
      </c>
      <c r="BT8" s="759"/>
      <c r="BU8" s="759"/>
      <c r="BV8" s="759"/>
      <c r="BW8" s="759"/>
      <c r="BX8" s="759"/>
      <c r="BY8" s="759"/>
      <c r="BZ8" s="759"/>
      <c r="CA8" s="759"/>
      <c r="CB8" s="759"/>
      <c r="CC8" s="759"/>
      <c r="CD8" s="759"/>
      <c r="CE8" s="759"/>
      <c r="CF8" s="759"/>
      <c r="CG8" s="760"/>
      <c r="CH8" s="771">
        <v>-5</v>
      </c>
      <c r="CI8" s="772"/>
      <c r="CJ8" s="772"/>
      <c r="CK8" s="772"/>
      <c r="CL8" s="773"/>
      <c r="CM8" s="771">
        <v>117</v>
      </c>
      <c r="CN8" s="772"/>
      <c r="CO8" s="772"/>
      <c r="CP8" s="772"/>
      <c r="CQ8" s="773"/>
      <c r="CR8" s="771">
        <v>102</v>
      </c>
      <c r="CS8" s="772"/>
      <c r="CT8" s="772"/>
      <c r="CU8" s="772"/>
      <c r="CV8" s="773"/>
      <c r="CW8" s="771" t="s">
        <v>494</v>
      </c>
      <c r="CX8" s="772"/>
      <c r="CY8" s="772"/>
      <c r="CZ8" s="772"/>
      <c r="DA8" s="773"/>
      <c r="DB8" s="771" t="s">
        <v>494</v>
      </c>
      <c r="DC8" s="772"/>
      <c r="DD8" s="772"/>
      <c r="DE8" s="772"/>
      <c r="DF8" s="773"/>
      <c r="DG8" s="771" t="s">
        <v>494</v>
      </c>
      <c r="DH8" s="772"/>
      <c r="DI8" s="772"/>
      <c r="DJ8" s="772"/>
      <c r="DK8" s="773"/>
      <c r="DL8" s="771" t="s">
        <v>494</v>
      </c>
      <c r="DM8" s="772"/>
      <c r="DN8" s="772"/>
      <c r="DO8" s="772"/>
      <c r="DP8" s="773"/>
      <c r="DQ8" s="771" t="s">
        <v>494</v>
      </c>
      <c r="DR8" s="772"/>
      <c r="DS8" s="772"/>
      <c r="DT8" s="772"/>
      <c r="DU8" s="773"/>
      <c r="DV8" s="774"/>
      <c r="DW8" s="775"/>
      <c r="DX8" s="775"/>
      <c r="DY8" s="775"/>
      <c r="DZ8" s="776"/>
      <c r="EA8" s="207"/>
    </row>
    <row r="9" spans="1:131" s="208" customFormat="1" ht="26.25" customHeight="1">
      <c r="A9" s="214">
        <v>3</v>
      </c>
      <c r="B9" s="745" t="s">
        <v>370</v>
      </c>
      <c r="C9" s="746"/>
      <c r="D9" s="746"/>
      <c r="E9" s="746"/>
      <c r="F9" s="746"/>
      <c r="G9" s="746"/>
      <c r="H9" s="746"/>
      <c r="I9" s="746"/>
      <c r="J9" s="746"/>
      <c r="K9" s="746"/>
      <c r="L9" s="746"/>
      <c r="M9" s="746"/>
      <c r="N9" s="746"/>
      <c r="O9" s="746"/>
      <c r="P9" s="747"/>
      <c r="Q9" s="748">
        <v>22</v>
      </c>
      <c r="R9" s="749"/>
      <c r="S9" s="749"/>
      <c r="T9" s="749"/>
      <c r="U9" s="749"/>
      <c r="V9" s="749">
        <v>18</v>
      </c>
      <c r="W9" s="749"/>
      <c r="X9" s="749"/>
      <c r="Y9" s="749"/>
      <c r="Z9" s="749"/>
      <c r="AA9" s="749">
        <v>4</v>
      </c>
      <c r="AB9" s="749"/>
      <c r="AC9" s="749"/>
      <c r="AD9" s="749"/>
      <c r="AE9" s="750"/>
      <c r="AF9" s="751">
        <v>4</v>
      </c>
      <c r="AG9" s="752"/>
      <c r="AH9" s="752"/>
      <c r="AI9" s="752"/>
      <c r="AJ9" s="753"/>
      <c r="AK9" s="754" t="s">
        <v>494</v>
      </c>
      <c r="AL9" s="755"/>
      <c r="AM9" s="755"/>
      <c r="AN9" s="755"/>
      <c r="AO9" s="755"/>
      <c r="AP9" s="755" t="s">
        <v>494</v>
      </c>
      <c r="AQ9" s="755"/>
      <c r="AR9" s="755"/>
      <c r="AS9" s="755"/>
      <c r="AT9" s="755"/>
      <c r="AU9" s="756"/>
      <c r="AV9" s="756"/>
      <c r="AW9" s="756"/>
      <c r="AX9" s="756"/>
      <c r="AY9" s="757"/>
      <c r="AZ9" s="205"/>
      <c r="BA9" s="205"/>
      <c r="BB9" s="205"/>
      <c r="BC9" s="205"/>
      <c r="BD9" s="205"/>
      <c r="BE9" s="206"/>
      <c r="BF9" s="206"/>
      <c r="BG9" s="206"/>
      <c r="BH9" s="206"/>
      <c r="BI9" s="206"/>
      <c r="BJ9" s="206"/>
      <c r="BK9" s="206"/>
      <c r="BL9" s="206"/>
      <c r="BM9" s="206"/>
      <c r="BN9" s="206"/>
      <c r="BO9" s="206"/>
      <c r="BP9" s="206"/>
      <c r="BQ9" s="215">
        <v>3</v>
      </c>
      <c r="BR9" s="216"/>
      <c r="BS9" s="758" t="s">
        <v>553</v>
      </c>
      <c r="BT9" s="759"/>
      <c r="BU9" s="759"/>
      <c r="BV9" s="759"/>
      <c r="BW9" s="759"/>
      <c r="BX9" s="759"/>
      <c r="BY9" s="759"/>
      <c r="BZ9" s="759"/>
      <c r="CA9" s="759"/>
      <c r="CB9" s="759"/>
      <c r="CC9" s="759"/>
      <c r="CD9" s="759"/>
      <c r="CE9" s="759"/>
      <c r="CF9" s="759"/>
      <c r="CG9" s="760"/>
      <c r="CH9" s="771">
        <v>0</v>
      </c>
      <c r="CI9" s="772"/>
      <c r="CJ9" s="772"/>
      <c r="CK9" s="772"/>
      <c r="CL9" s="773"/>
      <c r="CM9" s="771">
        <v>16</v>
      </c>
      <c r="CN9" s="772"/>
      <c r="CO9" s="772"/>
      <c r="CP9" s="772"/>
      <c r="CQ9" s="773"/>
      <c r="CR9" s="771">
        <v>5</v>
      </c>
      <c r="CS9" s="772"/>
      <c r="CT9" s="772"/>
      <c r="CU9" s="772"/>
      <c r="CV9" s="773"/>
      <c r="CW9" s="771">
        <v>12</v>
      </c>
      <c r="CX9" s="772"/>
      <c r="CY9" s="772"/>
      <c r="CZ9" s="772"/>
      <c r="DA9" s="773"/>
      <c r="DB9" s="771" t="s">
        <v>494</v>
      </c>
      <c r="DC9" s="772"/>
      <c r="DD9" s="772"/>
      <c r="DE9" s="772"/>
      <c r="DF9" s="773"/>
      <c r="DG9" s="771" t="s">
        <v>494</v>
      </c>
      <c r="DH9" s="772"/>
      <c r="DI9" s="772"/>
      <c r="DJ9" s="772"/>
      <c r="DK9" s="773"/>
      <c r="DL9" s="771" t="s">
        <v>494</v>
      </c>
      <c r="DM9" s="772"/>
      <c r="DN9" s="772"/>
      <c r="DO9" s="772"/>
      <c r="DP9" s="773"/>
      <c r="DQ9" s="771" t="s">
        <v>494</v>
      </c>
      <c r="DR9" s="772"/>
      <c r="DS9" s="772"/>
      <c r="DT9" s="772"/>
      <c r="DU9" s="773"/>
      <c r="DV9" s="774"/>
      <c r="DW9" s="775"/>
      <c r="DX9" s="775"/>
      <c r="DY9" s="775"/>
      <c r="DZ9" s="776"/>
      <c r="EA9" s="207"/>
    </row>
    <row r="10" spans="1:131" s="208" customFormat="1" ht="26.25" customHeight="1">
      <c r="A10" s="214">
        <v>4</v>
      </c>
      <c r="B10" s="745"/>
      <c r="C10" s="746"/>
      <c r="D10" s="746"/>
      <c r="E10" s="746"/>
      <c r="F10" s="746"/>
      <c r="G10" s="746"/>
      <c r="H10" s="746"/>
      <c r="I10" s="746"/>
      <c r="J10" s="746"/>
      <c r="K10" s="746"/>
      <c r="L10" s="746"/>
      <c r="M10" s="746"/>
      <c r="N10" s="746"/>
      <c r="O10" s="746"/>
      <c r="P10" s="747"/>
      <c r="Q10" s="748"/>
      <c r="R10" s="749"/>
      <c r="S10" s="749"/>
      <c r="T10" s="749"/>
      <c r="U10" s="749"/>
      <c r="V10" s="749"/>
      <c r="W10" s="749"/>
      <c r="X10" s="749"/>
      <c r="Y10" s="749"/>
      <c r="Z10" s="749"/>
      <c r="AA10" s="749"/>
      <c r="AB10" s="749"/>
      <c r="AC10" s="749"/>
      <c r="AD10" s="749"/>
      <c r="AE10" s="750"/>
      <c r="AF10" s="751"/>
      <c r="AG10" s="752"/>
      <c r="AH10" s="752"/>
      <c r="AI10" s="752"/>
      <c r="AJ10" s="753"/>
      <c r="AK10" s="754"/>
      <c r="AL10" s="755"/>
      <c r="AM10" s="755"/>
      <c r="AN10" s="755"/>
      <c r="AO10" s="755"/>
      <c r="AP10" s="755"/>
      <c r="AQ10" s="755"/>
      <c r="AR10" s="755"/>
      <c r="AS10" s="755"/>
      <c r="AT10" s="755"/>
      <c r="AU10" s="756"/>
      <c r="AV10" s="756"/>
      <c r="AW10" s="756"/>
      <c r="AX10" s="756"/>
      <c r="AY10" s="757"/>
      <c r="AZ10" s="205"/>
      <c r="BA10" s="205"/>
      <c r="BB10" s="205"/>
      <c r="BC10" s="205"/>
      <c r="BD10" s="205"/>
      <c r="BE10" s="206"/>
      <c r="BF10" s="206"/>
      <c r="BG10" s="206"/>
      <c r="BH10" s="206"/>
      <c r="BI10" s="206"/>
      <c r="BJ10" s="206"/>
      <c r="BK10" s="206"/>
      <c r="BL10" s="206"/>
      <c r="BM10" s="206"/>
      <c r="BN10" s="206"/>
      <c r="BO10" s="206"/>
      <c r="BP10" s="206"/>
      <c r="BQ10" s="215">
        <v>4</v>
      </c>
      <c r="BR10" s="216"/>
      <c r="BS10" s="758" t="s">
        <v>554</v>
      </c>
      <c r="BT10" s="759"/>
      <c r="BU10" s="759"/>
      <c r="BV10" s="759"/>
      <c r="BW10" s="759"/>
      <c r="BX10" s="759"/>
      <c r="BY10" s="759"/>
      <c r="BZ10" s="759"/>
      <c r="CA10" s="759"/>
      <c r="CB10" s="759"/>
      <c r="CC10" s="759"/>
      <c r="CD10" s="759"/>
      <c r="CE10" s="759"/>
      <c r="CF10" s="759"/>
      <c r="CG10" s="760"/>
      <c r="CH10" s="771">
        <v>0</v>
      </c>
      <c r="CI10" s="772"/>
      <c r="CJ10" s="772"/>
      <c r="CK10" s="772"/>
      <c r="CL10" s="773"/>
      <c r="CM10" s="771">
        <v>199</v>
      </c>
      <c r="CN10" s="772"/>
      <c r="CO10" s="772"/>
      <c r="CP10" s="772"/>
      <c r="CQ10" s="773"/>
      <c r="CR10" s="771">
        <v>59</v>
      </c>
      <c r="CS10" s="772"/>
      <c r="CT10" s="772"/>
      <c r="CU10" s="772"/>
      <c r="CV10" s="773"/>
      <c r="CW10" s="771" t="s">
        <v>494</v>
      </c>
      <c r="CX10" s="772"/>
      <c r="CY10" s="772"/>
      <c r="CZ10" s="772"/>
      <c r="DA10" s="773"/>
      <c r="DB10" s="771" t="s">
        <v>494</v>
      </c>
      <c r="DC10" s="772"/>
      <c r="DD10" s="772"/>
      <c r="DE10" s="772"/>
      <c r="DF10" s="773"/>
      <c r="DG10" s="771" t="s">
        <v>494</v>
      </c>
      <c r="DH10" s="772"/>
      <c r="DI10" s="772"/>
      <c r="DJ10" s="772"/>
      <c r="DK10" s="773"/>
      <c r="DL10" s="771" t="s">
        <v>494</v>
      </c>
      <c r="DM10" s="772"/>
      <c r="DN10" s="772"/>
      <c r="DO10" s="772"/>
      <c r="DP10" s="773"/>
      <c r="DQ10" s="771" t="s">
        <v>494</v>
      </c>
      <c r="DR10" s="772"/>
      <c r="DS10" s="772"/>
      <c r="DT10" s="772"/>
      <c r="DU10" s="773"/>
      <c r="DV10" s="774"/>
      <c r="DW10" s="775"/>
      <c r="DX10" s="775"/>
      <c r="DY10" s="775"/>
      <c r="DZ10" s="776"/>
      <c r="EA10" s="207"/>
    </row>
    <row r="11" spans="1:131" s="208" customFormat="1" ht="26.25" customHeight="1">
      <c r="A11" s="214">
        <v>5</v>
      </c>
      <c r="B11" s="745"/>
      <c r="C11" s="746"/>
      <c r="D11" s="746"/>
      <c r="E11" s="746"/>
      <c r="F11" s="746"/>
      <c r="G11" s="746"/>
      <c r="H11" s="746"/>
      <c r="I11" s="746"/>
      <c r="J11" s="746"/>
      <c r="K11" s="746"/>
      <c r="L11" s="746"/>
      <c r="M11" s="746"/>
      <c r="N11" s="746"/>
      <c r="O11" s="746"/>
      <c r="P11" s="747"/>
      <c r="Q11" s="748"/>
      <c r="R11" s="749"/>
      <c r="S11" s="749"/>
      <c r="T11" s="749"/>
      <c r="U11" s="749"/>
      <c r="V11" s="749"/>
      <c r="W11" s="749"/>
      <c r="X11" s="749"/>
      <c r="Y11" s="749"/>
      <c r="Z11" s="749"/>
      <c r="AA11" s="749"/>
      <c r="AB11" s="749"/>
      <c r="AC11" s="749"/>
      <c r="AD11" s="749"/>
      <c r="AE11" s="750"/>
      <c r="AF11" s="751"/>
      <c r="AG11" s="752"/>
      <c r="AH11" s="752"/>
      <c r="AI11" s="752"/>
      <c r="AJ11" s="753"/>
      <c r="AK11" s="754"/>
      <c r="AL11" s="755"/>
      <c r="AM11" s="755"/>
      <c r="AN11" s="755"/>
      <c r="AO11" s="755"/>
      <c r="AP11" s="755"/>
      <c r="AQ11" s="755"/>
      <c r="AR11" s="755"/>
      <c r="AS11" s="755"/>
      <c r="AT11" s="755"/>
      <c r="AU11" s="756"/>
      <c r="AV11" s="756"/>
      <c r="AW11" s="756"/>
      <c r="AX11" s="756"/>
      <c r="AY11" s="757"/>
      <c r="AZ11" s="205"/>
      <c r="BA11" s="205"/>
      <c r="BB11" s="205"/>
      <c r="BC11" s="205"/>
      <c r="BD11" s="205"/>
      <c r="BE11" s="206"/>
      <c r="BF11" s="206"/>
      <c r="BG11" s="206"/>
      <c r="BH11" s="206"/>
      <c r="BI11" s="206"/>
      <c r="BJ11" s="206"/>
      <c r="BK11" s="206"/>
      <c r="BL11" s="206"/>
      <c r="BM11" s="206"/>
      <c r="BN11" s="206"/>
      <c r="BO11" s="206"/>
      <c r="BP11" s="206"/>
      <c r="BQ11" s="215">
        <v>5</v>
      </c>
      <c r="BR11" s="216"/>
      <c r="BS11" s="758" t="s">
        <v>555</v>
      </c>
      <c r="BT11" s="759"/>
      <c r="BU11" s="759"/>
      <c r="BV11" s="759"/>
      <c r="BW11" s="759"/>
      <c r="BX11" s="759"/>
      <c r="BY11" s="759"/>
      <c r="BZ11" s="759"/>
      <c r="CA11" s="759"/>
      <c r="CB11" s="759"/>
      <c r="CC11" s="759"/>
      <c r="CD11" s="759"/>
      <c r="CE11" s="759"/>
      <c r="CF11" s="759"/>
      <c r="CG11" s="760"/>
      <c r="CH11" s="771">
        <v>-9</v>
      </c>
      <c r="CI11" s="772"/>
      <c r="CJ11" s="772"/>
      <c r="CK11" s="772"/>
      <c r="CL11" s="773"/>
      <c r="CM11" s="771">
        <v>-9</v>
      </c>
      <c r="CN11" s="772"/>
      <c r="CO11" s="772"/>
      <c r="CP11" s="772"/>
      <c r="CQ11" s="773"/>
      <c r="CR11" s="771">
        <v>5</v>
      </c>
      <c r="CS11" s="772"/>
      <c r="CT11" s="772"/>
      <c r="CU11" s="772"/>
      <c r="CV11" s="773"/>
      <c r="CW11" s="771" t="s">
        <v>494</v>
      </c>
      <c r="CX11" s="772"/>
      <c r="CY11" s="772"/>
      <c r="CZ11" s="772"/>
      <c r="DA11" s="773"/>
      <c r="DB11" s="771" t="s">
        <v>494</v>
      </c>
      <c r="DC11" s="772"/>
      <c r="DD11" s="772"/>
      <c r="DE11" s="772"/>
      <c r="DF11" s="773"/>
      <c r="DG11" s="771" t="s">
        <v>494</v>
      </c>
      <c r="DH11" s="772"/>
      <c r="DI11" s="772"/>
      <c r="DJ11" s="772"/>
      <c r="DK11" s="773"/>
      <c r="DL11" s="771" t="s">
        <v>494</v>
      </c>
      <c r="DM11" s="772"/>
      <c r="DN11" s="772"/>
      <c r="DO11" s="772"/>
      <c r="DP11" s="773"/>
      <c r="DQ11" s="771" t="s">
        <v>494</v>
      </c>
      <c r="DR11" s="772"/>
      <c r="DS11" s="772"/>
      <c r="DT11" s="772"/>
      <c r="DU11" s="773"/>
      <c r="DV11" s="774"/>
      <c r="DW11" s="775"/>
      <c r="DX11" s="775"/>
      <c r="DY11" s="775"/>
      <c r="DZ11" s="776"/>
      <c r="EA11" s="207"/>
    </row>
    <row r="12" spans="1:131" s="208" customFormat="1" ht="26.25" customHeight="1">
      <c r="A12" s="214">
        <v>6</v>
      </c>
      <c r="B12" s="745"/>
      <c r="C12" s="746"/>
      <c r="D12" s="746"/>
      <c r="E12" s="746"/>
      <c r="F12" s="746"/>
      <c r="G12" s="746"/>
      <c r="H12" s="746"/>
      <c r="I12" s="746"/>
      <c r="J12" s="746"/>
      <c r="K12" s="746"/>
      <c r="L12" s="746"/>
      <c r="M12" s="746"/>
      <c r="N12" s="746"/>
      <c r="O12" s="746"/>
      <c r="P12" s="747"/>
      <c r="Q12" s="748"/>
      <c r="R12" s="749"/>
      <c r="S12" s="749"/>
      <c r="T12" s="749"/>
      <c r="U12" s="749"/>
      <c r="V12" s="749"/>
      <c r="W12" s="749"/>
      <c r="X12" s="749"/>
      <c r="Y12" s="749"/>
      <c r="Z12" s="749"/>
      <c r="AA12" s="749"/>
      <c r="AB12" s="749"/>
      <c r="AC12" s="749"/>
      <c r="AD12" s="749"/>
      <c r="AE12" s="750"/>
      <c r="AF12" s="751"/>
      <c r="AG12" s="752"/>
      <c r="AH12" s="752"/>
      <c r="AI12" s="752"/>
      <c r="AJ12" s="753"/>
      <c r="AK12" s="754"/>
      <c r="AL12" s="755"/>
      <c r="AM12" s="755"/>
      <c r="AN12" s="755"/>
      <c r="AO12" s="755"/>
      <c r="AP12" s="755"/>
      <c r="AQ12" s="755"/>
      <c r="AR12" s="755"/>
      <c r="AS12" s="755"/>
      <c r="AT12" s="755"/>
      <c r="AU12" s="756"/>
      <c r="AV12" s="756"/>
      <c r="AW12" s="756"/>
      <c r="AX12" s="756"/>
      <c r="AY12" s="757"/>
      <c r="AZ12" s="205"/>
      <c r="BA12" s="205"/>
      <c r="BB12" s="205"/>
      <c r="BC12" s="205"/>
      <c r="BD12" s="205"/>
      <c r="BE12" s="206"/>
      <c r="BF12" s="206"/>
      <c r="BG12" s="206"/>
      <c r="BH12" s="206"/>
      <c r="BI12" s="206"/>
      <c r="BJ12" s="206"/>
      <c r="BK12" s="206"/>
      <c r="BL12" s="206"/>
      <c r="BM12" s="206"/>
      <c r="BN12" s="206"/>
      <c r="BO12" s="206"/>
      <c r="BP12" s="206"/>
      <c r="BQ12" s="215">
        <v>6</v>
      </c>
      <c r="BR12" s="216"/>
      <c r="BS12" s="758" t="s">
        <v>556</v>
      </c>
      <c r="BT12" s="759"/>
      <c r="BU12" s="759"/>
      <c r="BV12" s="759"/>
      <c r="BW12" s="759"/>
      <c r="BX12" s="759"/>
      <c r="BY12" s="759"/>
      <c r="BZ12" s="759"/>
      <c r="CA12" s="759"/>
      <c r="CB12" s="759"/>
      <c r="CC12" s="759"/>
      <c r="CD12" s="759"/>
      <c r="CE12" s="759"/>
      <c r="CF12" s="759"/>
      <c r="CG12" s="760"/>
      <c r="CH12" s="771">
        <v>0</v>
      </c>
      <c r="CI12" s="772"/>
      <c r="CJ12" s="772"/>
      <c r="CK12" s="772"/>
      <c r="CL12" s="773"/>
      <c r="CM12" s="771">
        <v>37</v>
      </c>
      <c r="CN12" s="772"/>
      <c r="CO12" s="772"/>
      <c r="CP12" s="772"/>
      <c r="CQ12" s="773"/>
      <c r="CR12" s="771">
        <v>23</v>
      </c>
      <c r="CS12" s="772"/>
      <c r="CT12" s="772"/>
      <c r="CU12" s="772"/>
      <c r="CV12" s="773"/>
      <c r="CW12" s="771" t="s">
        <v>494</v>
      </c>
      <c r="CX12" s="772"/>
      <c r="CY12" s="772"/>
      <c r="CZ12" s="772"/>
      <c r="DA12" s="773"/>
      <c r="DB12" s="771" t="s">
        <v>494</v>
      </c>
      <c r="DC12" s="772"/>
      <c r="DD12" s="772"/>
      <c r="DE12" s="772"/>
      <c r="DF12" s="773"/>
      <c r="DG12" s="771" t="s">
        <v>494</v>
      </c>
      <c r="DH12" s="772"/>
      <c r="DI12" s="772"/>
      <c r="DJ12" s="772"/>
      <c r="DK12" s="773"/>
      <c r="DL12" s="771" t="s">
        <v>494</v>
      </c>
      <c r="DM12" s="772"/>
      <c r="DN12" s="772"/>
      <c r="DO12" s="772"/>
      <c r="DP12" s="773"/>
      <c r="DQ12" s="771" t="s">
        <v>494</v>
      </c>
      <c r="DR12" s="772"/>
      <c r="DS12" s="772"/>
      <c r="DT12" s="772"/>
      <c r="DU12" s="773"/>
      <c r="DV12" s="774"/>
      <c r="DW12" s="775"/>
      <c r="DX12" s="775"/>
      <c r="DY12" s="775"/>
      <c r="DZ12" s="776"/>
      <c r="EA12" s="207"/>
    </row>
    <row r="13" spans="1:131" s="208" customFormat="1" ht="26.25" customHeight="1">
      <c r="A13" s="214">
        <v>7</v>
      </c>
      <c r="B13" s="745"/>
      <c r="C13" s="746"/>
      <c r="D13" s="746"/>
      <c r="E13" s="746"/>
      <c r="F13" s="746"/>
      <c r="G13" s="746"/>
      <c r="H13" s="746"/>
      <c r="I13" s="746"/>
      <c r="J13" s="746"/>
      <c r="K13" s="746"/>
      <c r="L13" s="746"/>
      <c r="M13" s="746"/>
      <c r="N13" s="746"/>
      <c r="O13" s="746"/>
      <c r="P13" s="747"/>
      <c r="Q13" s="748"/>
      <c r="R13" s="749"/>
      <c r="S13" s="749"/>
      <c r="T13" s="749"/>
      <c r="U13" s="749"/>
      <c r="V13" s="749"/>
      <c r="W13" s="749"/>
      <c r="X13" s="749"/>
      <c r="Y13" s="749"/>
      <c r="Z13" s="749"/>
      <c r="AA13" s="749"/>
      <c r="AB13" s="749"/>
      <c r="AC13" s="749"/>
      <c r="AD13" s="749"/>
      <c r="AE13" s="750"/>
      <c r="AF13" s="751"/>
      <c r="AG13" s="752"/>
      <c r="AH13" s="752"/>
      <c r="AI13" s="752"/>
      <c r="AJ13" s="753"/>
      <c r="AK13" s="754"/>
      <c r="AL13" s="755"/>
      <c r="AM13" s="755"/>
      <c r="AN13" s="755"/>
      <c r="AO13" s="755"/>
      <c r="AP13" s="755"/>
      <c r="AQ13" s="755"/>
      <c r="AR13" s="755"/>
      <c r="AS13" s="755"/>
      <c r="AT13" s="755"/>
      <c r="AU13" s="756"/>
      <c r="AV13" s="756"/>
      <c r="AW13" s="756"/>
      <c r="AX13" s="756"/>
      <c r="AY13" s="757"/>
      <c r="AZ13" s="205"/>
      <c r="BA13" s="205"/>
      <c r="BB13" s="205"/>
      <c r="BC13" s="205"/>
      <c r="BD13" s="205"/>
      <c r="BE13" s="206"/>
      <c r="BF13" s="206"/>
      <c r="BG13" s="206"/>
      <c r="BH13" s="206"/>
      <c r="BI13" s="206"/>
      <c r="BJ13" s="206"/>
      <c r="BK13" s="206"/>
      <c r="BL13" s="206"/>
      <c r="BM13" s="206"/>
      <c r="BN13" s="206"/>
      <c r="BO13" s="206"/>
      <c r="BP13" s="206"/>
      <c r="BQ13" s="215">
        <v>7</v>
      </c>
      <c r="BR13" s="216"/>
      <c r="BS13" s="758" t="s">
        <v>557</v>
      </c>
      <c r="BT13" s="759"/>
      <c r="BU13" s="759"/>
      <c r="BV13" s="759"/>
      <c r="BW13" s="759"/>
      <c r="BX13" s="759"/>
      <c r="BY13" s="759"/>
      <c r="BZ13" s="759"/>
      <c r="CA13" s="759"/>
      <c r="CB13" s="759"/>
      <c r="CC13" s="759"/>
      <c r="CD13" s="759"/>
      <c r="CE13" s="759"/>
      <c r="CF13" s="759"/>
      <c r="CG13" s="760"/>
      <c r="CH13" s="771">
        <v>12</v>
      </c>
      <c r="CI13" s="772"/>
      <c r="CJ13" s="772"/>
      <c r="CK13" s="772"/>
      <c r="CL13" s="773"/>
      <c r="CM13" s="771">
        <v>58</v>
      </c>
      <c r="CN13" s="772"/>
      <c r="CO13" s="772"/>
      <c r="CP13" s="772"/>
      <c r="CQ13" s="773"/>
      <c r="CR13" s="771">
        <v>23</v>
      </c>
      <c r="CS13" s="772"/>
      <c r="CT13" s="772"/>
      <c r="CU13" s="772"/>
      <c r="CV13" s="773"/>
      <c r="CW13" s="771" t="s">
        <v>494</v>
      </c>
      <c r="CX13" s="772"/>
      <c r="CY13" s="772"/>
      <c r="CZ13" s="772"/>
      <c r="DA13" s="773"/>
      <c r="DB13" s="771" t="s">
        <v>494</v>
      </c>
      <c r="DC13" s="772"/>
      <c r="DD13" s="772"/>
      <c r="DE13" s="772"/>
      <c r="DF13" s="773"/>
      <c r="DG13" s="771" t="s">
        <v>494</v>
      </c>
      <c r="DH13" s="772"/>
      <c r="DI13" s="772"/>
      <c r="DJ13" s="772"/>
      <c r="DK13" s="773"/>
      <c r="DL13" s="771" t="s">
        <v>494</v>
      </c>
      <c r="DM13" s="772"/>
      <c r="DN13" s="772"/>
      <c r="DO13" s="772"/>
      <c r="DP13" s="773"/>
      <c r="DQ13" s="771" t="s">
        <v>494</v>
      </c>
      <c r="DR13" s="772"/>
      <c r="DS13" s="772"/>
      <c r="DT13" s="772"/>
      <c r="DU13" s="773"/>
      <c r="DV13" s="774"/>
      <c r="DW13" s="775"/>
      <c r="DX13" s="775"/>
      <c r="DY13" s="775"/>
      <c r="DZ13" s="776"/>
      <c r="EA13" s="207"/>
    </row>
    <row r="14" spans="1:131" s="208" customFormat="1" ht="26.25" customHeight="1">
      <c r="A14" s="214">
        <v>8</v>
      </c>
      <c r="B14" s="745"/>
      <c r="C14" s="746"/>
      <c r="D14" s="746"/>
      <c r="E14" s="746"/>
      <c r="F14" s="746"/>
      <c r="G14" s="746"/>
      <c r="H14" s="746"/>
      <c r="I14" s="746"/>
      <c r="J14" s="746"/>
      <c r="K14" s="746"/>
      <c r="L14" s="746"/>
      <c r="M14" s="746"/>
      <c r="N14" s="746"/>
      <c r="O14" s="746"/>
      <c r="P14" s="747"/>
      <c r="Q14" s="748"/>
      <c r="R14" s="749"/>
      <c r="S14" s="749"/>
      <c r="T14" s="749"/>
      <c r="U14" s="749"/>
      <c r="V14" s="749"/>
      <c r="W14" s="749"/>
      <c r="X14" s="749"/>
      <c r="Y14" s="749"/>
      <c r="Z14" s="749"/>
      <c r="AA14" s="749"/>
      <c r="AB14" s="749"/>
      <c r="AC14" s="749"/>
      <c r="AD14" s="749"/>
      <c r="AE14" s="750"/>
      <c r="AF14" s="751"/>
      <c r="AG14" s="752"/>
      <c r="AH14" s="752"/>
      <c r="AI14" s="752"/>
      <c r="AJ14" s="753"/>
      <c r="AK14" s="754"/>
      <c r="AL14" s="755"/>
      <c r="AM14" s="755"/>
      <c r="AN14" s="755"/>
      <c r="AO14" s="755"/>
      <c r="AP14" s="755"/>
      <c r="AQ14" s="755"/>
      <c r="AR14" s="755"/>
      <c r="AS14" s="755"/>
      <c r="AT14" s="755"/>
      <c r="AU14" s="756"/>
      <c r="AV14" s="756"/>
      <c r="AW14" s="756"/>
      <c r="AX14" s="756"/>
      <c r="AY14" s="757"/>
      <c r="AZ14" s="205"/>
      <c r="BA14" s="205"/>
      <c r="BB14" s="205"/>
      <c r="BC14" s="205"/>
      <c r="BD14" s="205"/>
      <c r="BE14" s="206"/>
      <c r="BF14" s="206"/>
      <c r="BG14" s="206"/>
      <c r="BH14" s="206"/>
      <c r="BI14" s="206"/>
      <c r="BJ14" s="206"/>
      <c r="BK14" s="206"/>
      <c r="BL14" s="206"/>
      <c r="BM14" s="206"/>
      <c r="BN14" s="206"/>
      <c r="BO14" s="206"/>
      <c r="BP14" s="206"/>
      <c r="BQ14" s="215">
        <v>8</v>
      </c>
      <c r="BR14" s="216"/>
      <c r="BS14" s="758" t="s">
        <v>558</v>
      </c>
      <c r="BT14" s="759"/>
      <c r="BU14" s="759"/>
      <c r="BV14" s="759"/>
      <c r="BW14" s="759"/>
      <c r="BX14" s="759"/>
      <c r="BY14" s="759"/>
      <c r="BZ14" s="759"/>
      <c r="CA14" s="759"/>
      <c r="CB14" s="759"/>
      <c r="CC14" s="759"/>
      <c r="CD14" s="759"/>
      <c r="CE14" s="759"/>
      <c r="CF14" s="759"/>
      <c r="CG14" s="760"/>
      <c r="CH14" s="771">
        <v>0</v>
      </c>
      <c r="CI14" s="772"/>
      <c r="CJ14" s="772"/>
      <c r="CK14" s="772"/>
      <c r="CL14" s="773"/>
      <c r="CM14" s="771">
        <v>12</v>
      </c>
      <c r="CN14" s="772"/>
      <c r="CO14" s="772"/>
      <c r="CP14" s="772"/>
      <c r="CQ14" s="773"/>
      <c r="CR14" s="771">
        <v>20</v>
      </c>
      <c r="CS14" s="772"/>
      <c r="CT14" s="772"/>
      <c r="CU14" s="772"/>
      <c r="CV14" s="773"/>
      <c r="CW14" s="771" t="s">
        <v>494</v>
      </c>
      <c r="CX14" s="772"/>
      <c r="CY14" s="772"/>
      <c r="CZ14" s="772"/>
      <c r="DA14" s="773"/>
      <c r="DB14" s="771" t="s">
        <v>494</v>
      </c>
      <c r="DC14" s="772"/>
      <c r="DD14" s="772"/>
      <c r="DE14" s="772"/>
      <c r="DF14" s="773"/>
      <c r="DG14" s="771" t="s">
        <v>494</v>
      </c>
      <c r="DH14" s="772"/>
      <c r="DI14" s="772"/>
      <c r="DJ14" s="772"/>
      <c r="DK14" s="773"/>
      <c r="DL14" s="771" t="s">
        <v>494</v>
      </c>
      <c r="DM14" s="772"/>
      <c r="DN14" s="772"/>
      <c r="DO14" s="772"/>
      <c r="DP14" s="773"/>
      <c r="DQ14" s="771" t="s">
        <v>494</v>
      </c>
      <c r="DR14" s="772"/>
      <c r="DS14" s="772"/>
      <c r="DT14" s="772"/>
      <c r="DU14" s="773"/>
      <c r="DV14" s="774"/>
      <c r="DW14" s="775"/>
      <c r="DX14" s="775"/>
      <c r="DY14" s="775"/>
      <c r="DZ14" s="776"/>
      <c r="EA14" s="207"/>
    </row>
    <row r="15" spans="1:131" s="208" customFormat="1" ht="26.25" customHeight="1">
      <c r="A15" s="214">
        <v>9</v>
      </c>
      <c r="B15" s="745"/>
      <c r="C15" s="746"/>
      <c r="D15" s="746"/>
      <c r="E15" s="746"/>
      <c r="F15" s="746"/>
      <c r="G15" s="746"/>
      <c r="H15" s="746"/>
      <c r="I15" s="746"/>
      <c r="J15" s="746"/>
      <c r="K15" s="746"/>
      <c r="L15" s="746"/>
      <c r="M15" s="746"/>
      <c r="N15" s="746"/>
      <c r="O15" s="746"/>
      <c r="P15" s="747"/>
      <c r="Q15" s="748"/>
      <c r="R15" s="749"/>
      <c r="S15" s="749"/>
      <c r="T15" s="749"/>
      <c r="U15" s="749"/>
      <c r="V15" s="749"/>
      <c r="W15" s="749"/>
      <c r="X15" s="749"/>
      <c r="Y15" s="749"/>
      <c r="Z15" s="749"/>
      <c r="AA15" s="749"/>
      <c r="AB15" s="749"/>
      <c r="AC15" s="749"/>
      <c r="AD15" s="749"/>
      <c r="AE15" s="750"/>
      <c r="AF15" s="751"/>
      <c r="AG15" s="752"/>
      <c r="AH15" s="752"/>
      <c r="AI15" s="752"/>
      <c r="AJ15" s="753"/>
      <c r="AK15" s="754"/>
      <c r="AL15" s="755"/>
      <c r="AM15" s="755"/>
      <c r="AN15" s="755"/>
      <c r="AO15" s="755"/>
      <c r="AP15" s="755"/>
      <c r="AQ15" s="755"/>
      <c r="AR15" s="755"/>
      <c r="AS15" s="755"/>
      <c r="AT15" s="755"/>
      <c r="AU15" s="756"/>
      <c r="AV15" s="756"/>
      <c r="AW15" s="756"/>
      <c r="AX15" s="756"/>
      <c r="AY15" s="757"/>
      <c r="AZ15" s="205"/>
      <c r="BA15" s="205"/>
      <c r="BB15" s="205"/>
      <c r="BC15" s="205"/>
      <c r="BD15" s="205"/>
      <c r="BE15" s="206"/>
      <c r="BF15" s="206"/>
      <c r="BG15" s="206"/>
      <c r="BH15" s="206"/>
      <c r="BI15" s="206"/>
      <c r="BJ15" s="206"/>
      <c r="BK15" s="206"/>
      <c r="BL15" s="206"/>
      <c r="BM15" s="206"/>
      <c r="BN15" s="206"/>
      <c r="BO15" s="206"/>
      <c r="BP15" s="206"/>
      <c r="BQ15" s="215">
        <v>9</v>
      </c>
      <c r="BR15" s="216"/>
      <c r="BS15" s="758" t="s">
        <v>559</v>
      </c>
      <c r="BT15" s="759"/>
      <c r="BU15" s="759"/>
      <c r="BV15" s="759"/>
      <c r="BW15" s="759"/>
      <c r="BX15" s="759"/>
      <c r="BY15" s="759"/>
      <c r="BZ15" s="759"/>
      <c r="CA15" s="759"/>
      <c r="CB15" s="759"/>
      <c r="CC15" s="759"/>
      <c r="CD15" s="759"/>
      <c r="CE15" s="759"/>
      <c r="CF15" s="759"/>
      <c r="CG15" s="760"/>
      <c r="CH15" s="771">
        <v>608</v>
      </c>
      <c r="CI15" s="772"/>
      <c r="CJ15" s="772"/>
      <c r="CK15" s="772"/>
      <c r="CL15" s="773"/>
      <c r="CM15" s="771">
        <v>20179</v>
      </c>
      <c r="CN15" s="772"/>
      <c r="CO15" s="772"/>
      <c r="CP15" s="772"/>
      <c r="CQ15" s="773"/>
      <c r="CR15" s="771">
        <v>6715</v>
      </c>
      <c r="CS15" s="772"/>
      <c r="CT15" s="772"/>
      <c r="CU15" s="772"/>
      <c r="CV15" s="773"/>
      <c r="CW15" s="771">
        <v>776</v>
      </c>
      <c r="CX15" s="772"/>
      <c r="CY15" s="772"/>
      <c r="CZ15" s="772"/>
      <c r="DA15" s="773"/>
      <c r="DB15" s="771">
        <v>5116</v>
      </c>
      <c r="DC15" s="772"/>
      <c r="DD15" s="772"/>
      <c r="DE15" s="772"/>
      <c r="DF15" s="773"/>
      <c r="DG15" s="771" t="s">
        <v>494</v>
      </c>
      <c r="DH15" s="772"/>
      <c r="DI15" s="772"/>
      <c r="DJ15" s="772"/>
      <c r="DK15" s="773"/>
      <c r="DL15" s="771" t="s">
        <v>494</v>
      </c>
      <c r="DM15" s="772"/>
      <c r="DN15" s="772"/>
      <c r="DO15" s="772"/>
      <c r="DP15" s="773"/>
      <c r="DQ15" s="771" t="s">
        <v>494</v>
      </c>
      <c r="DR15" s="772"/>
      <c r="DS15" s="772"/>
      <c r="DT15" s="772"/>
      <c r="DU15" s="773"/>
      <c r="DV15" s="774"/>
      <c r="DW15" s="775"/>
      <c r="DX15" s="775"/>
      <c r="DY15" s="775"/>
      <c r="DZ15" s="776"/>
      <c r="EA15" s="207"/>
    </row>
    <row r="16" spans="1:131" s="208" customFormat="1" ht="26.25" customHeight="1">
      <c r="A16" s="214">
        <v>10</v>
      </c>
      <c r="B16" s="745"/>
      <c r="C16" s="746"/>
      <c r="D16" s="746"/>
      <c r="E16" s="746"/>
      <c r="F16" s="746"/>
      <c r="G16" s="746"/>
      <c r="H16" s="746"/>
      <c r="I16" s="746"/>
      <c r="J16" s="746"/>
      <c r="K16" s="746"/>
      <c r="L16" s="746"/>
      <c r="M16" s="746"/>
      <c r="N16" s="746"/>
      <c r="O16" s="746"/>
      <c r="P16" s="747"/>
      <c r="Q16" s="748"/>
      <c r="R16" s="749"/>
      <c r="S16" s="749"/>
      <c r="T16" s="749"/>
      <c r="U16" s="749"/>
      <c r="V16" s="749"/>
      <c r="W16" s="749"/>
      <c r="X16" s="749"/>
      <c r="Y16" s="749"/>
      <c r="Z16" s="749"/>
      <c r="AA16" s="749"/>
      <c r="AB16" s="749"/>
      <c r="AC16" s="749"/>
      <c r="AD16" s="749"/>
      <c r="AE16" s="750"/>
      <c r="AF16" s="751"/>
      <c r="AG16" s="752"/>
      <c r="AH16" s="752"/>
      <c r="AI16" s="752"/>
      <c r="AJ16" s="753"/>
      <c r="AK16" s="754"/>
      <c r="AL16" s="755"/>
      <c r="AM16" s="755"/>
      <c r="AN16" s="755"/>
      <c r="AO16" s="755"/>
      <c r="AP16" s="755"/>
      <c r="AQ16" s="755"/>
      <c r="AR16" s="755"/>
      <c r="AS16" s="755"/>
      <c r="AT16" s="755"/>
      <c r="AU16" s="756"/>
      <c r="AV16" s="756"/>
      <c r="AW16" s="756"/>
      <c r="AX16" s="756"/>
      <c r="AY16" s="757"/>
      <c r="AZ16" s="205"/>
      <c r="BA16" s="205"/>
      <c r="BB16" s="205"/>
      <c r="BC16" s="205"/>
      <c r="BD16" s="205"/>
      <c r="BE16" s="206"/>
      <c r="BF16" s="206"/>
      <c r="BG16" s="206"/>
      <c r="BH16" s="206"/>
      <c r="BI16" s="206"/>
      <c r="BJ16" s="206"/>
      <c r="BK16" s="206"/>
      <c r="BL16" s="206"/>
      <c r="BM16" s="206"/>
      <c r="BN16" s="206"/>
      <c r="BO16" s="206"/>
      <c r="BP16" s="206"/>
      <c r="BQ16" s="215">
        <v>10</v>
      </c>
      <c r="BR16" s="216"/>
      <c r="BS16" s="758" t="s">
        <v>560</v>
      </c>
      <c r="BT16" s="759"/>
      <c r="BU16" s="759"/>
      <c r="BV16" s="759"/>
      <c r="BW16" s="759"/>
      <c r="BX16" s="759"/>
      <c r="BY16" s="759"/>
      <c r="BZ16" s="759"/>
      <c r="CA16" s="759"/>
      <c r="CB16" s="759"/>
      <c r="CC16" s="759"/>
      <c r="CD16" s="759"/>
      <c r="CE16" s="759"/>
      <c r="CF16" s="759"/>
      <c r="CG16" s="760"/>
      <c r="CH16" s="771">
        <v>0</v>
      </c>
      <c r="CI16" s="772"/>
      <c r="CJ16" s="772"/>
      <c r="CK16" s="772"/>
      <c r="CL16" s="773"/>
      <c r="CM16" s="771">
        <v>1</v>
      </c>
      <c r="CN16" s="772"/>
      <c r="CO16" s="772"/>
      <c r="CP16" s="772"/>
      <c r="CQ16" s="773"/>
      <c r="CR16" s="771">
        <v>1</v>
      </c>
      <c r="CS16" s="772"/>
      <c r="CT16" s="772"/>
      <c r="CU16" s="772"/>
      <c r="CV16" s="773"/>
      <c r="CW16" s="771" t="s">
        <v>494</v>
      </c>
      <c r="CX16" s="772"/>
      <c r="CY16" s="772"/>
      <c r="CZ16" s="772"/>
      <c r="DA16" s="773"/>
      <c r="DB16" s="771" t="s">
        <v>494</v>
      </c>
      <c r="DC16" s="772"/>
      <c r="DD16" s="772"/>
      <c r="DE16" s="772"/>
      <c r="DF16" s="773"/>
      <c r="DG16" s="771" t="s">
        <v>494</v>
      </c>
      <c r="DH16" s="772"/>
      <c r="DI16" s="772"/>
      <c r="DJ16" s="772"/>
      <c r="DK16" s="773"/>
      <c r="DL16" s="771" t="s">
        <v>494</v>
      </c>
      <c r="DM16" s="772"/>
      <c r="DN16" s="772"/>
      <c r="DO16" s="772"/>
      <c r="DP16" s="773"/>
      <c r="DQ16" s="771" t="s">
        <v>494</v>
      </c>
      <c r="DR16" s="772"/>
      <c r="DS16" s="772"/>
      <c r="DT16" s="772"/>
      <c r="DU16" s="773"/>
      <c r="DV16" s="774"/>
      <c r="DW16" s="775"/>
      <c r="DX16" s="775"/>
      <c r="DY16" s="775"/>
      <c r="DZ16" s="776"/>
      <c r="EA16" s="207"/>
    </row>
    <row r="17" spans="1:131" s="208" customFormat="1" ht="26.25" customHeight="1">
      <c r="A17" s="214">
        <v>11</v>
      </c>
      <c r="B17" s="745"/>
      <c r="C17" s="746"/>
      <c r="D17" s="746"/>
      <c r="E17" s="746"/>
      <c r="F17" s="746"/>
      <c r="G17" s="746"/>
      <c r="H17" s="746"/>
      <c r="I17" s="746"/>
      <c r="J17" s="746"/>
      <c r="K17" s="746"/>
      <c r="L17" s="746"/>
      <c r="M17" s="746"/>
      <c r="N17" s="746"/>
      <c r="O17" s="746"/>
      <c r="P17" s="747"/>
      <c r="Q17" s="748"/>
      <c r="R17" s="749"/>
      <c r="S17" s="749"/>
      <c r="T17" s="749"/>
      <c r="U17" s="749"/>
      <c r="V17" s="749"/>
      <c r="W17" s="749"/>
      <c r="X17" s="749"/>
      <c r="Y17" s="749"/>
      <c r="Z17" s="749"/>
      <c r="AA17" s="749"/>
      <c r="AB17" s="749"/>
      <c r="AC17" s="749"/>
      <c r="AD17" s="749"/>
      <c r="AE17" s="750"/>
      <c r="AF17" s="751"/>
      <c r="AG17" s="752"/>
      <c r="AH17" s="752"/>
      <c r="AI17" s="752"/>
      <c r="AJ17" s="753"/>
      <c r="AK17" s="754"/>
      <c r="AL17" s="755"/>
      <c r="AM17" s="755"/>
      <c r="AN17" s="755"/>
      <c r="AO17" s="755"/>
      <c r="AP17" s="755"/>
      <c r="AQ17" s="755"/>
      <c r="AR17" s="755"/>
      <c r="AS17" s="755"/>
      <c r="AT17" s="755"/>
      <c r="AU17" s="756"/>
      <c r="AV17" s="756"/>
      <c r="AW17" s="756"/>
      <c r="AX17" s="756"/>
      <c r="AY17" s="757"/>
      <c r="AZ17" s="205"/>
      <c r="BA17" s="205"/>
      <c r="BB17" s="205"/>
      <c r="BC17" s="205"/>
      <c r="BD17" s="205"/>
      <c r="BE17" s="206"/>
      <c r="BF17" s="206"/>
      <c r="BG17" s="206"/>
      <c r="BH17" s="206"/>
      <c r="BI17" s="206"/>
      <c r="BJ17" s="206"/>
      <c r="BK17" s="206"/>
      <c r="BL17" s="206"/>
      <c r="BM17" s="206"/>
      <c r="BN17" s="206"/>
      <c r="BO17" s="206"/>
      <c r="BP17" s="206"/>
      <c r="BQ17" s="215">
        <v>11</v>
      </c>
      <c r="BR17" s="216"/>
      <c r="BS17" s="758"/>
      <c r="BT17" s="759"/>
      <c r="BU17" s="759"/>
      <c r="BV17" s="759"/>
      <c r="BW17" s="759"/>
      <c r="BX17" s="759"/>
      <c r="BY17" s="759"/>
      <c r="BZ17" s="759"/>
      <c r="CA17" s="759"/>
      <c r="CB17" s="759"/>
      <c r="CC17" s="759"/>
      <c r="CD17" s="759"/>
      <c r="CE17" s="759"/>
      <c r="CF17" s="759"/>
      <c r="CG17" s="760"/>
      <c r="CH17" s="771"/>
      <c r="CI17" s="772"/>
      <c r="CJ17" s="772"/>
      <c r="CK17" s="772"/>
      <c r="CL17" s="773"/>
      <c r="CM17" s="771"/>
      <c r="CN17" s="772"/>
      <c r="CO17" s="772"/>
      <c r="CP17" s="772"/>
      <c r="CQ17" s="773"/>
      <c r="CR17" s="771"/>
      <c r="CS17" s="772"/>
      <c r="CT17" s="772"/>
      <c r="CU17" s="772"/>
      <c r="CV17" s="773"/>
      <c r="CW17" s="771"/>
      <c r="CX17" s="772"/>
      <c r="CY17" s="772"/>
      <c r="CZ17" s="772"/>
      <c r="DA17" s="773"/>
      <c r="DB17" s="771"/>
      <c r="DC17" s="772"/>
      <c r="DD17" s="772"/>
      <c r="DE17" s="772"/>
      <c r="DF17" s="773"/>
      <c r="DG17" s="771"/>
      <c r="DH17" s="772"/>
      <c r="DI17" s="772"/>
      <c r="DJ17" s="772"/>
      <c r="DK17" s="773"/>
      <c r="DL17" s="771"/>
      <c r="DM17" s="772"/>
      <c r="DN17" s="772"/>
      <c r="DO17" s="772"/>
      <c r="DP17" s="773"/>
      <c r="DQ17" s="771"/>
      <c r="DR17" s="772"/>
      <c r="DS17" s="772"/>
      <c r="DT17" s="772"/>
      <c r="DU17" s="773"/>
      <c r="DV17" s="774"/>
      <c r="DW17" s="775"/>
      <c r="DX17" s="775"/>
      <c r="DY17" s="775"/>
      <c r="DZ17" s="776"/>
      <c r="EA17" s="207"/>
    </row>
    <row r="18" spans="1:131" s="208" customFormat="1" ht="26.25" customHeight="1">
      <c r="A18" s="214">
        <v>12</v>
      </c>
      <c r="B18" s="745"/>
      <c r="C18" s="746"/>
      <c r="D18" s="746"/>
      <c r="E18" s="746"/>
      <c r="F18" s="746"/>
      <c r="G18" s="746"/>
      <c r="H18" s="746"/>
      <c r="I18" s="746"/>
      <c r="J18" s="746"/>
      <c r="K18" s="746"/>
      <c r="L18" s="746"/>
      <c r="M18" s="746"/>
      <c r="N18" s="746"/>
      <c r="O18" s="746"/>
      <c r="P18" s="747"/>
      <c r="Q18" s="748"/>
      <c r="R18" s="749"/>
      <c r="S18" s="749"/>
      <c r="T18" s="749"/>
      <c r="U18" s="749"/>
      <c r="V18" s="749"/>
      <c r="W18" s="749"/>
      <c r="X18" s="749"/>
      <c r="Y18" s="749"/>
      <c r="Z18" s="749"/>
      <c r="AA18" s="749"/>
      <c r="AB18" s="749"/>
      <c r="AC18" s="749"/>
      <c r="AD18" s="749"/>
      <c r="AE18" s="750"/>
      <c r="AF18" s="751"/>
      <c r="AG18" s="752"/>
      <c r="AH18" s="752"/>
      <c r="AI18" s="752"/>
      <c r="AJ18" s="753"/>
      <c r="AK18" s="754"/>
      <c r="AL18" s="755"/>
      <c r="AM18" s="755"/>
      <c r="AN18" s="755"/>
      <c r="AO18" s="755"/>
      <c r="AP18" s="755"/>
      <c r="AQ18" s="755"/>
      <c r="AR18" s="755"/>
      <c r="AS18" s="755"/>
      <c r="AT18" s="755"/>
      <c r="AU18" s="756"/>
      <c r="AV18" s="756"/>
      <c r="AW18" s="756"/>
      <c r="AX18" s="756"/>
      <c r="AY18" s="757"/>
      <c r="AZ18" s="205"/>
      <c r="BA18" s="205"/>
      <c r="BB18" s="205"/>
      <c r="BC18" s="205"/>
      <c r="BD18" s="205"/>
      <c r="BE18" s="206"/>
      <c r="BF18" s="206"/>
      <c r="BG18" s="206"/>
      <c r="BH18" s="206"/>
      <c r="BI18" s="206"/>
      <c r="BJ18" s="206"/>
      <c r="BK18" s="206"/>
      <c r="BL18" s="206"/>
      <c r="BM18" s="206"/>
      <c r="BN18" s="206"/>
      <c r="BO18" s="206"/>
      <c r="BP18" s="206"/>
      <c r="BQ18" s="215">
        <v>12</v>
      </c>
      <c r="BR18" s="216"/>
      <c r="BS18" s="758"/>
      <c r="BT18" s="759"/>
      <c r="BU18" s="759"/>
      <c r="BV18" s="759"/>
      <c r="BW18" s="759"/>
      <c r="BX18" s="759"/>
      <c r="BY18" s="759"/>
      <c r="BZ18" s="759"/>
      <c r="CA18" s="759"/>
      <c r="CB18" s="759"/>
      <c r="CC18" s="759"/>
      <c r="CD18" s="759"/>
      <c r="CE18" s="759"/>
      <c r="CF18" s="759"/>
      <c r="CG18" s="760"/>
      <c r="CH18" s="771"/>
      <c r="CI18" s="772"/>
      <c r="CJ18" s="772"/>
      <c r="CK18" s="772"/>
      <c r="CL18" s="773"/>
      <c r="CM18" s="771"/>
      <c r="CN18" s="772"/>
      <c r="CO18" s="772"/>
      <c r="CP18" s="772"/>
      <c r="CQ18" s="773"/>
      <c r="CR18" s="771"/>
      <c r="CS18" s="772"/>
      <c r="CT18" s="772"/>
      <c r="CU18" s="772"/>
      <c r="CV18" s="773"/>
      <c r="CW18" s="771"/>
      <c r="CX18" s="772"/>
      <c r="CY18" s="772"/>
      <c r="CZ18" s="772"/>
      <c r="DA18" s="773"/>
      <c r="DB18" s="771"/>
      <c r="DC18" s="772"/>
      <c r="DD18" s="772"/>
      <c r="DE18" s="772"/>
      <c r="DF18" s="773"/>
      <c r="DG18" s="771"/>
      <c r="DH18" s="772"/>
      <c r="DI18" s="772"/>
      <c r="DJ18" s="772"/>
      <c r="DK18" s="773"/>
      <c r="DL18" s="771"/>
      <c r="DM18" s="772"/>
      <c r="DN18" s="772"/>
      <c r="DO18" s="772"/>
      <c r="DP18" s="773"/>
      <c r="DQ18" s="771"/>
      <c r="DR18" s="772"/>
      <c r="DS18" s="772"/>
      <c r="DT18" s="772"/>
      <c r="DU18" s="773"/>
      <c r="DV18" s="774"/>
      <c r="DW18" s="775"/>
      <c r="DX18" s="775"/>
      <c r="DY18" s="775"/>
      <c r="DZ18" s="776"/>
      <c r="EA18" s="207"/>
    </row>
    <row r="19" spans="1:131" s="208" customFormat="1" ht="26.25" customHeight="1">
      <c r="A19" s="214">
        <v>13</v>
      </c>
      <c r="B19" s="745"/>
      <c r="C19" s="746"/>
      <c r="D19" s="746"/>
      <c r="E19" s="746"/>
      <c r="F19" s="746"/>
      <c r="G19" s="746"/>
      <c r="H19" s="746"/>
      <c r="I19" s="746"/>
      <c r="J19" s="746"/>
      <c r="K19" s="746"/>
      <c r="L19" s="746"/>
      <c r="M19" s="746"/>
      <c r="N19" s="746"/>
      <c r="O19" s="746"/>
      <c r="P19" s="747"/>
      <c r="Q19" s="748"/>
      <c r="R19" s="749"/>
      <c r="S19" s="749"/>
      <c r="T19" s="749"/>
      <c r="U19" s="749"/>
      <c r="V19" s="749"/>
      <c r="W19" s="749"/>
      <c r="X19" s="749"/>
      <c r="Y19" s="749"/>
      <c r="Z19" s="749"/>
      <c r="AA19" s="749"/>
      <c r="AB19" s="749"/>
      <c r="AC19" s="749"/>
      <c r="AD19" s="749"/>
      <c r="AE19" s="750"/>
      <c r="AF19" s="751"/>
      <c r="AG19" s="752"/>
      <c r="AH19" s="752"/>
      <c r="AI19" s="752"/>
      <c r="AJ19" s="753"/>
      <c r="AK19" s="754"/>
      <c r="AL19" s="755"/>
      <c r="AM19" s="755"/>
      <c r="AN19" s="755"/>
      <c r="AO19" s="755"/>
      <c r="AP19" s="755"/>
      <c r="AQ19" s="755"/>
      <c r="AR19" s="755"/>
      <c r="AS19" s="755"/>
      <c r="AT19" s="755"/>
      <c r="AU19" s="756"/>
      <c r="AV19" s="756"/>
      <c r="AW19" s="756"/>
      <c r="AX19" s="756"/>
      <c r="AY19" s="757"/>
      <c r="AZ19" s="205"/>
      <c r="BA19" s="205"/>
      <c r="BB19" s="205"/>
      <c r="BC19" s="205"/>
      <c r="BD19" s="205"/>
      <c r="BE19" s="206"/>
      <c r="BF19" s="206"/>
      <c r="BG19" s="206"/>
      <c r="BH19" s="206"/>
      <c r="BI19" s="206"/>
      <c r="BJ19" s="206"/>
      <c r="BK19" s="206"/>
      <c r="BL19" s="206"/>
      <c r="BM19" s="206"/>
      <c r="BN19" s="206"/>
      <c r="BO19" s="206"/>
      <c r="BP19" s="206"/>
      <c r="BQ19" s="215">
        <v>13</v>
      </c>
      <c r="BR19" s="216"/>
      <c r="BS19" s="758"/>
      <c r="BT19" s="759"/>
      <c r="BU19" s="759"/>
      <c r="BV19" s="759"/>
      <c r="BW19" s="759"/>
      <c r="BX19" s="759"/>
      <c r="BY19" s="759"/>
      <c r="BZ19" s="759"/>
      <c r="CA19" s="759"/>
      <c r="CB19" s="759"/>
      <c r="CC19" s="759"/>
      <c r="CD19" s="759"/>
      <c r="CE19" s="759"/>
      <c r="CF19" s="759"/>
      <c r="CG19" s="760"/>
      <c r="CH19" s="771"/>
      <c r="CI19" s="772"/>
      <c r="CJ19" s="772"/>
      <c r="CK19" s="772"/>
      <c r="CL19" s="773"/>
      <c r="CM19" s="771"/>
      <c r="CN19" s="772"/>
      <c r="CO19" s="772"/>
      <c r="CP19" s="772"/>
      <c r="CQ19" s="773"/>
      <c r="CR19" s="771"/>
      <c r="CS19" s="772"/>
      <c r="CT19" s="772"/>
      <c r="CU19" s="772"/>
      <c r="CV19" s="773"/>
      <c r="CW19" s="771"/>
      <c r="CX19" s="772"/>
      <c r="CY19" s="772"/>
      <c r="CZ19" s="772"/>
      <c r="DA19" s="773"/>
      <c r="DB19" s="771"/>
      <c r="DC19" s="772"/>
      <c r="DD19" s="772"/>
      <c r="DE19" s="772"/>
      <c r="DF19" s="773"/>
      <c r="DG19" s="771"/>
      <c r="DH19" s="772"/>
      <c r="DI19" s="772"/>
      <c r="DJ19" s="772"/>
      <c r="DK19" s="773"/>
      <c r="DL19" s="771"/>
      <c r="DM19" s="772"/>
      <c r="DN19" s="772"/>
      <c r="DO19" s="772"/>
      <c r="DP19" s="773"/>
      <c r="DQ19" s="771"/>
      <c r="DR19" s="772"/>
      <c r="DS19" s="772"/>
      <c r="DT19" s="772"/>
      <c r="DU19" s="773"/>
      <c r="DV19" s="774"/>
      <c r="DW19" s="775"/>
      <c r="DX19" s="775"/>
      <c r="DY19" s="775"/>
      <c r="DZ19" s="776"/>
      <c r="EA19" s="207"/>
    </row>
    <row r="20" spans="1:131" s="208" customFormat="1" ht="26.25" customHeight="1">
      <c r="A20" s="214">
        <v>14</v>
      </c>
      <c r="B20" s="745"/>
      <c r="C20" s="746"/>
      <c r="D20" s="746"/>
      <c r="E20" s="746"/>
      <c r="F20" s="746"/>
      <c r="G20" s="746"/>
      <c r="H20" s="746"/>
      <c r="I20" s="746"/>
      <c r="J20" s="746"/>
      <c r="K20" s="746"/>
      <c r="L20" s="746"/>
      <c r="M20" s="746"/>
      <c r="N20" s="746"/>
      <c r="O20" s="746"/>
      <c r="P20" s="747"/>
      <c r="Q20" s="748"/>
      <c r="R20" s="749"/>
      <c r="S20" s="749"/>
      <c r="T20" s="749"/>
      <c r="U20" s="749"/>
      <c r="V20" s="749"/>
      <c r="W20" s="749"/>
      <c r="X20" s="749"/>
      <c r="Y20" s="749"/>
      <c r="Z20" s="749"/>
      <c r="AA20" s="749"/>
      <c r="AB20" s="749"/>
      <c r="AC20" s="749"/>
      <c r="AD20" s="749"/>
      <c r="AE20" s="750"/>
      <c r="AF20" s="751"/>
      <c r="AG20" s="752"/>
      <c r="AH20" s="752"/>
      <c r="AI20" s="752"/>
      <c r="AJ20" s="753"/>
      <c r="AK20" s="754"/>
      <c r="AL20" s="755"/>
      <c r="AM20" s="755"/>
      <c r="AN20" s="755"/>
      <c r="AO20" s="755"/>
      <c r="AP20" s="755"/>
      <c r="AQ20" s="755"/>
      <c r="AR20" s="755"/>
      <c r="AS20" s="755"/>
      <c r="AT20" s="755"/>
      <c r="AU20" s="756"/>
      <c r="AV20" s="756"/>
      <c r="AW20" s="756"/>
      <c r="AX20" s="756"/>
      <c r="AY20" s="757"/>
      <c r="AZ20" s="205"/>
      <c r="BA20" s="205"/>
      <c r="BB20" s="205"/>
      <c r="BC20" s="205"/>
      <c r="BD20" s="205"/>
      <c r="BE20" s="206"/>
      <c r="BF20" s="206"/>
      <c r="BG20" s="206"/>
      <c r="BH20" s="206"/>
      <c r="BI20" s="206"/>
      <c r="BJ20" s="206"/>
      <c r="BK20" s="206"/>
      <c r="BL20" s="206"/>
      <c r="BM20" s="206"/>
      <c r="BN20" s="206"/>
      <c r="BO20" s="206"/>
      <c r="BP20" s="206"/>
      <c r="BQ20" s="215">
        <v>14</v>
      </c>
      <c r="BR20" s="216"/>
      <c r="BS20" s="758"/>
      <c r="BT20" s="759"/>
      <c r="BU20" s="759"/>
      <c r="BV20" s="759"/>
      <c r="BW20" s="759"/>
      <c r="BX20" s="759"/>
      <c r="BY20" s="759"/>
      <c r="BZ20" s="759"/>
      <c r="CA20" s="759"/>
      <c r="CB20" s="759"/>
      <c r="CC20" s="759"/>
      <c r="CD20" s="759"/>
      <c r="CE20" s="759"/>
      <c r="CF20" s="759"/>
      <c r="CG20" s="760"/>
      <c r="CH20" s="771"/>
      <c r="CI20" s="772"/>
      <c r="CJ20" s="772"/>
      <c r="CK20" s="772"/>
      <c r="CL20" s="773"/>
      <c r="CM20" s="771"/>
      <c r="CN20" s="772"/>
      <c r="CO20" s="772"/>
      <c r="CP20" s="772"/>
      <c r="CQ20" s="773"/>
      <c r="CR20" s="771"/>
      <c r="CS20" s="772"/>
      <c r="CT20" s="772"/>
      <c r="CU20" s="772"/>
      <c r="CV20" s="773"/>
      <c r="CW20" s="771"/>
      <c r="CX20" s="772"/>
      <c r="CY20" s="772"/>
      <c r="CZ20" s="772"/>
      <c r="DA20" s="773"/>
      <c r="DB20" s="771"/>
      <c r="DC20" s="772"/>
      <c r="DD20" s="772"/>
      <c r="DE20" s="772"/>
      <c r="DF20" s="773"/>
      <c r="DG20" s="771"/>
      <c r="DH20" s="772"/>
      <c r="DI20" s="772"/>
      <c r="DJ20" s="772"/>
      <c r="DK20" s="773"/>
      <c r="DL20" s="771"/>
      <c r="DM20" s="772"/>
      <c r="DN20" s="772"/>
      <c r="DO20" s="772"/>
      <c r="DP20" s="773"/>
      <c r="DQ20" s="771"/>
      <c r="DR20" s="772"/>
      <c r="DS20" s="772"/>
      <c r="DT20" s="772"/>
      <c r="DU20" s="773"/>
      <c r="DV20" s="774"/>
      <c r="DW20" s="775"/>
      <c r="DX20" s="775"/>
      <c r="DY20" s="775"/>
      <c r="DZ20" s="776"/>
      <c r="EA20" s="207"/>
    </row>
    <row r="21" spans="1:131" s="208" customFormat="1" ht="26.25" customHeight="1" thickBot="1">
      <c r="A21" s="214">
        <v>15</v>
      </c>
      <c r="B21" s="745"/>
      <c r="C21" s="746"/>
      <c r="D21" s="746"/>
      <c r="E21" s="746"/>
      <c r="F21" s="746"/>
      <c r="G21" s="746"/>
      <c r="H21" s="746"/>
      <c r="I21" s="746"/>
      <c r="J21" s="746"/>
      <c r="K21" s="746"/>
      <c r="L21" s="746"/>
      <c r="M21" s="746"/>
      <c r="N21" s="746"/>
      <c r="O21" s="746"/>
      <c r="P21" s="747"/>
      <c r="Q21" s="748"/>
      <c r="R21" s="749"/>
      <c r="S21" s="749"/>
      <c r="T21" s="749"/>
      <c r="U21" s="749"/>
      <c r="V21" s="749"/>
      <c r="W21" s="749"/>
      <c r="X21" s="749"/>
      <c r="Y21" s="749"/>
      <c r="Z21" s="749"/>
      <c r="AA21" s="749"/>
      <c r="AB21" s="749"/>
      <c r="AC21" s="749"/>
      <c r="AD21" s="749"/>
      <c r="AE21" s="750"/>
      <c r="AF21" s="751"/>
      <c r="AG21" s="752"/>
      <c r="AH21" s="752"/>
      <c r="AI21" s="752"/>
      <c r="AJ21" s="753"/>
      <c r="AK21" s="754"/>
      <c r="AL21" s="755"/>
      <c r="AM21" s="755"/>
      <c r="AN21" s="755"/>
      <c r="AO21" s="755"/>
      <c r="AP21" s="755"/>
      <c r="AQ21" s="755"/>
      <c r="AR21" s="755"/>
      <c r="AS21" s="755"/>
      <c r="AT21" s="755"/>
      <c r="AU21" s="756"/>
      <c r="AV21" s="756"/>
      <c r="AW21" s="756"/>
      <c r="AX21" s="756"/>
      <c r="AY21" s="757"/>
      <c r="AZ21" s="205"/>
      <c r="BA21" s="205"/>
      <c r="BB21" s="205"/>
      <c r="BC21" s="205"/>
      <c r="BD21" s="205"/>
      <c r="BE21" s="206"/>
      <c r="BF21" s="206"/>
      <c r="BG21" s="206"/>
      <c r="BH21" s="206"/>
      <c r="BI21" s="206"/>
      <c r="BJ21" s="206"/>
      <c r="BK21" s="206"/>
      <c r="BL21" s="206"/>
      <c r="BM21" s="206"/>
      <c r="BN21" s="206"/>
      <c r="BO21" s="206"/>
      <c r="BP21" s="206"/>
      <c r="BQ21" s="215">
        <v>15</v>
      </c>
      <c r="BR21" s="216"/>
      <c r="BS21" s="758"/>
      <c r="BT21" s="759"/>
      <c r="BU21" s="759"/>
      <c r="BV21" s="759"/>
      <c r="BW21" s="759"/>
      <c r="BX21" s="759"/>
      <c r="BY21" s="759"/>
      <c r="BZ21" s="759"/>
      <c r="CA21" s="759"/>
      <c r="CB21" s="759"/>
      <c r="CC21" s="759"/>
      <c r="CD21" s="759"/>
      <c r="CE21" s="759"/>
      <c r="CF21" s="759"/>
      <c r="CG21" s="760"/>
      <c r="CH21" s="771"/>
      <c r="CI21" s="772"/>
      <c r="CJ21" s="772"/>
      <c r="CK21" s="772"/>
      <c r="CL21" s="773"/>
      <c r="CM21" s="771"/>
      <c r="CN21" s="772"/>
      <c r="CO21" s="772"/>
      <c r="CP21" s="772"/>
      <c r="CQ21" s="773"/>
      <c r="CR21" s="771"/>
      <c r="CS21" s="772"/>
      <c r="CT21" s="772"/>
      <c r="CU21" s="772"/>
      <c r="CV21" s="773"/>
      <c r="CW21" s="771"/>
      <c r="CX21" s="772"/>
      <c r="CY21" s="772"/>
      <c r="CZ21" s="772"/>
      <c r="DA21" s="773"/>
      <c r="DB21" s="771"/>
      <c r="DC21" s="772"/>
      <c r="DD21" s="772"/>
      <c r="DE21" s="772"/>
      <c r="DF21" s="773"/>
      <c r="DG21" s="771"/>
      <c r="DH21" s="772"/>
      <c r="DI21" s="772"/>
      <c r="DJ21" s="772"/>
      <c r="DK21" s="773"/>
      <c r="DL21" s="771"/>
      <c r="DM21" s="772"/>
      <c r="DN21" s="772"/>
      <c r="DO21" s="772"/>
      <c r="DP21" s="773"/>
      <c r="DQ21" s="771"/>
      <c r="DR21" s="772"/>
      <c r="DS21" s="772"/>
      <c r="DT21" s="772"/>
      <c r="DU21" s="773"/>
      <c r="DV21" s="774"/>
      <c r="DW21" s="775"/>
      <c r="DX21" s="775"/>
      <c r="DY21" s="775"/>
      <c r="DZ21" s="776"/>
      <c r="EA21" s="207"/>
    </row>
    <row r="22" spans="1:131" s="208" customFormat="1" ht="26.25" customHeight="1">
      <c r="A22" s="214">
        <v>16</v>
      </c>
      <c r="B22" s="745"/>
      <c r="C22" s="746"/>
      <c r="D22" s="746"/>
      <c r="E22" s="746"/>
      <c r="F22" s="746"/>
      <c r="G22" s="746"/>
      <c r="H22" s="746"/>
      <c r="I22" s="746"/>
      <c r="J22" s="746"/>
      <c r="K22" s="746"/>
      <c r="L22" s="746"/>
      <c r="M22" s="746"/>
      <c r="N22" s="746"/>
      <c r="O22" s="746"/>
      <c r="P22" s="747"/>
      <c r="Q22" s="777"/>
      <c r="R22" s="778"/>
      <c r="S22" s="778"/>
      <c r="T22" s="778"/>
      <c r="U22" s="778"/>
      <c r="V22" s="778"/>
      <c r="W22" s="778"/>
      <c r="X22" s="778"/>
      <c r="Y22" s="778"/>
      <c r="Z22" s="778"/>
      <c r="AA22" s="778"/>
      <c r="AB22" s="778"/>
      <c r="AC22" s="778"/>
      <c r="AD22" s="778"/>
      <c r="AE22" s="779"/>
      <c r="AF22" s="751"/>
      <c r="AG22" s="752"/>
      <c r="AH22" s="752"/>
      <c r="AI22" s="752"/>
      <c r="AJ22" s="753"/>
      <c r="AK22" s="792"/>
      <c r="AL22" s="793"/>
      <c r="AM22" s="793"/>
      <c r="AN22" s="793"/>
      <c r="AO22" s="793"/>
      <c r="AP22" s="793"/>
      <c r="AQ22" s="793"/>
      <c r="AR22" s="793"/>
      <c r="AS22" s="793"/>
      <c r="AT22" s="793"/>
      <c r="AU22" s="794"/>
      <c r="AV22" s="794"/>
      <c r="AW22" s="794"/>
      <c r="AX22" s="794"/>
      <c r="AY22" s="795"/>
      <c r="AZ22" s="796" t="s">
        <v>371</v>
      </c>
      <c r="BA22" s="796"/>
      <c r="BB22" s="796"/>
      <c r="BC22" s="796"/>
      <c r="BD22" s="797"/>
      <c r="BE22" s="206"/>
      <c r="BF22" s="206"/>
      <c r="BG22" s="206"/>
      <c r="BH22" s="206"/>
      <c r="BI22" s="206"/>
      <c r="BJ22" s="206"/>
      <c r="BK22" s="206"/>
      <c r="BL22" s="206"/>
      <c r="BM22" s="206"/>
      <c r="BN22" s="206"/>
      <c r="BO22" s="206"/>
      <c r="BP22" s="206"/>
      <c r="BQ22" s="215">
        <v>16</v>
      </c>
      <c r="BR22" s="216"/>
      <c r="BS22" s="758"/>
      <c r="BT22" s="759"/>
      <c r="BU22" s="759"/>
      <c r="BV22" s="759"/>
      <c r="BW22" s="759"/>
      <c r="BX22" s="759"/>
      <c r="BY22" s="759"/>
      <c r="BZ22" s="759"/>
      <c r="CA22" s="759"/>
      <c r="CB22" s="759"/>
      <c r="CC22" s="759"/>
      <c r="CD22" s="759"/>
      <c r="CE22" s="759"/>
      <c r="CF22" s="759"/>
      <c r="CG22" s="760"/>
      <c r="CH22" s="771"/>
      <c r="CI22" s="772"/>
      <c r="CJ22" s="772"/>
      <c r="CK22" s="772"/>
      <c r="CL22" s="773"/>
      <c r="CM22" s="771"/>
      <c r="CN22" s="772"/>
      <c r="CO22" s="772"/>
      <c r="CP22" s="772"/>
      <c r="CQ22" s="773"/>
      <c r="CR22" s="771"/>
      <c r="CS22" s="772"/>
      <c r="CT22" s="772"/>
      <c r="CU22" s="772"/>
      <c r="CV22" s="773"/>
      <c r="CW22" s="771"/>
      <c r="CX22" s="772"/>
      <c r="CY22" s="772"/>
      <c r="CZ22" s="772"/>
      <c r="DA22" s="773"/>
      <c r="DB22" s="771"/>
      <c r="DC22" s="772"/>
      <c r="DD22" s="772"/>
      <c r="DE22" s="772"/>
      <c r="DF22" s="773"/>
      <c r="DG22" s="771"/>
      <c r="DH22" s="772"/>
      <c r="DI22" s="772"/>
      <c r="DJ22" s="772"/>
      <c r="DK22" s="773"/>
      <c r="DL22" s="771"/>
      <c r="DM22" s="772"/>
      <c r="DN22" s="772"/>
      <c r="DO22" s="772"/>
      <c r="DP22" s="773"/>
      <c r="DQ22" s="771"/>
      <c r="DR22" s="772"/>
      <c r="DS22" s="772"/>
      <c r="DT22" s="772"/>
      <c r="DU22" s="773"/>
      <c r="DV22" s="774"/>
      <c r="DW22" s="775"/>
      <c r="DX22" s="775"/>
      <c r="DY22" s="775"/>
      <c r="DZ22" s="776"/>
      <c r="EA22" s="207"/>
    </row>
    <row r="23" spans="1:131" s="208" customFormat="1" ht="26.25" customHeight="1" thickBot="1">
      <c r="A23" s="217" t="s">
        <v>372</v>
      </c>
      <c r="B23" s="780" t="s">
        <v>373</v>
      </c>
      <c r="C23" s="781"/>
      <c r="D23" s="781"/>
      <c r="E23" s="781"/>
      <c r="F23" s="781"/>
      <c r="G23" s="781"/>
      <c r="H23" s="781"/>
      <c r="I23" s="781"/>
      <c r="J23" s="781"/>
      <c r="K23" s="781"/>
      <c r="L23" s="781"/>
      <c r="M23" s="781"/>
      <c r="N23" s="781"/>
      <c r="O23" s="781"/>
      <c r="P23" s="782"/>
      <c r="Q23" s="783">
        <f>SUM(Q7:U22)-16</f>
        <v>55402</v>
      </c>
      <c r="R23" s="784"/>
      <c r="S23" s="784"/>
      <c r="T23" s="784"/>
      <c r="U23" s="784"/>
      <c r="V23" s="784">
        <f>SUM(V7:Z22)-16</f>
        <v>53657</v>
      </c>
      <c r="W23" s="784"/>
      <c r="X23" s="784"/>
      <c r="Y23" s="784"/>
      <c r="Z23" s="784"/>
      <c r="AA23" s="784">
        <v>1745</v>
      </c>
      <c r="AB23" s="784"/>
      <c r="AC23" s="784"/>
      <c r="AD23" s="784"/>
      <c r="AE23" s="785"/>
      <c r="AF23" s="786">
        <v>1475</v>
      </c>
      <c r="AG23" s="784"/>
      <c r="AH23" s="784"/>
      <c r="AI23" s="784"/>
      <c r="AJ23" s="787"/>
      <c r="AK23" s="788"/>
      <c r="AL23" s="789"/>
      <c r="AM23" s="789"/>
      <c r="AN23" s="789"/>
      <c r="AO23" s="789"/>
      <c r="AP23" s="784">
        <f>SUM(AP7:AT22)</f>
        <v>62603</v>
      </c>
      <c r="AQ23" s="784"/>
      <c r="AR23" s="784"/>
      <c r="AS23" s="784"/>
      <c r="AT23" s="784"/>
      <c r="AU23" s="790"/>
      <c r="AV23" s="790"/>
      <c r="AW23" s="790"/>
      <c r="AX23" s="790"/>
      <c r="AY23" s="791"/>
      <c r="AZ23" s="799" t="s">
        <v>114</v>
      </c>
      <c r="BA23" s="800"/>
      <c r="BB23" s="800"/>
      <c r="BC23" s="800"/>
      <c r="BD23" s="801"/>
      <c r="BE23" s="206"/>
      <c r="BF23" s="206"/>
      <c r="BG23" s="206"/>
      <c r="BH23" s="206"/>
      <c r="BI23" s="206"/>
      <c r="BJ23" s="206"/>
      <c r="BK23" s="206"/>
      <c r="BL23" s="206"/>
      <c r="BM23" s="206"/>
      <c r="BN23" s="206"/>
      <c r="BO23" s="206"/>
      <c r="BP23" s="206"/>
      <c r="BQ23" s="215">
        <v>17</v>
      </c>
      <c r="BR23" s="216"/>
      <c r="BS23" s="758"/>
      <c r="BT23" s="759"/>
      <c r="BU23" s="759"/>
      <c r="BV23" s="759"/>
      <c r="BW23" s="759"/>
      <c r="BX23" s="759"/>
      <c r="BY23" s="759"/>
      <c r="BZ23" s="759"/>
      <c r="CA23" s="759"/>
      <c r="CB23" s="759"/>
      <c r="CC23" s="759"/>
      <c r="CD23" s="759"/>
      <c r="CE23" s="759"/>
      <c r="CF23" s="759"/>
      <c r="CG23" s="760"/>
      <c r="CH23" s="771"/>
      <c r="CI23" s="772"/>
      <c r="CJ23" s="772"/>
      <c r="CK23" s="772"/>
      <c r="CL23" s="773"/>
      <c r="CM23" s="771"/>
      <c r="CN23" s="772"/>
      <c r="CO23" s="772"/>
      <c r="CP23" s="772"/>
      <c r="CQ23" s="773"/>
      <c r="CR23" s="771"/>
      <c r="CS23" s="772"/>
      <c r="CT23" s="772"/>
      <c r="CU23" s="772"/>
      <c r="CV23" s="773"/>
      <c r="CW23" s="771"/>
      <c r="CX23" s="772"/>
      <c r="CY23" s="772"/>
      <c r="CZ23" s="772"/>
      <c r="DA23" s="773"/>
      <c r="DB23" s="771"/>
      <c r="DC23" s="772"/>
      <c r="DD23" s="772"/>
      <c r="DE23" s="772"/>
      <c r="DF23" s="773"/>
      <c r="DG23" s="771"/>
      <c r="DH23" s="772"/>
      <c r="DI23" s="772"/>
      <c r="DJ23" s="772"/>
      <c r="DK23" s="773"/>
      <c r="DL23" s="771"/>
      <c r="DM23" s="772"/>
      <c r="DN23" s="772"/>
      <c r="DO23" s="772"/>
      <c r="DP23" s="773"/>
      <c r="DQ23" s="771"/>
      <c r="DR23" s="772"/>
      <c r="DS23" s="772"/>
      <c r="DT23" s="772"/>
      <c r="DU23" s="773"/>
      <c r="DV23" s="774"/>
      <c r="DW23" s="775"/>
      <c r="DX23" s="775"/>
      <c r="DY23" s="775"/>
      <c r="DZ23" s="776"/>
      <c r="EA23" s="207"/>
    </row>
    <row r="24" spans="1:131" s="208" customFormat="1" ht="26.25" customHeight="1">
      <c r="A24" s="798" t="s">
        <v>374</v>
      </c>
      <c r="B24" s="798"/>
      <c r="C24" s="798"/>
      <c r="D24" s="798"/>
      <c r="E24" s="798"/>
      <c r="F24" s="798"/>
      <c r="G24" s="798"/>
      <c r="H24" s="798"/>
      <c r="I24" s="798"/>
      <c r="J24" s="798"/>
      <c r="K24" s="798"/>
      <c r="L24" s="798"/>
      <c r="M24" s="798"/>
      <c r="N24" s="798"/>
      <c r="O24" s="798"/>
      <c r="P24" s="798"/>
      <c r="Q24" s="798"/>
      <c r="R24" s="798"/>
      <c r="S24" s="798"/>
      <c r="T24" s="798"/>
      <c r="U24" s="798"/>
      <c r="V24" s="798"/>
      <c r="W24" s="798"/>
      <c r="X24" s="798"/>
      <c r="Y24" s="798"/>
      <c r="Z24" s="798"/>
      <c r="AA24" s="798"/>
      <c r="AB24" s="798"/>
      <c r="AC24" s="798"/>
      <c r="AD24" s="798"/>
      <c r="AE24" s="798"/>
      <c r="AF24" s="798"/>
      <c r="AG24" s="798"/>
      <c r="AH24" s="798"/>
      <c r="AI24" s="798"/>
      <c r="AJ24" s="798"/>
      <c r="AK24" s="798"/>
      <c r="AL24" s="798"/>
      <c r="AM24" s="798"/>
      <c r="AN24" s="798"/>
      <c r="AO24" s="798"/>
      <c r="AP24" s="798"/>
      <c r="AQ24" s="798"/>
      <c r="AR24" s="798"/>
      <c r="AS24" s="798"/>
      <c r="AT24" s="798"/>
      <c r="AU24" s="798"/>
      <c r="AV24" s="798"/>
      <c r="AW24" s="798"/>
      <c r="AX24" s="798"/>
      <c r="AY24" s="798"/>
      <c r="AZ24" s="205"/>
      <c r="BA24" s="205"/>
      <c r="BB24" s="205"/>
      <c r="BC24" s="205"/>
      <c r="BD24" s="205"/>
      <c r="BE24" s="206"/>
      <c r="BF24" s="206"/>
      <c r="BG24" s="206"/>
      <c r="BH24" s="206"/>
      <c r="BI24" s="206"/>
      <c r="BJ24" s="206"/>
      <c r="BK24" s="206"/>
      <c r="BL24" s="206"/>
      <c r="BM24" s="206"/>
      <c r="BN24" s="206"/>
      <c r="BO24" s="206"/>
      <c r="BP24" s="206"/>
      <c r="BQ24" s="215">
        <v>18</v>
      </c>
      <c r="BR24" s="216"/>
      <c r="BS24" s="758"/>
      <c r="BT24" s="759"/>
      <c r="BU24" s="759"/>
      <c r="BV24" s="759"/>
      <c r="BW24" s="759"/>
      <c r="BX24" s="759"/>
      <c r="BY24" s="759"/>
      <c r="BZ24" s="759"/>
      <c r="CA24" s="759"/>
      <c r="CB24" s="759"/>
      <c r="CC24" s="759"/>
      <c r="CD24" s="759"/>
      <c r="CE24" s="759"/>
      <c r="CF24" s="759"/>
      <c r="CG24" s="760"/>
      <c r="CH24" s="771"/>
      <c r="CI24" s="772"/>
      <c r="CJ24" s="772"/>
      <c r="CK24" s="772"/>
      <c r="CL24" s="773"/>
      <c r="CM24" s="771"/>
      <c r="CN24" s="772"/>
      <c r="CO24" s="772"/>
      <c r="CP24" s="772"/>
      <c r="CQ24" s="773"/>
      <c r="CR24" s="771"/>
      <c r="CS24" s="772"/>
      <c r="CT24" s="772"/>
      <c r="CU24" s="772"/>
      <c r="CV24" s="773"/>
      <c r="CW24" s="771"/>
      <c r="CX24" s="772"/>
      <c r="CY24" s="772"/>
      <c r="CZ24" s="772"/>
      <c r="DA24" s="773"/>
      <c r="DB24" s="771"/>
      <c r="DC24" s="772"/>
      <c r="DD24" s="772"/>
      <c r="DE24" s="772"/>
      <c r="DF24" s="773"/>
      <c r="DG24" s="771"/>
      <c r="DH24" s="772"/>
      <c r="DI24" s="772"/>
      <c r="DJ24" s="772"/>
      <c r="DK24" s="773"/>
      <c r="DL24" s="771"/>
      <c r="DM24" s="772"/>
      <c r="DN24" s="772"/>
      <c r="DO24" s="772"/>
      <c r="DP24" s="773"/>
      <c r="DQ24" s="771"/>
      <c r="DR24" s="772"/>
      <c r="DS24" s="772"/>
      <c r="DT24" s="772"/>
      <c r="DU24" s="773"/>
      <c r="DV24" s="774"/>
      <c r="DW24" s="775"/>
      <c r="DX24" s="775"/>
      <c r="DY24" s="775"/>
      <c r="DZ24" s="776"/>
      <c r="EA24" s="207"/>
    </row>
    <row r="25" spans="1:131" s="200" customFormat="1" ht="26.25" customHeight="1" thickBot="1">
      <c r="A25" s="739" t="s">
        <v>375</v>
      </c>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739"/>
      <c r="AQ25" s="739"/>
      <c r="AR25" s="739"/>
      <c r="AS25" s="739"/>
      <c r="AT25" s="739"/>
      <c r="AU25" s="739"/>
      <c r="AV25" s="739"/>
      <c r="AW25" s="739"/>
      <c r="AX25" s="739"/>
      <c r="AY25" s="739"/>
      <c r="AZ25" s="739"/>
      <c r="BA25" s="739"/>
      <c r="BB25" s="739"/>
      <c r="BC25" s="739"/>
      <c r="BD25" s="739"/>
      <c r="BE25" s="739"/>
      <c r="BF25" s="739"/>
      <c r="BG25" s="739"/>
      <c r="BH25" s="739"/>
      <c r="BI25" s="739"/>
      <c r="BJ25" s="205"/>
      <c r="BK25" s="205"/>
      <c r="BL25" s="205"/>
      <c r="BM25" s="205"/>
      <c r="BN25" s="205"/>
      <c r="BO25" s="218"/>
      <c r="BP25" s="218"/>
      <c r="BQ25" s="215">
        <v>19</v>
      </c>
      <c r="BR25" s="216"/>
      <c r="BS25" s="758"/>
      <c r="BT25" s="759"/>
      <c r="BU25" s="759"/>
      <c r="BV25" s="759"/>
      <c r="BW25" s="759"/>
      <c r="BX25" s="759"/>
      <c r="BY25" s="759"/>
      <c r="BZ25" s="759"/>
      <c r="CA25" s="759"/>
      <c r="CB25" s="759"/>
      <c r="CC25" s="759"/>
      <c r="CD25" s="759"/>
      <c r="CE25" s="759"/>
      <c r="CF25" s="759"/>
      <c r="CG25" s="760"/>
      <c r="CH25" s="771"/>
      <c r="CI25" s="772"/>
      <c r="CJ25" s="772"/>
      <c r="CK25" s="772"/>
      <c r="CL25" s="773"/>
      <c r="CM25" s="771"/>
      <c r="CN25" s="772"/>
      <c r="CO25" s="772"/>
      <c r="CP25" s="772"/>
      <c r="CQ25" s="773"/>
      <c r="CR25" s="771"/>
      <c r="CS25" s="772"/>
      <c r="CT25" s="772"/>
      <c r="CU25" s="772"/>
      <c r="CV25" s="773"/>
      <c r="CW25" s="771"/>
      <c r="CX25" s="772"/>
      <c r="CY25" s="772"/>
      <c r="CZ25" s="772"/>
      <c r="DA25" s="773"/>
      <c r="DB25" s="771"/>
      <c r="DC25" s="772"/>
      <c r="DD25" s="772"/>
      <c r="DE25" s="772"/>
      <c r="DF25" s="773"/>
      <c r="DG25" s="771"/>
      <c r="DH25" s="772"/>
      <c r="DI25" s="772"/>
      <c r="DJ25" s="772"/>
      <c r="DK25" s="773"/>
      <c r="DL25" s="771"/>
      <c r="DM25" s="772"/>
      <c r="DN25" s="772"/>
      <c r="DO25" s="772"/>
      <c r="DP25" s="773"/>
      <c r="DQ25" s="771"/>
      <c r="DR25" s="772"/>
      <c r="DS25" s="772"/>
      <c r="DT25" s="772"/>
      <c r="DU25" s="773"/>
      <c r="DV25" s="774"/>
      <c r="DW25" s="775"/>
      <c r="DX25" s="775"/>
      <c r="DY25" s="775"/>
      <c r="DZ25" s="776"/>
      <c r="EA25" s="199"/>
    </row>
    <row r="26" spans="1:131" s="200" customFormat="1" ht="26.25" customHeight="1">
      <c r="A26" s="730" t="s">
        <v>351</v>
      </c>
      <c r="B26" s="731"/>
      <c r="C26" s="731"/>
      <c r="D26" s="731"/>
      <c r="E26" s="731"/>
      <c r="F26" s="731"/>
      <c r="G26" s="731"/>
      <c r="H26" s="731"/>
      <c r="I26" s="731"/>
      <c r="J26" s="731"/>
      <c r="K26" s="731"/>
      <c r="L26" s="731"/>
      <c r="M26" s="731"/>
      <c r="N26" s="731"/>
      <c r="O26" s="731"/>
      <c r="P26" s="732"/>
      <c r="Q26" s="707" t="s">
        <v>376</v>
      </c>
      <c r="R26" s="708"/>
      <c r="S26" s="708"/>
      <c r="T26" s="708"/>
      <c r="U26" s="709"/>
      <c r="V26" s="707" t="s">
        <v>377</v>
      </c>
      <c r="W26" s="708"/>
      <c r="X26" s="708"/>
      <c r="Y26" s="708"/>
      <c r="Z26" s="709"/>
      <c r="AA26" s="707" t="s">
        <v>378</v>
      </c>
      <c r="AB26" s="708"/>
      <c r="AC26" s="708"/>
      <c r="AD26" s="708"/>
      <c r="AE26" s="708"/>
      <c r="AF26" s="802" t="s">
        <v>379</v>
      </c>
      <c r="AG26" s="803"/>
      <c r="AH26" s="803"/>
      <c r="AI26" s="803"/>
      <c r="AJ26" s="804"/>
      <c r="AK26" s="708" t="s">
        <v>380</v>
      </c>
      <c r="AL26" s="708"/>
      <c r="AM26" s="708"/>
      <c r="AN26" s="708"/>
      <c r="AO26" s="709"/>
      <c r="AP26" s="707" t="s">
        <v>381</v>
      </c>
      <c r="AQ26" s="708"/>
      <c r="AR26" s="708"/>
      <c r="AS26" s="708"/>
      <c r="AT26" s="709"/>
      <c r="AU26" s="707" t="s">
        <v>382</v>
      </c>
      <c r="AV26" s="708"/>
      <c r="AW26" s="708"/>
      <c r="AX26" s="708"/>
      <c r="AY26" s="709"/>
      <c r="AZ26" s="707" t="s">
        <v>383</v>
      </c>
      <c r="BA26" s="708"/>
      <c r="BB26" s="708"/>
      <c r="BC26" s="708"/>
      <c r="BD26" s="709"/>
      <c r="BE26" s="707" t="s">
        <v>358</v>
      </c>
      <c r="BF26" s="708"/>
      <c r="BG26" s="708"/>
      <c r="BH26" s="708"/>
      <c r="BI26" s="719"/>
      <c r="BJ26" s="205"/>
      <c r="BK26" s="205"/>
      <c r="BL26" s="205"/>
      <c r="BM26" s="205"/>
      <c r="BN26" s="205"/>
      <c r="BO26" s="218"/>
      <c r="BP26" s="218"/>
      <c r="BQ26" s="215">
        <v>20</v>
      </c>
      <c r="BR26" s="216"/>
      <c r="BS26" s="758"/>
      <c r="BT26" s="759"/>
      <c r="BU26" s="759"/>
      <c r="BV26" s="759"/>
      <c r="BW26" s="759"/>
      <c r="BX26" s="759"/>
      <c r="BY26" s="759"/>
      <c r="BZ26" s="759"/>
      <c r="CA26" s="759"/>
      <c r="CB26" s="759"/>
      <c r="CC26" s="759"/>
      <c r="CD26" s="759"/>
      <c r="CE26" s="759"/>
      <c r="CF26" s="759"/>
      <c r="CG26" s="760"/>
      <c r="CH26" s="771"/>
      <c r="CI26" s="772"/>
      <c r="CJ26" s="772"/>
      <c r="CK26" s="772"/>
      <c r="CL26" s="773"/>
      <c r="CM26" s="771"/>
      <c r="CN26" s="772"/>
      <c r="CO26" s="772"/>
      <c r="CP26" s="772"/>
      <c r="CQ26" s="773"/>
      <c r="CR26" s="771"/>
      <c r="CS26" s="772"/>
      <c r="CT26" s="772"/>
      <c r="CU26" s="772"/>
      <c r="CV26" s="773"/>
      <c r="CW26" s="771"/>
      <c r="CX26" s="772"/>
      <c r="CY26" s="772"/>
      <c r="CZ26" s="772"/>
      <c r="DA26" s="773"/>
      <c r="DB26" s="771"/>
      <c r="DC26" s="772"/>
      <c r="DD26" s="772"/>
      <c r="DE26" s="772"/>
      <c r="DF26" s="773"/>
      <c r="DG26" s="771"/>
      <c r="DH26" s="772"/>
      <c r="DI26" s="772"/>
      <c r="DJ26" s="772"/>
      <c r="DK26" s="773"/>
      <c r="DL26" s="771"/>
      <c r="DM26" s="772"/>
      <c r="DN26" s="772"/>
      <c r="DO26" s="772"/>
      <c r="DP26" s="773"/>
      <c r="DQ26" s="771"/>
      <c r="DR26" s="772"/>
      <c r="DS26" s="772"/>
      <c r="DT26" s="772"/>
      <c r="DU26" s="773"/>
      <c r="DV26" s="774"/>
      <c r="DW26" s="775"/>
      <c r="DX26" s="775"/>
      <c r="DY26" s="775"/>
      <c r="DZ26" s="776"/>
      <c r="EA26" s="199"/>
    </row>
    <row r="27" spans="1:131" s="200" customFormat="1" ht="26.25" customHeight="1" thickBot="1">
      <c r="A27" s="733"/>
      <c r="B27" s="734"/>
      <c r="C27" s="734"/>
      <c r="D27" s="734"/>
      <c r="E27" s="734"/>
      <c r="F27" s="734"/>
      <c r="G27" s="734"/>
      <c r="H27" s="734"/>
      <c r="I27" s="734"/>
      <c r="J27" s="734"/>
      <c r="K27" s="734"/>
      <c r="L27" s="734"/>
      <c r="M27" s="734"/>
      <c r="N27" s="734"/>
      <c r="O27" s="734"/>
      <c r="P27" s="735"/>
      <c r="Q27" s="710"/>
      <c r="R27" s="711"/>
      <c r="S27" s="711"/>
      <c r="T27" s="711"/>
      <c r="U27" s="712"/>
      <c r="V27" s="710"/>
      <c r="W27" s="711"/>
      <c r="X27" s="711"/>
      <c r="Y27" s="711"/>
      <c r="Z27" s="712"/>
      <c r="AA27" s="710"/>
      <c r="AB27" s="711"/>
      <c r="AC27" s="711"/>
      <c r="AD27" s="711"/>
      <c r="AE27" s="711"/>
      <c r="AF27" s="805"/>
      <c r="AG27" s="806"/>
      <c r="AH27" s="806"/>
      <c r="AI27" s="806"/>
      <c r="AJ27" s="807"/>
      <c r="AK27" s="711"/>
      <c r="AL27" s="711"/>
      <c r="AM27" s="711"/>
      <c r="AN27" s="711"/>
      <c r="AO27" s="712"/>
      <c r="AP27" s="710"/>
      <c r="AQ27" s="711"/>
      <c r="AR27" s="711"/>
      <c r="AS27" s="711"/>
      <c r="AT27" s="712"/>
      <c r="AU27" s="710"/>
      <c r="AV27" s="711"/>
      <c r="AW27" s="711"/>
      <c r="AX27" s="711"/>
      <c r="AY27" s="712"/>
      <c r="AZ27" s="710"/>
      <c r="BA27" s="711"/>
      <c r="BB27" s="711"/>
      <c r="BC27" s="711"/>
      <c r="BD27" s="712"/>
      <c r="BE27" s="710"/>
      <c r="BF27" s="711"/>
      <c r="BG27" s="711"/>
      <c r="BH27" s="711"/>
      <c r="BI27" s="720"/>
      <c r="BJ27" s="205"/>
      <c r="BK27" s="205"/>
      <c r="BL27" s="205"/>
      <c r="BM27" s="205"/>
      <c r="BN27" s="205"/>
      <c r="BO27" s="218"/>
      <c r="BP27" s="218"/>
      <c r="BQ27" s="215">
        <v>21</v>
      </c>
      <c r="BR27" s="216"/>
      <c r="BS27" s="758"/>
      <c r="BT27" s="759"/>
      <c r="BU27" s="759"/>
      <c r="BV27" s="759"/>
      <c r="BW27" s="759"/>
      <c r="BX27" s="759"/>
      <c r="BY27" s="759"/>
      <c r="BZ27" s="759"/>
      <c r="CA27" s="759"/>
      <c r="CB27" s="759"/>
      <c r="CC27" s="759"/>
      <c r="CD27" s="759"/>
      <c r="CE27" s="759"/>
      <c r="CF27" s="759"/>
      <c r="CG27" s="760"/>
      <c r="CH27" s="771"/>
      <c r="CI27" s="772"/>
      <c r="CJ27" s="772"/>
      <c r="CK27" s="772"/>
      <c r="CL27" s="773"/>
      <c r="CM27" s="771"/>
      <c r="CN27" s="772"/>
      <c r="CO27" s="772"/>
      <c r="CP27" s="772"/>
      <c r="CQ27" s="773"/>
      <c r="CR27" s="771"/>
      <c r="CS27" s="772"/>
      <c r="CT27" s="772"/>
      <c r="CU27" s="772"/>
      <c r="CV27" s="773"/>
      <c r="CW27" s="771"/>
      <c r="CX27" s="772"/>
      <c r="CY27" s="772"/>
      <c r="CZ27" s="772"/>
      <c r="DA27" s="773"/>
      <c r="DB27" s="771"/>
      <c r="DC27" s="772"/>
      <c r="DD27" s="772"/>
      <c r="DE27" s="772"/>
      <c r="DF27" s="773"/>
      <c r="DG27" s="771"/>
      <c r="DH27" s="772"/>
      <c r="DI27" s="772"/>
      <c r="DJ27" s="772"/>
      <c r="DK27" s="773"/>
      <c r="DL27" s="771"/>
      <c r="DM27" s="772"/>
      <c r="DN27" s="772"/>
      <c r="DO27" s="772"/>
      <c r="DP27" s="773"/>
      <c r="DQ27" s="771"/>
      <c r="DR27" s="772"/>
      <c r="DS27" s="772"/>
      <c r="DT27" s="772"/>
      <c r="DU27" s="773"/>
      <c r="DV27" s="774"/>
      <c r="DW27" s="775"/>
      <c r="DX27" s="775"/>
      <c r="DY27" s="775"/>
      <c r="DZ27" s="776"/>
      <c r="EA27" s="199"/>
    </row>
    <row r="28" spans="1:131" s="200" customFormat="1" ht="26.25" customHeight="1" thickTop="1">
      <c r="A28" s="219">
        <v>1</v>
      </c>
      <c r="B28" s="721" t="s">
        <v>384</v>
      </c>
      <c r="C28" s="722"/>
      <c r="D28" s="722"/>
      <c r="E28" s="722"/>
      <c r="F28" s="722"/>
      <c r="G28" s="722"/>
      <c r="H28" s="722"/>
      <c r="I28" s="722"/>
      <c r="J28" s="722"/>
      <c r="K28" s="722"/>
      <c r="L28" s="722"/>
      <c r="M28" s="722"/>
      <c r="N28" s="722"/>
      <c r="O28" s="722"/>
      <c r="P28" s="723"/>
      <c r="Q28" s="812">
        <v>13412</v>
      </c>
      <c r="R28" s="813"/>
      <c r="S28" s="813"/>
      <c r="T28" s="813"/>
      <c r="U28" s="813"/>
      <c r="V28" s="813">
        <v>13000</v>
      </c>
      <c r="W28" s="813"/>
      <c r="X28" s="813"/>
      <c r="Y28" s="813"/>
      <c r="Z28" s="813"/>
      <c r="AA28" s="813">
        <v>412</v>
      </c>
      <c r="AB28" s="813"/>
      <c r="AC28" s="813"/>
      <c r="AD28" s="813"/>
      <c r="AE28" s="814"/>
      <c r="AF28" s="815">
        <v>412</v>
      </c>
      <c r="AG28" s="813"/>
      <c r="AH28" s="813"/>
      <c r="AI28" s="813"/>
      <c r="AJ28" s="816"/>
      <c r="AK28" s="817">
        <v>1029</v>
      </c>
      <c r="AL28" s="808"/>
      <c r="AM28" s="808"/>
      <c r="AN28" s="808"/>
      <c r="AO28" s="808"/>
      <c r="AP28" s="808" t="s">
        <v>494</v>
      </c>
      <c r="AQ28" s="808"/>
      <c r="AR28" s="808"/>
      <c r="AS28" s="808"/>
      <c r="AT28" s="808"/>
      <c r="AU28" s="808" t="s">
        <v>494</v>
      </c>
      <c r="AV28" s="808"/>
      <c r="AW28" s="808"/>
      <c r="AX28" s="808"/>
      <c r="AY28" s="808"/>
      <c r="AZ28" s="809" t="s">
        <v>494</v>
      </c>
      <c r="BA28" s="809"/>
      <c r="BB28" s="809"/>
      <c r="BC28" s="809"/>
      <c r="BD28" s="809"/>
      <c r="BE28" s="810"/>
      <c r="BF28" s="810"/>
      <c r="BG28" s="810"/>
      <c r="BH28" s="810"/>
      <c r="BI28" s="811"/>
      <c r="BJ28" s="205"/>
      <c r="BK28" s="205"/>
      <c r="BL28" s="205"/>
      <c r="BM28" s="205"/>
      <c r="BN28" s="205"/>
      <c r="BO28" s="218"/>
      <c r="BP28" s="218"/>
      <c r="BQ28" s="215">
        <v>22</v>
      </c>
      <c r="BR28" s="216"/>
      <c r="BS28" s="758"/>
      <c r="BT28" s="759"/>
      <c r="BU28" s="759"/>
      <c r="BV28" s="759"/>
      <c r="BW28" s="759"/>
      <c r="BX28" s="759"/>
      <c r="BY28" s="759"/>
      <c r="BZ28" s="759"/>
      <c r="CA28" s="759"/>
      <c r="CB28" s="759"/>
      <c r="CC28" s="759"/>
      <c r="CD28" s="759"/>
      <c r="CE28" s="759"/>
      <c r="CF28" s="759"/>
      <c r="CG28" s="760"/>
      <c r="CH28" s="771"/>
      <c r="CI28" s="772"/>
      <c r="CJ28" s="772"/>
      <c r="CK28" s="772"/>
      <c r="CL28" s="773"/>
      <c r="CM28" s="771"/>
      <c r="CN28" s="772"/>
      <c r="CO28" s="772"/>
      <c r="CP28" s="772"/>
      <c r="CQ28" s="773"/>
      <c r="CR28" s="771"/>
      <c r="CS28" s="772"/>
      <c r="CT28" s="772"/>
      <c r="CU28" s="772"/>
      <c r="CV28" s="773"/>
      <c r="CW28" s="771"/>
      <c r="CX28" s="772"/>
      <c r="CY28" s="772"/>
      <c r="CZ28" s="772"/>
      <c r="DA28" s="773"/>
      <c r="DB28" s="771"/>
      <c r="DC28" s="772"/>
      <c r="DD28" s="772"/>
      <c r="DE28" s="772"/>
      <c r="DF28" s="773"/>
      <c r="DG28" s="771"/>
      <c r="DH28" s="772"/>
      <c r="DI28" s="772"/>
      <c r="DJ28" s="772"/>
      <c r="DK28" s="773"/>
      <c r="DL28" s="771"/>
      <c r="DM28" s="772"/>
      <c r="DN28" s="772"/>
      <c r="DO28" s="772"/>
      <c r="DP28" s="773"/>
      <c r="DQ28" s="771"/>
      <c r="DR28" s="772"/>
      <c r="DS28" s="772"/>
      <c r="DT28" s="772"/>
      <c r="DU28" s="773"/>
      <c r="DV28" s="774"/>
      <c r="DW28" s="775"/>
      <c r="DX28" s="775"/>
      <c r="DY28" s="775"/>
      <c r="DZ28" s="776"/>
      <c r="EA28" s="199"/>
    </row>
    <row r="29" spans="1:131" s="200" customFormat="1" ht="26.25" customHeight="1">
      <c r="A29" s="219">
        <v>2</v>
      </c>
      <c r="B29" s="745" t="s">
        <v>385</v>
      </c>
      <c r="C29" s="746"/>
      <c r="D29" s="746"/>
      <c r="E29" s="746"/>
      <c r="F29" s="746"/>
      <c r="G29" s="746"/>
      <c r="H29" s="746"/>
      <c r="I29" s="746"/>
      <c r="J29" s="746"/>
      <c r="K29" s="746"/>
      <c r="L29" s="746"/>
      <c r="M29" s="746"/>
      <c r="N29" s="746"/>
      <c r="O29" s="746"/>
      <c r="P29" s="747"/>
      <c r="Q29" s="748">
        <v>12089</v>
      </c>
      <c r="R29" s="749"/>
      <c r="S29" s="749"/>
      <c r="T29" s="749"/>
      <c r="U29" s="749"/>
      <c r="V29" s="749">
        <v>11997</v>
      </c>
      <c r="W29" s="749"/>
      <c r="X29" s="749"/>
      <c r="Y29" s="749"/>
      <c r="Z29" s="749"/>
      <c r="AA29" s="749">
        <v>92</v>
      </c>
      <c r="AB29" s="749"/>
      <c r="AC29" s="749"/>
      <c r="AD29" s="749"/>
      <c r="AE29" s="750"/>
      <c r="AF29" s="751">
        <v>92</v>
      </c>
      <c r="AG29" s="752"/>
      <c r="AH29" s="752"/>
      <c r="AI29" s="752"/>
      <c r="AJ29" s="753"/>
      <c r="AK29" s="820">
        <v>1731</v>
      </c>
      <c r="AL29" s="821"/>
      <c r="AM29" s="821"/>
      <c r="AN29" s="821"/>
      <c r="AO29" s="821"/>
      <c r="AP29" s="821" t="s">
        <v>494</v>
      </c>
      <c r="AQ29" s="821"/>
      <c r="AR29" s="821"/>
      <c r="AS29" s="821"/>
      <c r="AT29" s="821"/>
      <c r="AU29" s="821" t="s">
        <v>494</v>
      </c>
      <c r="AV29" s="821"/>
      <c r="AW29" s="821"/>
      <c r="AX29" s="821"/>
      <c r="AY29" s="821"/>
      <c r="AZ29" s="822" t="s">
        <v>494</v>
      </c>
      <c r="BA29" s="822"/>
      <c r="BB29" s="822"/>
      <c r="BC29" s="822"/>
      <c r="BD29" s="822"/>
      <c r="BE29" s="818"/>
      <c r="BF29" s="818"/>
      <c r="BG29" s="818"/>
      <c r="BH29" s="818"/>
      <c r="BI29" s="819"/>
      <c r="BJ29" s="205"/>
      <c r="BK29" s="205"/>
      <c r="BL29" s="205"/>
      <c r="BM29" s="205"/>
      <c r="BN29" s="205"/>
      <c r="BO29" s="218"/>
      <c r="BP29" s="218"/>
      <c r="BQ29" s="215">
        <v>23</v>
      </c>
      <c r="BR29" s="216"/>
      <c r="BS29" s="758"/>
      <c r="BT29" s="759"/>
      <c r="BU29" s="759"/>
      <c r="BV29" s="759"/>
      <c r="BW29" s="759"/>
      <c r="BX29" s="759"/>
      <c r="BY29" s="759"/>
      <c r="BZ29" s="759"/>
      <c r="CA29" s="759"/>
      <c r="CB29" s="759"/>
      <c r="CC29" s="759"/>
      <c r="CD29" s="759"/>
      <c r="CE29" s="759"/>
      <c r="CF29" s="759"/>
      <c r="CG29" s="760"/>
      <c r="CH29" s="771"/>
      <c r="CI29" s="772"/>
      <c r="CJ29" s="772"/>
      <c r="CK29" s="772"/>
      <c r="CL29" s="773"/>
      <c r="CM29" s="771"/>
      <c r="CN29" s="772"/>
      <c r="CO29" s="772"/>
      <c r="CP29" s="772"/>
      <c r="CQ29" s="773"/>
      <c r="CR29" s="771"/>
      <c r="CS29" s="772"/>
      <c r="CT29" s="772"/>
      <c r="CU29" s="772"/>
      <c r="CV29" s="773"/>
      <c r="CW29" s="771"/>
      <c r="CX29" s="772"/>
      <c r="CY29" s="772"/>
      <c r="CZ29" s="772"/>
      <c r="DA29" s="773"/>
      <c r="DB29" s="771"/>
      <c r="DC29" s="772"/>
      <c r="DD29" s="772"/>
      <c r="DE29" s="772"/>
      <c r="DF29" s="773"/>
      <c r="DG29" s="771"/>
      <c r="DH29" s="772"/>
      <c r="DI29" s="772"/>
      <c r="DJ29" s="772"/>
      <c r="DK29" s="773"/>
      <c r="DL29" s="771"/>
      <c r="DM29" s="772"/>
      <c r="DN29" s="772"/>
      <c r="DO29" s="772"/>
      <c r="DP29" s="773"/>
      <c r="DQ29" s="771"/>
      <c r="DR29" s="772"/>
      <c r="DS29" s="772"/>
      <c r="DT29" s="772"/>
      <c r="DU29" s="773"/>
      <c r="DV29" s="774"/>
      <c r="DW29" s="775"/>
      <c r="DX29" s="775"/>
      <c r="DY29" s="775"/>
      <c r="DZ29" s="776"/>
      <c r="EA29" s="199"/>
    </row>
    <row r="30" spans="1:131" s="200" customFormat="1" ht="26.25" customHeight="1">
      <c r="A30" s="219">
        <v>3</v>
      </c>
      <c r="B30" s="745" t="s">
        <v>386</v>
      </c>
      <c r="C30" s="746"/>
      <c r="D30" s="746"/>
      <c r="E30" s="746"/>
      <c r="F30" s="746"/>
      <c r="G30" s="746"/>
      <c r="H30" s="746"/>
      <c r="I30" s="746"/>
      <c r="J30" s="746"/>
      <c r="K30" s="746"/>
      <c r="L30" s="746"/>
      <c r="M30" s="746"/>
      <c r="N30" s="746"/>
      <c r="O30" s="746"/>
      <c r="P30" s="747"/>
      <c r="Q30" s="748">
        <v>1226</v>
      </c>
      <c r="R30" s="749"/>
      <c r="S30" s="749"/>
      <c r="T30" s="749"/>
      <c r="U30" s="749"/>
      <c r="V30" s="749">
        <v>1223</v>
      </c>
      <c r="W30" s="749"/>
      <c r="X30" s="749"/>
      <c r="Y30" s="749"/>
      <c r="Z30" s="749"/>
      <c r="AA30" s="749">
        <v>3</v>
      </c>
      <c r="AB30" s="749"/>
      <c r="AC30" s="749"/>
      <c r="AD30" s="749"/>
      <c r="AE30" s="750"/>
      <c r="AF30" s="751">
        <v>3</v>
      </c>
      <c r="AG30" s="752"/>
      <c r="AH30" s="752"/>
      <c r="AI30" s="752"/>
      <c r="AJ30" s="753"/>
      <c r="AK30" s="820">
        <v>380</v>
      </c>
      <c r="AL30" s="821"/>
      <c r="AM30" s="821"/>
      <c r="AN30" s="821"/>
      <c r="AO30" s="821"/>
      <c r="AP30" s="821" t="s">
        <v>494</v>
      </c>
      <c r="AQ30" s="821"/>
      <c r="AR30" s="821"/>
      <c r="AS30" s="821"/>
      <c r="AT30" s="821"/>
      <c r="AU30" s="821" t="s">
        <v>494</v>
      </c>
      <c r="AV30" s="821"/>
      <c r="AW30" s="821"/>
      <c r="AX30" s="821"/>
      <c r="AY30" s="821"/>
      <c r="AZ30" s="822" t="s">
        <v>494</v>
      </c>
      <c r="BA30" s="822"/>
      <c r="BB30" s="822"/>
      <c r="BC30" s="822"/>
      <c r="BD30" s="822"/>
      <c r="BE30" s="818"/>
      <c r="BF30" s="818"/>
      <c r="BG30" s="818"/>
      <c r="BH30" s="818"/>
      <c r="BI30" s="819"/>
      <c r="BJ30" s="205"/>
      <c r="BK30" s="205"/>
      <c r="BL30" s="205"/>
      <c r="BM30" s="205"/>
      <c r="BN30" s="205"/>
      <c r="BO30" s="218"/>
      <c r="BP30" s="218"/>
      <c r="BQ30" s="215">
        <v>24</v>
      </c>
      <c r="BR30" s="216"/>
      <c r="BS30" s="758"/>
      <c r="BT30" s="759"/>
      <c r="BU30" s="759"/>
      <c r="BV30" s="759"/>
      <c r="BW30" s="759"/>
      <c r="BX30" s="759"/>
      <c r="BY30" s="759"/>
      <c r="BZ30" s="759"/>
      <c r="CA30" s="759"/>
      <c r="CB30" s="759"/>
      <c r="CC30" s="759"/>
      <c r="CD30" s="759"/>
      <c r="CE30" s="759"/>
      <c r="CF30" s="759"/>
      <c r="CG30" s="760"/>
      <c r="CH30" s="771"/>
      <c r="CI30" s="772"/>
      <c r="CJ30" s="772"/>
      <c r="CK30" s="772"/>
      <c r="CL30" s="773"/>
      <c r="CM30" s="771"/>
      <c r="CN30" s="772"/>
      <c r="CO30" s="772"/>
      <c r="CP30" s="772"/>
      <c r="CQ30" s="773"/>
      <c r="CR30" s="771"/>
      <c r="CS30" s="772"/>
      <c r="CT30" s="772"/>
      <c r="CU30" s="772"/>
      <c r="CV30" s="773"/>
      <c r="CW30" s="771"/>
      <c r="CX30" s="772"/>
      <c r="CY30" s="772"/>
      <c r="CZ30" s="772"/>
      <c r="DA30" s="773"/>
      <c r="DB30" s="771"/>
      <c r="DC30" s="772"/>
      <c r="DD30" s="772"/>
      <c r="DE30" s="772"/>
      <c r="DF30" s="773"/>
      <c r="DG30" s="771"/>
      <c r="DH30" s="772"/>
      <c r="DI30" s="772"/>
      <c r="DJ30" s="772"/>
      <c r="DK30" s="773"/>
      <c r="DL30" s="771"/>
      <c r="DM30" s="772"/>
      <c r="DN30" s="772"/>
      <c r="DO30" s="772"/>
      <c r="DP30" s="773"/>
      <c r="DQ30" s="771"/>
      <c r="DR30" s="772"/>
      <c r="DS30" s="772"/>
      <c r="DT30" s="772"/>
      <c r="DU30" s="773"/>
      <c r="DV30" s="774"/>
      <c r="DW30" s="775"/>
      <c r="DX30" s="775"/>
      <c r="DY30" s="775"/>
      <c r="DZ30" s="776"/>
      <c r="EA30" s="199"/>
    </row>
    <row r="31" spans="1:131" s="200" customFormat="1" ht="26.25" customHeight="1">
      <c r="A31" s="219">
        <v>4</v>
      </c>
      <c r="B31" s="745" t="s">
        <v>387</v>
      </c>
      <c r="C31" s="746"/>
      <c r="D31" s="746"/>
      <c r="E31" s="746"/>
      <c r="F31" s="746"/>
      <c r="G31" s="746"/>
      <c r="H31" s="746"/>
      <c r="I31" s="746"/>
      <c r="J31" s="746"/>
      <c r="K31" s="746"/>
      <c r="L31" s="746"/>
      <c r="M31" s="746"/>
      <c r="N31" s="746"/>
      <c r="O31" s="746"/>
      <c r="P31" s="747"/>
      <c r="Q31" s="748">
        <v>22</v>
      </c>
      <c r="R31" s="749"/>
      <c r="S31" s="749"/>
      <c r="T31" s="749"/>
      <c r="U31" s="749"/>
      <c r="V31" s="749">
        <v>20</v>
      </c>
      <c r="W31" s="749"/>
      <c r="X31" s="749"/>
      <c r="Y31" s="749"/>
      <c r="Z31" s="749"/>
      <c r="AA31" s="749">
        <v>2</v>
      </c>
      <c r="AB31" s="749"/>
      <c r="AC31" s="749"/>
      <c r="AD31" s="749"/>
      <c r="AE31" s="750"/>
      <c r="AF31" s="751">
        <v>2</v>
      </c>
      <c r="AG31" s="752"/>
      <c r="AH31" s="752"/>
      <c r="AI31" s="752"/>
      <c r="AJ31" s="753"/>
      <c r="AK31" s="820">
        <v>2</v>
      </c>
      <c r="AL31" s="821"/>
      <c r="AM31" s="821"/>
      <c r="AN31" s="821"/>
      <c r="AO31" s="821"/>
      <c r="AP31" s="821" t="s">
        <v>494</v>
      </c>
      <c r="AQ31" s="821"/>
      <c r="AR31" s="821"/>
      <c r="AS31" s="821"/>
      <c r="AT31" s="821"/>
      <c r="AU31" s="821" t="s">
        <v>494</v>
      </c>
      <c r="AV31" s="821"/>
      <c r="AW31" s="821"/>
      <c r="AX31" s="821"/>
      <c r="AY31" s="821"/>
      <c r="AZ31" s="822" t="s">
        <v>494</v>
      </c>
      <c r="BA31" s="822"/>
      <c r="BB31" s="822"/>
      <c r="BC31" s="822"/>
      <c r="BD31" s="822"/>
      <c r="BE31" s="818"/>
      <c r="BF31" s="818"/>
      <c r="BG31" s="818"/>
      <c r="BH31" s="818"/>
      <c r="BI31" s="819"/>
      <c r="BJ31" s="205"/>
      <c r="BK31" s="205"/>
      <c r="BL31" s="205"/>
      <c r="BM31" s="205"/>
      <c r="BN31" s="205"/>
      <c r="BO31" s="218"/>
      <c r="BP31" s="218"/>
      <c r="BQ31" s="215">
        <v>25</v>
      </c>
      <c r="BR31" s="216"/>
      <c r="BS31" s="758"/>
      <c r="BT31" s="759"/>
      <c r="BU31" s="759"/>
      <c r="BV31" s="759"/>
      <c r="BW31" s="759"/>
      <c r="BX31" s="759"/>
      <c r="BY31" s="759"/>
      <c r="BZ31" s="759"/>
      <c r="CA31" s="759"/>
      <c r="CB31" s="759"/>
      <c r="CC31" s="759"/>
      <c r="CD31" s="759"/>
      <c r="CE31" s="759"/>
      <c r="CF31" s="759"/>
      <c r="CG31" s="760"/>
      <c r="CH31" s="771"/>
      <c r="CI31" s="772"/>
      <c r="CJ31" s="772"/>
      <c r="CK31" s="772"/>
      <c r="CL31" s="773"/>
      <c r="CM31" s="771"/>
      <c r="CN31" s="772"/>
      <c r="CO31" s="772"/>
      <c r="CP31" s="772"/>
      <c r="CQ31" s="773"/>
      <c r="CR31" s="771"/>
      <c r="CS31" s="772"/>
      <c r="CT31" s="772"/>
      <c r="CU31" s="772"/>
      <c r="CV31" s="773"/>
      <c r="CW31" s="771"/>
      <c r="CX31" s="772"/>
      <c r="CY31" s="772"/>
      <c r="CZ31" s="772"/>
      <c r="DA31" s="773"/>
      <c r="DB31" s="771"/>
      <c r="DC31" s="772"/>
      <c r="DD31" s="772"/>
      <c r="DE31" s="772"/>
      <c r="DF31" s="773"/>
      <c r="DG31" s="771"/>
      <c r="DH31" s="772"/>
      <c r="DI31" s="772"/>
      <c r="DJ31" s="772"/>
      <c r="DK31" s="773"/>
      <c r="DL31" s="771"/>
      <c r="DM31" s="772"/>
      <c r="DN31" s="772"/>
      <c r="DO31" s="772"/>
      <c r="DP31" s="773"/>
      <c r="DQ31" s="771"/>
      <c r="DR31" s="772"/>
      <c r="DS31" s="772"/>
      <c r="DT31" s="772"/>
      <c r="DU31" s="773"/>
      <c r="DV31" s="774"/>
      <c r="DW31" s="775"/>
      <c r="DX31" s="775"/>
      <c r="DY31" s="775"/>
      <c r="DZ31" s="776"/>
      <c r="EA31" s="199"/>
    </row>
    <row r="32" spans="1:131" s="200" customFormat="1" ht="26.25" customHeight="1">
      <c r="A32" s="219">
        <v>5</v>
      </c>
      <c r="B32" s="745" t="s">
        <v>388</v>
      </c>
      <c r="C32" s="746"/>
      <c r="D32" s="746"/>
      <c r="E32" s="746"/>
      <c r="F32" s="746"/>
      <c r="G32" s="746"/>
      <c r="H32" s="746"/>
      <c r="I32" s="746"/>
      <c r="J32" s="746"/>
      <c r="K32" s="746"/>
      <c r="L32" s="746"/>
      <c r="M32" s="746"/>
      <c r="N32" s="746"/>
      <c r="O32" s="746"/>
      <c r="P32" s="747"/>
      <c r="Q32" s="748">
        <v>2970</v>
      </c>
      <c r="R32" s="749"/>
      <c r="S32" s="749"/>
      <c r="T32" s="749"/>
      <c r="U32" s="749"/>
      <c r="V32" s="749">
        <v>2496</v>
      </c>
      <c r="W32" s="749"/>
      <c r="X32" s="749"/>
      <c r="Y32" s="749"/>
      <c r="Z32" s="749"/>
      <c r="AA32" s="749">
        <v>473</v>
      </c>
      <c r="AB32" s="749"/>
      <c r="AC32" s="749"/>
      <c r="AD32" s="749"/>
      <c r="AE32" s="750"/>
      <c r="AF32" s="751">
        <v>4298</v>
      </c>
      <c r="AG32" s="752"/>
      <c r="AH32" s="752"/>
      <c r="AI32" s="752"/>
      <c r="AJ32" s="753"/>
      <c r="AK32" s="820">
        <v>187</v>
      </c>
      <c r="AL32" s="821"/>
      <c r="AM32" s="821"/>
      <c r="AN32" s="821"/>
      <c r="AO32" s="821"/>
      <c r="AP32" s="821">
        <v>5709</v>
      </c>
      <c r="AQ32" s="821"/>
      <c r="AR32" s="821"/>
      <c r="AS32" s="821"/>
      <c r="AT32" s="821"/>
      <c r="AU32" s="821">
        <v>748</v>
      </c>
      <c r="AV32" s="821"/>
      <c r="AW32" s="821"/>
      <c r="AX32" s="821"/>
      <c r="AY32" s="821"/>
      <c r="AZ32" s="822" t="s">
        <v>494</v>
      </c>
      <c r="BA32" s="822"/>
      <c r="BB32" s="822"/>
      <c r="BC32" s="822"/>
      <c r="BD32" s="822"/>
      <c r="BE32" s="818" t="s">
        <v>389</v>
      </c>
      <c r="BF32" s="818"/>
      <c r="BG32" s="818"/>
      <c r="BH32" s="818"/>
      <c r="BI32" s="819"/>
      <c r="BJ32" s="205"/>
      <c r="BK32" s="205"/>
      <c r="BL32" s="205"/>
      <c r="BM32" s="205"/>
      <c r="BN32" s="205"/>
      <c r="BO32" s="218"/>
      <c r="BP32" s="218"/>
      <c r="BQ32" s="215">
        <v>26</v>
      </c>
      <c r="BR32" s="216"/>
      <c r="BS32" s="758"/>
      <c r="BT32" s="759"/>
      <c r="BU32" s="759"/>
      <c r="BV32" s="759"/>
      <c r="BW32" s="759"/>
      <c r="BX32" s="759"/>
      <c r="BY32" s="759"/>
      <c r="BZ32" s="759"/>
      <c r="CA32" s="759"/>
      <c r="CB32" s="759"/>
      <c r="CC32" s="759"/>
      <c r="CD32" s="759"/>
      <c r="CE32" s="759"/>
      <c r="CF32" s="759"/>
      <c r="CG32" s="760"/>
      <c r="CH32" s="771"/>
      <c r="CI32" s="772"/>
      <c r="CJ32" s="772"/>
      <c r="CK32" s="772"/>
      <c r="CL32" s="773"/>
      <c r="CM32" s="771"/>
      <c r="CN32" s="772"/>
      <c r="CO32" s="772"/>
      <c r="CP32" s="772"/>
      <c r="CQ32" s="773"/>
      <c r="CR32" s="771"/>
      <c r="CS32" s="772"/>
      <c r="CT32" s="772"/>
      <c r="CU32" s="772"/>
      <c r="CV32" s="773"/>
      <c r="CW32" s="771"/>
      <c r="CX32" s="772"/>
      <c r="CY32" s="772"/>
      <c r="CZ32" s="772"/>
      <c r="DA32" s="773"/>
      <c r="DB32" s="771"/>
      <c r="DC32" s="772"/>
      <c r="DD32" s="772"/>
      <c r="DE32" s="772"/>
      <c r="DF32" s="773"/>
      <c r="DG32" s="771"/>
      <c r="DH32" s="772"/>
      <c r="DI32" s="772"/>
      <c r="DJ32" s="772"/>
      <c r="DK32" s="773"/>
      <c r="DL32" s="771"/>
      <c r="DM32" s="772"/>
      <c r="DN32" s="772"/>
      <c r="DO32" s="772"/>
      <c r="DP32" s="773"/>
      <c r="DQ32" s="771"/>
      <c r="DR32" s="772"/>
      <c r="DS32" s="772"/>
      <c r="DT32" s="772"/>
      <c r="DU32" s="773"/>
      <c r="DV32" s="774"/>
      <c r="DW32" s="775"/>
      <c r="DX32" s="775"/>
      <c r="DY32" s="775"/>
      <c r="DZ32" s="776"/>
      <c r="EA32" s="199"/>
    </row>
    <row r="33" spans="1:131" s="200" customFormat="1" ht="26.25" customHeight="1">
      <c r="A33" s="219">
        <v>6</v>
      </c>
      <c r="B33" s="745" t="s">
        <v>390</v>
      </c>
      <c r="C33" s="746"/>
      <c r="D33" s="746"/>
      <c r="E33" s="746"/>
      <c r="F33" s="746"/>
      <c r="G33" s="746"/>
      <c r="H33" s="746"/>
      <c r="I33" s="746"/>
      <c r="J33" s="746"/>
      <c r="K33" s="746"/>
      <c r="L33" s="746"/>
      <c r="M33" s="746"/>
      <c r="N33" s="746"/>
      <c r="O33" s="746"/>
      <c r="P33" s="747"/>
      <c r="Q33" s="748">
        <v>677</v>
      </c>
      <c r="R33" s="749"/>
      <c r="S33" s="749"/>
      <c r="T33" s="749"/>
      <c r="U33" s="749"/>
      <c r="V33" s="749">
        <v>708</v>
      </c>
      <c r="W33" s="749"/>
      <c r="X33" s="749"/>
      <c r="Y33" s="749"/>
      <c r="Z33" s="749"/>
      <c r="AA33" s="749">
        <v>-32</v>
      </c>
      <c r="AB33" s="749"/>
      <c r="AC33" s="749"/>
      <c r="AD33" s="749"/>
      <c r="AE33" s="750"/>
      <c r="AF33" s="751">
        <v>997</v>
      </c>
      <c r="AG33" s="752"/>
      <c r="AH33" s="752"/>
      <c r="AI33" s="752"/>
      <c r="AJ33" s="753"/>
      <c r="AK33" s="820">
        <v>248</v>
      </c>
      <c r="AL33" s="821"/>
      <c r="AM33" s="821"/>
      <c r="AN33" s="821"/>
      <c r="AO33" s="821"/>
      <c r="AP33" s="821">
        <v>358</v>
      </c>
      <c r="AQ33" s="821"/>
      <c r="AR33" s="821"/>
      <c r="AS33" s="821"/>
      <c r="AT33" s="821"/>
      <c r="AU33" s="821">
        <v>263</v>
      </c>
      <c r="AV33" s="821"/>
      <c r="AW33" s="821"/>
      <c r="AX33" s="821"/>
      <c r="AY33" s="821"/>
      <c r="AZ33" s="822" t="s">
        <v>494</v>
      </c>
      <c r="BA33" s="822"/>
      <c r="BB33" s="822"/>
      <c r="BC33" s="822"/>
      <c r="BD33" s="822"/>
      <c r="BE33" s="818" t="s">
        <v>389</v>
      </c>
      <c r="BF33" s="818"/>
      <c r="BG33" s="818"/>
      <c r="BH33" s="818"/>
      <c r="BI33" s="819"/>
      <c r="BJ33" s="205"/>
      <c r="BK33" s="205"/>
      <c r="BL33" s="205"/>
      <c r="BM33" s="205"/>
      <c r="BN33" s="205"/>
      <c r="BO33" s="218"/>
      <c r="BP33" s="218"/>
      <c r="BQ33" s="215">
        <v>27</v>
      </c>
      <c r="BR33" s="216"/>
      <c r="BS33" s="758"/>
      <c r="BT33" s="759"/>
      <c r="BU33" s="759"/>
      <c r="BV33" s="759"/>
      <c r="BW33" s="759"/>
      <c r="BX33" s="759"/>
      <c r="BY33" s="759"/>
      <c r="BZ33" s="759"/>
      <c r="CA33" s="759"/>
      <c r="CB33" s="759"/>
      <c r="CC33" s="759"/>
      <c r="CD33" s="759"/>
      <c r="CE33" s="759"/>
      <c r="CF33" s="759"/>
      <c r="CG33" s="760"/>
      <c r="CH33" s="771"/>
      <c r="CI33" s="772"/>
      <c r="CJ33" s="772"/>
      <c r="CK33" s="772"/>
      <c r="CL33" s="773"/>
      <c r="CM33" s="771"/>
      <c r="CN33" s="772"/>
      <c r="CO33" s="772"/>
      <c r="CP33" s="772"/>
      <c r="CQ33" s="773"/>
      <c r="CR33" s="771"/>
      <c r="CS33" s="772"/>
      <c r="CT33" s="772"/>
      <c r="CU33" s="772"/>
      <c r="CV33" s="773"/>
      <c r="CW33" s="771"/>
      <c r="CX33" s="772"/>
      <c r="CY33" s="772"/>
      <c r="CZ33" s="772"/>
      <c r="DA33" s="773"/>
      <c r="DB33" s="771"/>
      <c r="DC33" s="772"/>
      <c r="DD33" s="772"/>
      <c r="DE33" s="772"/>
      <c r="DF33" s="773"/>
      <c r="DG33" s="771"/>
      <c r="DH33" s="772"/>
      <c r="DI33" s="772"/>
      <c r="DJ33" s="772"/>
      <c r="DK33" s="773"/>
      <c r="DL33" s="771"/>
      <c r="DM33" s="772"/>
      <c r="DN33" s="772"/>
      <c r="DO33" s="772"/>
      <c r="DP33" s="773"/>
      <c r="DQ33" s="771"/>
      <c r="DR33" s="772"/>
      <c r="DS33" s="772"/>
      <c r="DT33" s="772"/>
      <c r="DU33" s="773"/>
      <c r="DV33" s="774"/>
      <c r="DW33" s="775"/>
      <c r="DX33" s="775"/>
      <c r="DY33" s="775"/>
      <c r="DZ33" s="776"/>
      <c r="EA33" s="199"/>
    </row>
    <row r="34" spans="1:131" s="200" customFormat="1" ht="26.25" customHeight="1">
      <c r="A34" s="219">
        <v>7</v>
      </c>
      <c r="B34" s="745" t="s">
        <v>391</v>
      </c>
      <c r="C34" s="746"/>
      <c r="D34" s="746"/>
      <c r="E34" s="746"/>
      <c r="F34" s="746"/>
      <c r="G34" s="746"/>
      <c r="H34" s="746"/>
      <c r="I34" s="746"/>
      <c r="J34" s="746"/>
      <c r="K34" s="746"/>
      <c r="L34" s="746"/>
      <c r="M34" s="746"/>
      <c r="N34" s="746"/>
      <c r="O34" s="746"/>
      <c r="P34" s="747"/>
      <c r="Q34" s="748">
        <v>296</v>
      </c>
      <c r="R34" s="749"/>
      <c r="S34" s="749"/>
      <c r="T34" s="749"/>
      <c r="U34" s="749"/>
      <c r="V34" s="749">
        <v>296</v>
      </c>
      <c r="W34" s="749"/>
      <c r="X34" s="749"/>
      <c r="Y34" s="749"/>
      <c r="Z34" s="749"/>
      <c r="AA34" s="749">
        <v>0</v>
      </c>
      <c r="AB34" s="749"/>
      <c r="AC34" s="749"/>
      <c r="AD34" s="749"/>
      <c r="AE34" s="750"/>
      <c r="AF34" s="751" t="s">
        <v>494</v>
      </c>
      <c r="AG34" s="752"/>
      <c r="AH34" s="752"/>
      <c r="AI34" s="752"/>
      <c r="AJ34" s="753"/>
      <c r="AK34" s="820">
        <v>74</v>
      </c>
      <c r="AL34" s="821"/>
      <c r="AM34" s="821"/>
      <c r="AN34" s="821"/>
      <c r="AO34" s="821"/>
      <c r="AP34" s="821">
        <v>516</v>
      </c>
      <c r="AQ34" s="821"/>
      <c r="AR34" s="821"/>
      <c r="AS34" s="821"/>
      <c r="AT34" s="821"/>
      <c r="AU34" s="821">
        <v>203</v>
      </c>
      <c r="AV34" s="821"/>
      <c r="AW34" s="821"/>
      <c r="AX34" s="821"/>
      <c r="AY34" s="821"/>
      <c r="AZ34" s="822" t="s">
        <v>494</v>
      </c>
      <c r="BA34" s="822"/>
      <c r="BB34" s="822"/>
      <c r="BC34" s="822"/>
      <c r="BD34" s="822"/>
      <c r="BE34" s="818" t="s">
        <v>392</v>
      </c>
      <c r="BF34" s="818"/>
      <c r="BG34" s="818"/>
      <c r="BH34" s="818"/>
      <c r="BI34" s="819"/>
      <c r="BJ34" s="205"/>
      <c r="BK34" s="205"/>
      <c r="BL34" s="205"/>
      <c r="BM34" s="205"/>
      <c r="BN34" s="205"/>
      <c r="BO34" s="218"/>
      <c r="BP34" s="218"/>
      <c r="BQ34" s="215">
        <v>28</v>
      </c>
      <c r="BR34" s="216"/>
      <c r="BS34" s="758"/>
      <c r="BT34" s="759"/>
      <c r="BU34" s="759"/>
      <c r="BV34" s="759"/>
      <c r="BW34" s="759"/>
      <c r="BX34" s="759"/>
      <c r="BY34" s="759"/>
      <c r="BZ34" s="759"/>
      <c r="CA34" s="759"/>
      <c r="CB34" s="759"/>
      <c r="CC34" s="759"/>
      <c r="CD34" s="759"/>
      <c r="CE34" s="759"/>
      <c r="CF34" s="759"/>
      <c r="CG34" s="760"/>
      <c r="CH34" s="771"/>
      <c r="CI34" s="772"/>
      <c r="CJ34" s="772"/>
      <c r="CK34" s="772"/>
      <c r="CL34" s="773"/>
      <c r="CM34" s="771"/>
      <c r="CN34" s="772"/>
      <c r="CO34" s="772"/>
      <c r="CP34" s="772"/>
      <c r="CQ34" s="773"/>
      <c r="CR34" s="771"/>
      <c r="CS34" s="772"/>
      <c r="CT34" s="772"/>
      <c r="CU34" s="772"/>
      <c r="CV34" s="773"/>
      <c r="CW34" s="771"/>
      <c r="CX34" s="772"/>
      <c r="CY34" s="772"/>
      <c r="CZ34" s="772"/>
      <c r="DA34" s="773"/>
      <c r="DB34" s="771"/>
      <c r="DC34" s="772"/>
      <c r="DD34" s="772"/>
      <c r="DE34" s="772"/>
      <c r="DF34" s="773"/>
      <c r="DG34" s="771"/>
      <c r="DH34" s="772"/>
      <c r="DI34" s="772"/>
      <c r="DJ34" s="772"/>
      <c r="DK34" s="773"/>
      <c r="DL34" s="771"/>
      <c r="DM34" s="772"/>
      <c r="DN34" s="772"/>
      <c r="DO34" s="772"/>
      <c r="DP34" s="773"/>
      <c r="DQ34" s="771"/>
      <c r="DR34" s="772"/>
      <c r="DS34" s="772"/>
      <c r="DT34" s="772"/>
      <c r="DU34" s="773"/>
      <c r="DV34" s="774"/>
      <c r="DW34" s="775"/>
      <c r="DX34" s="775"/>
      <c r="DY34" s="775"/>
      <c r="DZ34" s="776"/>
      <c r="EA34" s="199"/>
    </row>
    <row r="35" spans="1:131" s="200" customFormat="1" ht="26.25" customHeight="1">
      <c r="A35" s="219">
        <v>8</v>
      </c>
      <c r="B35" s="745" t="s">
        <v>393</v>
      </c>
      <c r="C35" s="746"/>
      <c r="D35" s="746"/>
      <c r="E35" s="746"/>
      <c r="F35" s="746"/>
      <c r="G35" s="746"/>
      <c r="H35" s="746"/>
      <c r="I35" s="746"/>
      <c r="J35" s="746"/>
      <c r="K35" s="746"/>
      <c r="L35" s="746"/>
      <c r="M35" s="746"/>
      <c r="N35" s="746"/>
      <c r="O35" s="746"/>
      <c r="P35" s="747"/>
      <c r="Q35" s="748">
        <v>5240</v>
      </c>
      <c r="R35" s="749"/>
      <c r="S35" s="749"/>
      <c r="T35" s="749"/>
      <c r="U35" s="749"/>
      <c r="V35" s="749">
        <v>5237</v>
      </c>
      <c r="W35" s="749"/>
      <c r="X35" s="749"/>
      <c r="Y35" s="749"/>
      <c r="Z35" s="749"/>
      <c r="AA35" s="749">
        <v>3</v>
      </c>
      <c r="AB35" s="749"/>
      <c r="AC35" s="749"/>
      <c r="AD35" s="749"/>
      <c r="AE35" s="750"/>
      <c r="AF35" s="751">
        <v>3</v>
      </c>
      <c r="AG35" s="752"/>
      <c r="AH35" s="752"/>
      <c r="AI35" s="752"/>
      <c r="AJ35" s="753"/>
      <c r="AK35" s="820">
        <v>1997</v>
      </c>
      <c r="AL35" s="821"/>
      <c r="AM35" s="821"/>
      <c r="AN35" s="821"/>
      <c r="AO35" s="821"/>
      <c r="AP35" s="821">
        <v>29539</v>
      </c>
      <c r="AQ35" s="821"/>
      <c r="AR35" s="821"/>
      <c r="AS35" s="821"/>
      <c r="AT35" s="821"/>
      <c r="AU35" s="821">
        <v>20323</v>
      </c>
      <c r="AV35" s="821"/>
      <c r="AW35" s="821"/>
      <c r="AX35" s="821"/>
      <c r="AY35" s="821"/>
      <c r="AZ35" s="822" t="s">
        <v>494</v>
      </c>
      <c r="BA35" s="822"/>
      <c r="BB35" s="822"/>
      <c r="BC35" s="822"/>
      <c r="BD35" s="822"/>
      <c r="BE35" s="818" t="s">
        <v>392</v>
      </c>
      <c r="BF35" s="818"/>
      <c r="BG35" s="818"/>
      <c r="BH35" s="818"/>
      <c r="BI35" s="819"/>
      <c r="BJ35" s="205"/>
      <c r="BK35" s="205"/>
      <c r="BL35" s="205"/>
      <c r="BM35" s="205"/>
      <c r="BN35" s="205"/>
      <c r="BO35" s="218"/>
      <c r="BP35" s="218"/>
      <c r="BQ35" s="215">
        <v>29</v>
      </c>
      <c r="BR35" s="216"/>
      <c r="BS35" s="758"/>
      <c r="BT35" s="759"/>
      <c r="BU35" s="759"/>
      <c r="BV35" s="759"/>
      <c r="BW35" s="759"/>
      <c r="BX35" s="759"/>
      <c r="BY35" s="759"/>
      <c r="BZ35" s="759"/>
      <c r="CA35" s="759"/>
      <c r="CB35" s="759"/>
      <c r="CC35" s="759"/>
      <c r="CD35" s="759"/>
      <c r="CE35" s="759"/>
      <c r="CF35" s="759"/>
      <c r="CG35" s="760"/>
      <c r="CH35" s="771"/>
      <c r="CI35" s="772"/>
      <c r="CJ35" s="772"/>
      <c r="CK35" s="772"/>
      <c r="CL35" s="773"/>
      <c r="CM35" s="771"/>
      <c r="CN35" s="772"/>
      <c r="CO35" s="772"/>
      <c r="CP35" s="772"/>
      <c r="CQ35" s="773"/>
      <c r="CR35" s="771"/>
      <c r="CS35" s="772"/>
      <c r="CT35" s="772"/>
      <c r="CU35" s="772"/>
      <c r="CV35" s="773"/>
      <c r="CW35" s="771"/>
      <c r="CX35" s="772"/>
      <c r="CY35" s="772"/>
      <c r="CZ35" s="772"/>
      <c r="DA35" s="773"/>
      <c r="DB35" s="771"/>
      <c r="DC35" s="772"/>
      <c r="DD35" s="772"/>
      <c r="DE35" s="772"/>
      <c r="DF35" s="773"/>
      <c r="DG35" s="771"/>
      <c r="DH35" s="772"/>
      <c r="DI35" s="772"/>
      <c r="DJ35" s="772"/>
      <c r="DK35" s="773"/>
      <c r="DL35" s="771"/>
      <c r="DM35" s="772"/>
      <c r="DN35" s="772"/>
      <c r="DO35" s="772"/>
      <c r="DP35" s="773"/>
      <c r="DQ35" s="771"/>
      <c r="DR35" s="772"/>
      <c r="DS35" s="772"/>
      <c r="DT35" s="772"/>
      <c r="DU35" s="773"/>
      <c r="DV35" s="774"/>
      <c r="DW35" s="775"/>
      <c r="DX35" s="775"/>
      <c r="DY35" s="775"/>
      <c r="DZ35" s="776"/>
      <c r="EA35" s="199"/>
    </row>
    <row r="36" spans="1:131" s="200" customFormat="1" ht="26.25" customHeight="1">
      <c r="A36" s="219">
        <v>9</v>
      </c>
      <c r="B36" s="745" t="s">
        <v>394</v>
      </c>
      <c r="C36" s="746"/>
      <c r="D36" s="746"/>
      <c r="E36" s="746"/>
      <c r="F36" s="746"/>
      <c r="G36" s="746"/>
      <c r="H36" s="746"/>
      <c r="I36" s="746"/>
      <c r="J36" s="746"/>
      <c r="K36" s="746"/>
      <c r="L36" s="746"/>
      <c r="M36" s="746"/>
      <c r="N36" s="746"/>
      <c r="O36" s="746"/>
      <c r="P36" s="747"/>
      <c r="Q36" s="748">
        <v>887</v>
      </c>
      <c r="R36" s="749"/>
      <c r="S36" s="749"/>
      <c r="T36" s="749"/>
      <c r="U36" s="749"/>
      <c r="V36" s="749">
        <v>886</v>
      </c>
      <c r="W36" s="749"/>
      <c r="X36" s="749"/>
      <c r="Y36" s="749"/>
      <c r="Z36" s="749"/>
      <c r="AA36" s="749">
        <v>1</v>
      </c>
      <c r="AB36" s="749"/>
      <c r="AC36" s="749"/>
      <c r="AD36" s="749"/>
      <c r="AE36" s="750"/>
      <c r="AF36" s="751">
        <v>1</v>
      </c>
      <c r="AG36" s="752"/>
      <c r="AH36" s="752"/>
      <c r="AI36" s="752"/>
      <c r="AJ36" s="753"/>
      <c r="AK36" s="820">
        <v>429</v>
      </c>
      <c r="AL36" s="821"/>
      <c r="AM36" s="821"/>
      <c r="AN36" s="821"/>
      <c r="AO36" s="821"/>
      <c r="AP36" s="821">
        <v>5995</v>
      </c>
      <c r="AQ36" s="821"/>
      <c r="AR36" s="821"/>
      <c r="AS36" s="821"/>
      <c r="AT36" s="821"/>
      <c r="AU36" s="821">
        <v>5384</v>
      </c>
      <c r="AV36" s="821"/>
      <c r="AW36" s="821"/>
      <c r="AX36" s="821"/>
      <c r="AY36" s="821"/>
      <c r="AZ36" s="822" t="s">
        <v>494</v>
      </c>
      <c r="BA36" s="822"/>
      <c r="BB36" s="822"/>
      <c r="BC36" s="822"/>
      <c r="BD36" s="822"/>
      <c r="BE36" s="818" t="s">
        <v>392</v>
      </c>
      <c r="BF36" s="818"/>
      <c r="BG36" s="818"/>
      <c r="BH36" s="818"/>
      <c r="BI36" s="819"/>
      <c r="BJ36" s="205"/>
      <c r="BK36" s="205"/>
      <c r="BL36" s="205"/>
      <c r="BM36" s="205"/>
      <c r="BN36" s="205"/>
      <c r="BO36" s="218"/>
      <c r="BP36" s="218"/>
      <c r="BQ36" s="215">
        <v>30</v>
      </c>
      <c r="BR36" s="216"/>
      <c r="BS36" s="758"/>
      <c r="BT36" s="759"/>
      <c r="BU36" s="759"/>
      <c r="BV36" s="759"/>
      <c r="BW36" s="759"/>
      <c r="BX36" s="759"/>
      <c r="BY36" s="759"/>
      <c r="BZ36" s="759"/>
      <c r="CA36" s="759"/>
      <c r="CB36" s="759"/>
      <c r="CC36" s="759"/>
      <c r="CD36" s="759"/>
      <c r="CE36" s="759"/>
      <c r="CF36" s="759"/>
      <c r="CG36" s="760"/>
      <c r="CH36" s="771"/>
      <c r="CI36" s="772"/>
      <c r="CJ36" s="772"/>
      <c r="CK36" s="772"/>
      <c r="CL36" s="773"/>
      <c r="CM36" s="771"/>
      <c r="CN36" s="772"/>
      <c r="CO36" s="772"/>
      <c r="CP36" s="772"/>
      <c r="CQ36" s="773"/>
      <c r="CR36" s="771"/>
      <c r="CS36" s="772"/>
      <c r="CT36" s="772"/>
      <c r="CU36" s="772"/>
      <c r="CV36" s="773"/>
      <c r="CW36" s="771"/>
      <c r="CX36" s="772"/>
      <c r="CY36" s="772"/>
      <c r="CZ36" s="772"/>
      <c r="DA36" s="773"/>
      <c r="DB36" s="771"/>
      <c r="DC36" s="772"/>
      <c r="DD36" s="772"/>
      <c r="DE36" s="772"/>
      <c r="DF36" s="773"/>
      <c r="DG36" s="771"/>
      <c r="DH36" s="772"/>
      <c r="DI36" s="772"/>
      <c r="DJ36" s="772"/>
      <c r="DK36" s="773"/>
      <c r="DL36" s="771"/>
      <c r="DM36" s="772"/>
      <c r="DN36" s="772"/>
      <c r="DO36" s="772"/>
      <c r="DP36" s="773"/>
      <c r="DQ36" s="771"/>
      <c r="DR36" s="772"/>
      <c r="DS36" s="772"/>
      <c r="DT36" s="772"/>
      <c r="DU36" s="773"/>
      <c r="DV36" s="774"/>
      <c r="DW36" s="775"/>
      <c r="DX36" s="775"/>
      <c r="DY36" s="775"/>
      <c r="DZ36" s="776"/>
      <c r="EA36" s="199"/>
    </row>
    <row r="37" spans="1:131" s="200" customFormat="1" ht="26.25" customHeight="1">
      <c r="A37" s="219">
        <v>10</v>
      </c>
      <c r="B37" s="745" t="s">
        <v>395</v>
      </c>
      <c r="C37" s="746"/>
      <c r="D37" s="746"/>
      <c r="E37" s="746"/>
      <c r="F37" s="746"/>
      <c r="G37" s="746"/>
      <c r="H37" s="746"/>
      <c r="I37" s="746"/>
      <c r="J37" s="746"/>
      <c r="K37" s="746"/>
      <c r="L37" s="746"/>
      <c r="M37" s="746"/>
      <c r="N37" s="746"/>
      <c r="O37" s="746"/>
      <c r="P37" s="747"/>
      <c r="Q37" s="748">
        <v>86</v>
      </c>
      <c r="R37" s="749"/>
      <c r="S37" s="749"/>
      <c r="T37" s="749"/>
      <c r="U37" s="749"/>
      <c r="V37" s="749">
        <v>73</v>
      </c>
      <c r="W37" s="749"/>
      <c r="X37" s="749"/>
      <c r="Y37" s="749"/>
      <c r="Z37" s="749"/>
      <c r="AA37" s="749">
        <v>13</v>
      </c>
      <c r="AB37" s="749"/>
      <c r="AC37" s="749"/>
      <c r="AD37" s="749"/>
      <c r="AE37" s="750"/>
      <c r="AF37" s="751">
        <v>13</v>
      </c>
      <c r="AG37" s="752"/>
      <c r="AH37" s="752"/>
      <c r="AI37" s="752"/>
      <c r="AJ37" s="753"/>
      <c r="AK37" s="820">
        <v>43</v>
      </c>
      <c r="AL37" s="821"/>
      <c r="AM37" s="821"/>
      <c r="AN37" s="821"/>
      <c r="AO37" s="821"/>
      <c r="AP37" s="821">
        <v>349</v>
      </c>
      <c r="AQ37" s="821"/>
      <c r="AR37" s="821"/>
      <c r="AS37" s="821"/>
      <c r="AT37" s="821"/>
      <c r="AU37" s="821">
        <v>343</v>
      </c>
      <c r="AV37" s="821"/>
      <c r="AW37" s="821"/>
      <c r="AX37" s="821"/>
      <c r="AY37" s="821"/>
      <c r="AZ37" s="822" t="s">
        <v>494</v>
      </c>
      <c r="BA37" s="822"/>
      <c r="BB37" s="822"/>
      <c r="BC37" s="822"/>
      <c r="BD37" s="822"/>
      <c r="BE37" s="818" t="s">
        <v>392</v>
      </c>
      <c r="BF37" s="818"/>
      <c r="BG37" s="818"/>
      <c r="BH37" s="818"/>
      <c r="BI37" s="819"/>
      <c r="BJ37" s="205"/>
      <c r="BK37" s="205"/>
      <c r="BL37" s="205"/>
      <c r="BM37" s="205"/>
      <c r="BN37" s="205"/>
      <c r="BO37" s="218"/>
      <c r="BP37" s="218"/>
      <c r="BQ37" s="215">
        <v>31</v>
      </c>
      <c r="BR37" s="216"/>
      <c r="BS37" s="758"/>
      <c r="BT37" s="759"/>
      <c r="BU37" s="759"/>
      <c r="BV37" s="759"/>
      <c r="BW37" s="759"/>
      <c r="BX37" s="759"/>
      <c r="BY37" s="759"/>
      <c r="BZ37" s="759"/>
      <c r="CA37" s="759"/>
      <c r="CB37" s="759"/>
      <c r="CC37" s="759"/>
      <c r="CD37" s="759"/>
      <c r="CE37" s="759"/>
      <c r="CF37" s="759"/>
      <c r="CG37" s="760"/>
      <c r="CH37" s="771"/>
      <c r="CI37" s="772"/>
      <c r="CJ37" s="772"/>
      <c r="CK37" s="772"/>
      <c r="CL37" s="773"/>
      <c r="CM37" s="771"/>
      <c r="CN37" s="772"/>
      <c r="CO37" s="772"/>
      <c r="CP37" s="772"/>
      <c r="CQ37" s="773"/>
      <c r="CR37" s="771"/>
      <c r="CS37" s="772"/>
      <c r="CT37" s="772"/>
      <c r="CU37" s="772"/>
      <c r="CV37" s="773"/>
      <c r="CW37" s="771"/>
      <c r="CX37" s="772"/>
      <c r="CY37" s="772"/>
      <c r="CZ37" s="772"/>
      <c r="DA37" s="773"/>
      <c r="DB37" s="771"/>
      <c r="DC37" s="772"/>
      <c r="DD37" s="772"/>
      <c r="DE37" s="772"/>
      <c r="DF37" s="773"/>
      <c r="DG37" s="771"/>
      <c r="DH37" s="772"/>
      <c r="DI37" s="772"/>
      <c r="DJ37" s="772"/>
      <c r="DK37" s="773"/>
      <c r="DL37" s="771"/>
      <c r="DM37" s="772"/>
      <c r="DN37" s="772"/>
      <c r="DO37" s="772"/>
      <c r="DP37" s="773"/>
      <c r="DQ37" s="771"/>
      <c r="DR37" s="772"/>
      <c r="DS37" s="772"/>
      <c r="DT37" s="772"/>
      <c r="DU37" s="773"/>
      <c r="DV37" s="774"/>
      <c r="DW37" s="775"/>
      <c r="DX37" s="775"/>
      <c r="DY37" s="775"/>
      <c r="DZ37" s="776"/>
      <c r="EA37" s="199"/>
    </row>
    <row r="38" spans="1:131" s="200" customFormat="1" ht="26.25" customHeight="1">
      <c r="A38" s="219">
        <v>11</v>
      </c>
      <c r="B38" s="745"/>
      <c r="C38" s="746"/>
      <c r="D38" s="746"/>
      <c r="E38" s="746"/>
      <c r="F38" s="746"/>
      <c r="G38" s="746"/>
      <c r="H38" s="746"/>
      <c r="I38" s="746"/>
      <c r="J38" s="746"/>
      <c r="K38" s="746"/>
      <c r="L38" s="746"/>
      <c r="M38" s="746"/>
      <c r="N38" s="746"/>
      <c r="O38" s="746"/>
      <c r="P38" s="747"/>
      <c r="Q38" s="748"/>
      <c r="R38" s="749"/>
      <c r="S38" s="749"/>
      <c r="T38" s="749"/>
      <c r="U38" s="749"/>
      <c r="V38" s="749"/>
      <c r="W38" s="749"/>
      <c r="X38" s="749"/>
      <c r="Y38" s="749"/>
      <c r="Z38" s="749"/>
      <c r="AA38" s="749"/>
      <c r="AB38" s="749"/>
      <c r="AC38" s="749"/>
      <c r="AD38" s="749"/>
      <c r="AE38" s="750"/>
      <c r="AF38" s="751"/>
      <c r="AG38" s="752"/>
      <c r="AH38" s="752"/>
      <c r="AI38" s="752"/>
      <c r="AJ38" s="753"/>
      <c r="AK38" s="820"/>
      <c r="AL38" s="821"/>
      <c r="AM38" s="821"/>
      <c r="AN38" s="821"/>
      <c r="AO38" s="821"/>
      <c r="AP38" s="821"/>
      <c r="AQ38" s="821"/>
      <c r="AR38" s="821"/>
      <c r="AS38" s="821"/>
      <c r="AT38" s="821"/>
      <c r="AU38" s="821"/>
      <c r="AV38" s="821"/>
      <c r="AW38" s="821"/>
      <c r="AX38" s="821"/>
      <c r="AY38" s="821"/>
      <c r="AZ38" s="822"/>
      <c r="BA38" s="822"/>
      <c r="BB38" s="822"/>
      <c r="BC38" s="822"/>
      <c r="BD38" s="822"/>
      <c r="BE38" s="818"/>
      <c r="BF38" s="818"/>
      <c r="BG38" s="818"/>
      <c r="BH38" s="818"/>
      <c r="BI38" s="819"/>
      <c r="BJ38" s="205"/>
      <c r="BK38" s="205"/>
      <c r="BL38" s="205"/>
      <c r="BM38" s="205"/>
      <c r="BN38" s="205"/>
      <c r="BO38" s="218"/>
      <c r="BP38" s="218"/>
      <c r="BQ38" s="215">
        <v>32</v>
      </c>
      <c r="BR38" s="216"/>
      <c r="BS38" s="758"/>
      <c r="BT38" s="759"/>
      <c r="BU38" s="759"/>
      <c r="BV38" s="759"/>
      <c r="BW38" s="759"/>
      <c r="BX38" s="759"/>
      <c r="BY38" s="759"/>
      <c r="BZ38" s="759"/>
      <c r="CA38" s="759"/>
      <c r="CB38" s="759"/>
      <c r="CC38" s="759"/>
      <c r="CD38" s="759"/>
      <c r="CE38" s="759"/>
      <c r="CF38" s="759"/>
      <c r="CG38" s="760"/>
      <c r="CH38" s="771"/>
      <c r="CI38" s="772"/>
      <c r="CJ38" s="772"/>
      <c r="CK38" s="772"/>
      <c r="CL38" s="773"/>
      <c r="CM38" s="771"/>
      <c r="CN38" s="772"/>
      <c r="CO38" s="772"/>
      <c r="CP38" s="772"/>
      <c r="CQ38" s="773"/>
      <c r="CR38" s="771"/>
      <c r="CS38" s="772"/>
      <c r="CT38" s="772"/>
      <c r="CU38" s="772"/>
      <c r="CV38" s="773"/>
      <c r="CW38" s="771"/>
      <c r="CX38" s="772"/>
      <c r="CY38" s="772"/>
      <c r="CZ38" s="772"/>
      <c r="DA38" s="773"/>
      <c r="DB38" s="771"/>
      <c r="DC38" s="772"/>
      <c r="DD38" s="772"/>
      <c r="DE38" s="772"/>
      <c r="DF38" s="773"/>
      <c r="DG38" s="771"/>
      <c r="DH38" s="772"/>
      <c r="DI38" s="772"/>
      <c r="DJ38" s="772"/>
      <c r="DK38" s="773"/>
      <c r="DL38" s="771"/>
      <c r="DM38" s="772"/>
      <c r="DN38" s="772"/>
      <c r="DO38" s="772"/>
      <c r="DP38" s="773"/>
      <c r="DQ38" s="771"/>
      <c r="DR38" s="772"/>
      <c r="DS38" s="772"/>
      <c r="DT38" s="772"/>
      <c r="DU38" s="773"/>
      <c r="DV38" s="774"/>
      <c r="DW38" s="775"/>
      <c r="DX38" s="775"/>
      <c r="DY38" s="775"/>
      <c r="DZ38" s="776"/>
      <c r="EA38" s="199"/>
    </row>
    <row r="39" spans="1:131" s="200" customFormat="1" ht="26.25" customHeight="1">
      <c r="A39" s="219">
        <v>12</v>
      </c>
      <c r="B39" s="745"/>
      <c r="C39" s="746"/>
      <c r="D39" s="746"/>
      <c r="E39" s="746"/>
      <c r="F39" s="746"/>
      <c r="G39" s="746"/>
      <c r="H39" s="746"/>
      <c r="I39" s="746"/>
      <c r="J39" s="746"/>
      <c r="K39" s="746"/>
      <c r="L39" s="746"/>
      <c r="M39" s="746"/>
      <c r="N39" s="746"/>
      <c r="O39" s="746"/>
      <c r="P39" s="747"/>
      <c r="Q39" s="748"/>
      <c r="R39" s="749"/>
      <c r="S39" s="749"/>
      <c r="T39" s="749"/>
      <c r="U39" s="749"/>
      <c r="V39" s="749"/>
      <c r="W39" s="749"/>
      <c r="X39" s="749"/>
      <c r="Y39" s="749"/>
      <c r="Z39" s="749"/>
      <c r="AA39" s="749"/>
      <c r="AB39" s="749"/>
      <c r="AC39" s="749"/>
      <c r="AD39" s="749"/>
      <c r="AE39" s="750"/>
      <c r="AF39" s="751"/>
      <c r="AG39" s="752"/>
      <c r="AH39" s="752"/>
      <c r="AI39" s="752"/>
      <c r="AJ39" s="753"/>
      <c r="AK39" s="820"/>
      <c r="AL39" s="821"/>
      <c r="AM39" s="821"/>
      <c r="AN39" s="821"/>
      <c r="AO39" s="821"/>
      <c r="AP39" s="821"/>
      <c r="AQ39" s="821"/>
      <c r="AR39" s="821"/>
      <c r="AS39" s="821"/>
      <c r="AT39" s="821"/>
      <c r="AU39" s="821"/>
      <c r="AV39" s="821"/>
      <c r="AW39" s="821"/>
      <c r="AX39" s="821"/>
      <c r="AY39" s="821"/>
      <c r="AZ39" s="822"/>
      <c r="BA39" s="822"/>
      <c r="BB39" s="822"/>
      <c r="BC39" s="822"/>
      <c r="BD39" s="822"/>
      <c r="BE39" s="818"/>
      <c r="BF39" s="818"/>
      <c r="BG39" s="818"/>
      <c r="BH39" s="818"/>
      <c r="BI39" s="819"/>
      <c r="BJ39" s="205"/>
      <c r="BK39" s="205"/>
      <c r="BL39" s="205"/>
      <c r="BM39" s="205"/>
      <c r="BN39" s="205"/>
      <c r="BO39" s="218"/>
      <c r="BP39" s="218"/>
      <c r="BQ39" s="215">
        <v>33</v>
      </c>
      <c r="BR39" s="216"/>
      <c r="BS39" s="758"/>
      <c r="BT39" s="759"/>
      <c r="BU39" s="759"/>
      <c r="BV39" s="759"/>
      <c r="BW39" s="759"/>
      <c r="BX39" s="759"/>
      <c r="BY39" s="759"/>
      <c r="BZ39" s="759"/>
      <c r="CA39" s="759"/>
      <c r="CB39" s="759"/>
      <c r="CC39" s="759"/>
      <c r="CD39" s="759"/>
      <c r="CE39" s="759"/>
      <c r="CF39" s="759"/>
      <c r="CG39" s="760"/>
      <c r="CH39" s="771"/>
      <c r="CI39" s="772"/>
      <c r="CJ39" s="772"/>
      <c r="CK39" s="772"/>
      <c r="CL39" s="773"/>
      <c r="CM39" s="771"/>
      <c r="CN39" s="772"/>
      <c r="CO39" s="772"/>
      <c r="CP39" s="772"/>
      <c r="CQ39" s="773"/>
      <c r="CR39" s="771"/>
      <c r="CS39" s="772"/>
      <c r="CT39" s="772"/>
      <c r="CU39" s="772"/>
      <c r="CV39" s="773"/>
      <c r="CW39" s="771"/>
      <c r="CX39" s="772"/>
      <c r="CY39" s="772"/>
      <c r="CZ39" s="772"/>
      <c r="DA39" s="773"/>
      <c r="DB39" s="771"/>
      <c r="DC39" s="772"/>
      <c r="DD39" s="772"/>
      <c r="DE39" s="772"/>
      <c r="DF39" s="773"/>
      <c r="DG39" s="771"/>
      <c r="DH39" s="772"/>
      <c r="DI39" s="772"/>
      <c r="DJ39" s="772"/>
      <c r="DK39" s="773"/>
      <c r="DL39" s="771"/>
      <c r="DM39" s="772"/>
      <c r="DN39" s="772"/>
      <c r="DO39" s="772"/>
      <c r="DP39" s="773"/>
      <c r="DQ39" s="771"/>
      <c r="DR39" s="772"/>
      <c r="DS39" s="772"/>
      <c r="DT39" s="772"/>
      <c r="DU39" s="773"/>
      <c r="DV39" s="774"/>
      <c r="DW39" s="775"/>
      <c r="DX39" s="775"/>
      <c r="DY39" s="775"/>
      <c r="DZ39" s="776"/>
      <c r="EA39" s="199"/>
    </row>
    <row r="40" spans="1:131" s="200" customFormat="1" ht="26.25" customHeight="1">
      <c r="A40" s="214">
        <v>13</v>
      </c>
      <c r="B40" s="745"/>
      <c r="C40" s="746"/>
      <c r="D40" s="746"/>
      <c r="E40" s="746"/>
      <c r="F40" s="746"/>
      <c r="G40" s="746"/>
      <c r="H40" s="746"/>
      <c r="I40" s="746"/>
      <c r="J40" s="746"/>
      <c r="K40" s="746"/>
      <c r="L40" s="746"/>
      <c r="M40" s="746"/>
      <c r="N40" s="746"/>
      <c r="O40" s="746"/>
      <c r="P40" s="747"/>
      <c r="Q40" s="748"/>
      <c r="R40" s="749"/>
      <c r="S40" s="749"/>
      <c r="T40" s="749"/>
      <c r="U40" s="749"/>
      <c r="V40" s="749"/>
      <c r="W40" s="749"/>
      <c r="X40" s="749"/>
      <c r="Y40" s="749"/>
      <c r="Z40" s="749"/>
      <c r="AA40" s="749"/>
      <c r="AB40" s="749"/>
      <c r="AC40" s="749"/>
      <c r="AD40" s="749"/>
      <c r="AE40" s="750"/>
      <c r="AF40" s="751"/>
      <c r="AG40" s="752"/>
      <c r="AH40" s="752"/>
      <c r="AI40" s="752"/>
      <c r="AJ40" s="753"/>
      <c r="AK40" s="820"/>
      <c r="AL40" s="821"/>
      <c r="AM40" s="821"/>
      <c r="AN40" s="821"/>
      <c r="AO40" s="821"/>
      <c r="AP40" s="821"/>
      <c r="AQ40" s="821"/>
      <c r="AR40" s="821"/>
      <c r="AS40" s="821"/>
      <c r="AT40" s="821"/>
      <c r="AU40" s="821"/>
      <c r="AV40" s="821"/>
      <c r="AW40" s="821"/>
      <c r="AX40" s="821"/>
      <c r="AY40" s="821"/>
      <c r="AZ40" s="822"/>
      <c r="BA40" s="822"/>
      <c r="BB40" s="822"/>
      <c r="BC40" s="822"/>
      <c r="BD40" s="822"/>
      <c r="BE40" s="818"/>
      <c r="BF40" s="818"/>
      <c r="BG40" s="818"/>
      <c r="BH40" s="818"/>
      <c r="BI40" s="819"/>
      <c r="BJ40" s="205"/>
      <c r="BK40" s="205"/>
      <c r="BL40" s="205"/>
      <c r="BM40" s="205"/>
      <c r="BN40" s="205"/>
      <c r="BO40" s="218"/>
      <c r="BP40" s="218"/>
      <c r="BQ40" s="215">
        <v>34</v>
      </c>
      <c r="BR40" s="216"/>
      <c r="BS40" s="758"/>
      <c r="BT40" s="759"/>
      <c r="BU40" s="759"/>
      <c r="BV40" s="759"/>
      <c r="BW40" s="759"/>
      <c r="BX40" s="759"/>
      <c r="BY40" s="759"/>
      <c r="BZ40" s="759"/>
      <c r="CA40" s="759"/>
      <c r="CB40" s="759"/>
      <c r="CC40" s="759"/>
      <c r="CD40" s="759"/>
      <c r="CE40" s="759"/>
      <c r="CF40" s="759"/>
      <c r="CG40" s="760"/>
      <c r="CH40" s="771"/>
      <c r="CI40" s="772"/>
      <c r="CJ40" s="772"/>
      <c r="CK40" s="772"/>
      <c r="CL40" s="773"/>
      <c r="CM40" s="771"/>
      <c r="CN40" s="772"/>
      <c r="CO40" s="772"/>
      <c r="CP40" s="772"/>
      <c r="CQ40" s="773"/>
      <c r="CR40" s="771"/>
      <c r="CS40" s="772"/>
      <c r="CT40" s="772"/>
      <c r="CU40" s="772"/>
      <c r="CV40" s="773"/>
      <c r="CW40" s="771"/>
      <c r="CX40" s="772"/>
      <c r="CY40" s="772"/>
      <c r="CZ40" s="772"/>
      <c r="DA40" s="773"/>
      <c r="DB40" s="771"/>
      <c r="DC40" s="772"/>
      <c r="DD40" s="772"/>
      <c r="DE40" s="772"/>
      <c r="DF40" s="773"/>
      <c r="DG40" s="771"/>
      <c r="DH40" s="772"/>
      <c r="DI40" s="772"/>
      <c r="DJ40" s="772"/>
      <c r="DK40" s="773"/>
      <c r="DL40" s="771"/>
      <c r="DM40" s="772"/>
      <c r="DN40" s="772"/>
      <c r="DO40" s="772"/>
      <c r="DP40" s="773"/>
      <c r="DQ40" s="771"/>
      <c r="DR40" s="772"/>
      <c r="DS40" s="772"/>
      <c r="DT40" s="772"/>
      <c r="DU40" s="773"/>
      <c r="DV40" s="774"/>
      <c r="DW40" s="775"/>
      <c r="DX40" s="775"/>
      <c r="DY40" s="775"/>
      <c r="DZ40" s="776"/>
      <c r="EA40" s="199"/>
    </row>
    <row r="41" spans="1:131" s="200" customFormat="1" ht="26.25" customHeight="1">
      <c r="A41" s="214">
        <v>14</v>
      </c>
      <c r="B41" s="745"/>
      <c r="C41" s="746"/>
      <c r="D41" s="746"/>
      <c r="E41" s="746"/>
      <c r="F41" s="746"/>
      <c r="G41" s="746"/>
      <c r="H41" s="746"/>
      <c r="I41" s="746"/>
      <c r="J41" s="746"/>
      <c r="K41" s="746"/>
      <c r="L41" s="746"/>
      <c r="M41" s="746"/>
      <c r="N41" s="746"/>
      <c r="O41" s="746"/>
      <c r="P41" s="747"/>
      <c r="Q41" s="748"/>
      <c r="R41" s="749"/>
      <c r="S41" s="749"/>
      <c r="T41" s="749"/>
      <c r="U41" s="749"/>
      <c r="V41" s="749"/>
      <c r="W41" s="749"/>
      <c r="X41" s="749"/>
      <c r="Y41" s="749"/>
      <c r="Z41" s="749"/>
      <c r="AA41" s="749"/>
      <c r="AB41" s="749"/>
      <c r="AC41" s="749"/>
      <c r="AD41" s="749"/>
      <c r="AE41" s="750"/>
      <c r="AF41" s="751"/>
      <c r="AG41" s="752"/>
      <c r="AH41" s="752"/>
      <c r="AI41" s="752"/>
      <c r="AJ41" s="753"/>
      <c r="AK41" s="820"/>
      <c r="AL41" s="821"/>
      <c r="AM41" s="821"/>
      <c r="AN41" s="821"/>
      <c r="AO41" s="821"/>
      <c r="AP41" s="821"/>
      <c r="AQ41" s="821"/>
      <c r="AR41" s="821"/>
      <c r="AS41" s="821"/>
      <c r="AT41" s="821"/>
      <c r="AU41" s="821"/>
      <c r="AV41" s="821"/>
      <c r="AW41" s="821"/>
      <c r="AX41" s="821"/>
      <c r="AY41" s="821"/>
      <c r="AZ41" s="822"/>
      <c r="BA41" s="822"/>
      <c r="BB41" s="822"/>
      <c r="BC41" s="822"/>
      <c r="BD41" s="822"/>
      <c r="BE41" s="818"/>
      <c r="BF41" s="818"/>
      <c r="BG41" s="818"/>
      <c r="BH41" s="818"/>
      <c r="BI41" s="819"/>
      <c r="BJ41" s="205"/>
      <c r="BK41" s="205"/>
      <c r="BL41" s="205"/>
      <c r="BM41" s="205"/>
      <c r="BN41" s="205"/>
      <c r="BO41" s="218"/>
      <c r="BP41" s="218"/>
      <c r="BQ41" s="215">
        <v>35</v>
      </c>
      <c r="BR41" s="216"/>
      <c r="BS41" s="758"/>
      <c r="BT41" s="759"/>
      <c r="BU41" s="759"/>
      <c r="BV41" s="759"/>
      <c r="BW41" s="759"/>
      <c r="BX41" s="759"/>
      <c r="BY41" s="759"/>
      <c r="BZ41" s="759"/>
      <c r="CA41" s="759"/>
      <c r="CB41" s="759"/>
      <c r="CC41" s="759"/>
      <c r="CD41" s="759"/>
      <c r="CE41" s="759"/>
      <c r="CF41" s="759"/>
      <c r="CG41" s="760"/>
      <c r="CH41" s="771"/>
      <c r="CI41" s="772"/>
      <c r="CJ41" s="772"/>
      <c r="CK41" s="772"/>
      <c r="CL41" s="773"/>
      <c r="CM41" s="771"/>
      <c r="CN41" s="772"/>
      <c r="CO41" s="772"/>
      <c r="CP41" s="772"/>
      <c r="CQ41" s="773"/>
      <c r="CR41" s="771"/>
      <c r="CS41" s="772"/>
      <c r="CT41" s="772"/>
      <c r="CU41" s="772"/>
      <c r="CV41" s="773"/>
      <c r="CW41" s="771"/>
      <c r="CX41" s="772"/>
      <c r="CY41" s="772"/>
      <c r="CZ41" s="772"/>
      <c r="DA41" s="773"/>
      <c r="DB41" s="771"/>
      <c r="DC41" s="772"/>
      <c r="DD41" s="772"/>
      <c r="DE41" s="772"/>
      <c r="DF41" s="773"/>
      <c r="DG41" s="771"/>
      <c r="DH41" s="772"/>
      <c r="DI41" s="772"/>
      <c r="DJ41" s="772"/>
      <c r="DK41" s="773"/>
      <c r="DL41" s="771"/>
      <c r="DM41" s="772"/>
      <c r="DN41" s="772"/>
      <c r="DO41" s="772"/>
      <c r="DP41" s="773"/>
      <c r="DQ41" s="771"/>
      <c r="DR41" s="772"/>
      <c r="DS41" s="772"/>
      <c r="DT41" s="772"/>
      <c r="DU41" s="773"/>
      <c r="DV41" s="774"/>
      <c r="DW41" s="775"/>
      <c r="DX41" s="775"/>
      <c r="DY41" s="775"/>
      <c r="DZ41" s="776"/>
      <c r="EA41" s="199"/>
    </row>
    <row r="42" spans="1:131" s="200" customFormat="1" ht="26.25" customHeight="1">
      <c r="A42" s="214">
        <v>15</v>
      </c>
      <c r="B42" s="745"/>
      <c r="C42" s="746"/>
      <c r="D42" s="746"/>
      <c r="E42" s="746"/>
      <c r="F42" s="746"/>
      <c r="G42" s="746"/>
      <c r="H42" s="746"/>
      <c r="I42" s="746"/>
      <c r="J42" s="746"/>
      <c r="K42" s="746"/>
      <c r="L42" s="746"/>
      <c r="M42" s="746"/>
      <c r="N42" s="746"/>
      <c r="O42" s="746"/>
      <c r="P42" s="747"/>
      <c r="Q42" s="748"/>
      <c r="R42" s="749"/>
      <c r="S42" s="749"/>
      <c r="T42" s="749"/>
      <c r="U42" s="749"/>
      <c r="V42" s="749"/>
      <c r="W42" s="749"/>
      <c r="X42" s="749"/>
      <c r="Y42" s="749"/>
      <c r="Z42" s="749"/>
      <c r="AA42" s="749"/>
      <c r="AB42" s="749"/>
      <c r="AC42" s="749"/>
      <c r="AD42" s="749"/>
      <c r="AE42" s="750"/>
      <c r="AF42" s="751"/>
      <c r="AG42" s="752"/>
      <c r="AH42" s="752"/>
      <c r="AI42" s="752"/>
      <c r="AJ42" s="753"/>
      <c r="AK42" s="820"/>
      <c r="AL42" s="821"/>
      <c r="AM42" s="821"/>
      <c r="AN42" s="821"/>
      <c r="AO42" s="821"/>
      <c r="AP42" s="821"/>
      <c r="AQ42" s="821"/>
      <c r="AR42" s="821"/>
      <c r="AS42" s="821"/>
      <c r="AT42" s="821"/>
      <c r="AU42" s="821"/>
      <c r="AV42" s="821"/>
      <c r="AW42" s="821"/>
      <c r="AX42" s="821"/>
      <c r="AY42" s="821"/>
      <c r="AZ42" s="822"/>
      <c r="BA42" s="822"/>
      <c r="BB42" s="822"/>
      <c r="BC42" s="822"/>
      <c r="BD42" s="822"/>
      <c r="BE42" s="818"/>
      <c r="BF42" s="818"/>
      <c r="BG42" s="818"/>
      <c r="BH42" s="818"/>
      <c r="BI42" s="819"/>
      <c r="BJ42" s="205"/>
      <c r="BK42" s="205"/>
      <c r="BL42" s="205"/>
      <c r="BM42" s="205"/>
      <c r="BN42" s="205"/>
      <c r="BO42" s="218"/>
      <c r="BP42" s="218"/>
      <c r="BQ42" s="215">
        <v>36</v>
      </c>
      <c r="BR42" s="216"/>
      <c r="BS42" s="758"/>
      <c r="BT42" s="759"/>
      <c r="BU42" s="759"/>
      <c r="BV42" s="759"/>
      <c r="BW42" s="759"/>
      <c r="BX42" s="759"/>
      <c r="BY42" s="759"/>
      <c r="BZ42" s="759"/>
      <c r="CA42" s="759"/>
      <c r="CB42" s="759"/>
      <c r="CC42" s="759"/>
      <c r="CD42" s="759"/>
      <c r="CE42" s="759"/>
      <c r="CF42" s="759"/>
      <c r="CG42" s="760"/>
      <c r="CH42" s="771"/>
      <c r="CI42" s="772"/>
      <c r="CJ42" s="772"/>
      <c r="CK42" s="772"/>
      <c r="CL42" s="773"/>
      <c r="CM42" s="771"/>
      <c r="CN42" s="772"/>
      <c r="CO42" s="772"/>
      <c r="CP42" s="772"/>
      <c r="CQ42" s="773"/>
      <c r="CR42" s="771"/>
      <c r="CS42" s="772"/>
      <c r="CT42" s="772"/>
      <c r="CU42" s="772"/>
      <c r="CV42" s="773"/>
      <c r="CW42" s="771"/>
      <c r="CX42" s="772"/>
      <c r="CY42" s="772"/>
      <c r="CZ42" s="772"/>
      <c r="DA42" s="773"/>
      <c r="DB42" s="771"/>
      <c r="DC42" s="772"/>
      <c r="DD42" s="772"/>
      <c r="DE42" s="772"/>
      <c r="DF42" s="773"/>
      <c r="DG42" s="771"/>
      <c r="DH42" s="772"/>
      <c r="DI42" s="772"/>
      <c r="DJ42" s="772"/>
      <c r="DK42" s="773"/>
      <c r="DL42" s="771"/>
      <c r="DM42" s="772"/>
      <c r="DN42" s="772"/>
      <c r="DO42" s="772"/>
      <c r="DP42" s="773"/>
      <c r="DQ42" s="771"/>
      <c r="DR42" s="772"/>
      <c r="DS42" s="772"/>
      <c r="DT42" s="772"/>
      <c r="DU42" s="773"/>
      <c r="DV42" s="774"/>
      <c r="DW42" s="775"/>
      <c r="DX42" s="775"/>
      <c r="DY42" s="775"/>
      <c r="DZ42" s="776"/>
      <c r="EA42" s="199"/>
    </row>
    <row r="43" spans="1:131" s="200" customFormat="1" ht="26.25" customHeight="1">
      <c r="A43" s="214">
        <v>16</v>
      </c>
      <c r="B43" s="745"/>
      <c r="C43" s="746"/>
      <c r="D43" s="746"/>
      <c r="E43" s="746"/>
      <c r="F43" s="746"/>
      <c r="G43" s="746"/>
      <c r="H43" s="746"/>
      <c r="I43" s="746"/>
      <c r="J43" s="746"/>
      <c r="K43" s="746"/>
      <c r="L43" s="746"/>
      <c r="M43" s="746"/>
      <c r="N43" s="746"/>
      <c r="O43" s="746"/>
      <c r="P43" s="747"/>
      <c r="Q43" s="748"/>
      <c r="R43" s="749"/>
      <c r="S43" s="749"/>
      <c r="T43" s="749"/>
      <c r="U43" s="749"/>
      <c r="V43" s="749"/>
      <c r="W43" s="749"/>
      <c r="X43" s="749"/>
      <c r="Y43" s="749"/>
      <c r="Z43" s="749"/>
      <c r="AA43" s="749"/>
      <c r="AB43" s="749"/>
      <c r="AC43" s="749"/>
      <c r="AD43" s="749"/>
      <c r="AE43" s="750"/>
      <c r="AF43" s="751"/>
      <c r="AG43" s="752"/>
      <c r="AH43" s="752"/>
      <c r="AI43" s="752"/>
      <c r="AJ43" s="753"/>
      <c r="AK43" s="820"/>
      <c r="AL43" s="821"/>
      <c r="AM43" s="821"/>
      <c r="AN43" s="821"/>
      <c r="AO43" s="821"/>
      <c r="AP43" s="821"/>
      <c r="AQ43" s="821"/>
      <c r="AR43" s="821"/>
      <c r="AS43" s="821"/>
      <c r="AT43" s="821"/>
      <c r="AU43" s="821"/>
      <c r="AV43" s="821"/>
      <c r="AW43" s="821"/>
      <c r="AX43" s="821"/>
      <c r="AY43" s="821"/>
      <c r="AZ43" s="822"/>
      <c r="BA43" s="822"/>
      <c r="BB43" s="822"/>
      <c r="BC43" s="822"/>
      <c r="BD43" s="822"/>
      <c r="BE43" s="818"/>
      <c r="BF43" s="818"/>
      <c r="BG43" s="818"/>
      <c r="BH43" s="818"/>
      <c r="BI43" s="819"/>
      <c r="BJ43" s="205"/>
      <c r="BK43" s="205"/>
      <c r="BL43" s="205"/>
      <c r="BM43" s="205"/>
      <c r="BN43" s="205"/>
      <c r="BO43" s="218"/>
      <c r="BP43" s="218"/>
      <c r="BQ43" s="215">
        <v>37</v>
      </c>
      <c r="BR43" s="216"/>
      <c r="BS43" s="758"/>
      <c r="BT43" s="759"/>
      <c r="BU43" s="759"/>
      <c r="BV43" s="759"/>
      <c r="BW43" s="759"/>
      <c r="BX43" s="759"/>
      <c r="BY43" s="759"/>
      <c r="BZ43" s="759"/>
      <c r="CA43" s="759"/>
      <c r="CB43" s="759"/>
      <c r="CC43" s="759"/>
      <c r="CD43" s="759"/>
      <c r="CE43" s="759"/>
      <c r="CF43" s="759"/>
      <c r="CG43" s="760"/>
      <c r="CH43" s="771"/>
      <c r="CI43" s="772"/>
      <c r="CJ43" s="772"/>
      <c r="CK43" s="772"/>
      <c r="CL43" s="773"/>
      <c r="CM43" s="771"/>
      <c r="CN43" s="772"/>
      <c r="CO43" s="772"/>
      <c r="CP43" s="772"/>
      <c r="CQ43" s="773"/>
      <c r="CR43" s="771"/>
      <c r="CS43" s="772"/>
      <c r="CT43" s="772"/>
      <c r="CU43" s="772"/>
      <c r="CV43" s="773"/>
      <c r="CW43" s="771"/>
      <c r="CX43" s="772"/>
      <c r="CY43" s="772"/>
      <c r="CZ43" s="772"/>
      <c r="DA43" s="773"/>
      <c r="DB43" s="771"/>
      <c r="DC43" s="772"/>
      <c r="DD43" s="772"/>
      <c r="DE43" s="772"/>
      <c r="DF43" s="773"/>
      <c r="DG43" s="771"/>
      <c r="DH43" s="772"/>
      <c r="DI43" s="772"/>
      <c r="DJ43" s="772"/>
      <c r="DK43" s="773"/>
      <c r="DL43" s="771"/>
      <c r="DM43" s="772"/>
      <c r="DN43" s="772"/>
      <c r="DO43" s="772"/>
      <c r="DP43" s="773"/>
      <c r="DQ43" s="771"/>
      <c r="DR43" s="772"/>
      <c r="DS43" s="772"/>
      <c r="DT43" s="772"/>
      <c r="DU43" s="773"/>
      <c r="DV43" s="774"/>
      <c r="DW43" s="775"/>
      <c r="DX43" s="775"/>
      <c r="DY43" s="775"/>
      <c r="DZ43" s="776"/>
      <c r="EA43" s="199"/>
    </row>
    <row r="44" spans="1:131" s="200" customFormat="1" ht="26.25" customHeight="1">
      <c r="A44" s="214">
        <v>17</v>
      </c>
      <c r="B44" s="745"/>
      <c r="C44" s="746"/>
      <c r="D44" s="746"/>
      <c r="E44" s="746"/>
      <c r="F44" s="746"/>
      <c r="G44" s="746"/>
      <c r="H44" s="746"/>
      <c r="I44" s="746"/>
      <c r="J44" s="746"/>
      <c r="K44" s="746"/>
      <c r="L44" s="746"/>
      <c r="M44" s="746"/>
      <c r="N44" s="746"/>
      <c r="O44" s="746"/>
      <c r="P44" s="747"/>
      <c r="Q44" s="748"/>
      <c r="R44" s="749"/>
      <c r="S44" s="749"/>
      <c r="T44" s="749"/>
      <c r="U44" s="749"/>
      <c r="V44" s="749"/>
      <c r="W44" s="749"/>
      <c r="X44" s="749"/>
      <c r="Y44" s="749"/>
      <c r="Z44" s="749"/>
      <c r="AA44" s="749"/>
      <c r="AB44" s="749"/>
      <c r="AC44" s="749"/>
      <c r="AD44" s="749"/>
      <c r="AE44" s="750"/>
      <c r="AF44" s="751"/>
      <c r="AG44" s="752"/>
      <c r="AH44" s="752"/>
      <c r="AI44" s="752"/>
      <c r="AJ44" s="753"/>
      <c r="AK44" s="820"/>
      <c r="AL44" s="821"/>
      <c r="AM44" s="821"/>
      <c r="AN44" s="821"/>
      <c r="AO44" s="821"/>
      <c r="AP44" s="821"/>
      <c r="AQ44" s="821"/>
      <c r="AR44" s="821"/>
      <c r="AS44" s="821"/>
      <c r="AT44" s="821"/>
      <c r="AU44" s="821"/>
      <c r="AV44" s="821"/>
      <c r="AW44" s="821"/>
      <c r="AX44" s="821"/>
      <c r="AY44" s="821"/>
      <c r="AZ44" s="822"/>
      <c r="BA44" s="822"/>
      <c r="BB44" s="822"/>
      <c r="BC44" s="822"/>
      <c r="BD44" s="822"/>
      <c r="BE44" s="818"/>
      <c r="BF44" s="818"/>
      <c r="BG44" s="818"/>
      <c r="BH44" s="818"/>
      <c r="BI44" s="819"/>
      <c r="BJ44" s="205"/>
      <c r="BK44" s="205"/>
      <c r="BL44" s="205"/>
      <c r="BM44" s="205"/>
      <c r="BN44" s="205"/>
      <c r="BO44" s="218"/>
      <c r="BP44" s="218"/>
      <c r="BQ44" s="215">
        <v>38</v>
      </c>
      <c r="BR44" s="216"/>
      <c r="BS44" s="758"/>
      <c r="BT44" s="759"/>
      <c r="BU44" s="759"/>
      <c r="BV44" s="759"/>
      <c r="BW44" s="759"/>
      <c r="BX44" s="759"/>
      <c r="BY44" s="759"/>
      <c r="BZ44" s="759"/>
      <c r="CA44" s="759"/>
      <c r="CB44" s="759"/>
      <c r="CC44" s="759"/>
      <c r="CD44" s="759"/>
      <c r="CE44" s="759"/>
      <c r="CF44" s="759"/>
      <c r="CG44" s="760"/>
      <c r="CH44" s="771"/>
      <c r="CI44" s="772"/>
      <c r="CJ44" s="772"/>
      <c r="CK44" s="772"/>
      <c r="CL44" s="773"/>
      <c r="CM44" s="771"/>
      <c r="CN44" s="772"/>
      <c r="CO44" s="772"/>
      <c r="CP44" s="772"/>
      <c r="CQ44" s="773"/>
      <c r="CR44" s="771"/>
      <c r="CS44" s="772"/>
      <c r="CT44" s="772"/>
      <c r="CU44" s="772"/>
      <c r="CV44" s="773"/>
      <c r="CW44" s="771"/>
      <c r="CX44" s="772"/>
      <c r="CY44" s="772"/>
      <c r="CZ44" s="772"/>
      <c r="DA44" s="773"/>
      <c r="DB44" s="771"/>
      <c r="DC44" s="772"/>
      <c r="DD44" s="772"/>
      <c r="DE44" s="772"/>
      <c r="DF44" s="773"/>
      <c r="DG44" s="771"/>
      <c r="DH44" s="772"/>
      <c r="DI44" s="772"/>
      <c r="DJ44" s="772"/>
      <c r="DK44" s="773"/>
      <c r="DL44" s="771"/>
      <c r="DM44" s="772"/>
      <c r="DN44" s="772"/>
      <c r="DO44" s="772"/>
      <c r="DP44" s="773"/>
      <c r="DQ44" s="771"/>
      <c r="DR44" s="772"/>
      <c r="DS44" s="772"/>
      <c r="DT44" s="772"/>
      <c r="DU44" s="773"/>
      <c r="DV44" s="774"/>
      <c r="DW44" s="775"/>
      <c r="DX44" s="775"/>
      <c r="DY44" s="775"/>
      <c r="DZ44" s="776"/>
      <c r="EA44" s="199"/>
    </row>
    <row r="45" spans="1:131" s="200" customFormat="1" ht="26.25" customHeight="1">
      <c r="A45" s="214">
        <v>18</v>
      </c>
      <c r="B45" s="745"/>
      <c r="C45" s="746"/>
      <c r="D45" s="746"/>
      <c r="E45" s="746"/>
      <c r="F45" s="746"/>
      <c r="G45" s="746"/>
      <c r="H45" s="746"/>
      <c r="I45" s="746"/>
      <c r="J45" s="746"/>
      <c r="K45" s="746"/>
      <c r="L45" s="746"/>
      <c r="M45" s="746"/>
      <c r="N45" s="746"/>
      <c r="O45" s="746"/>
      <c r="P45" s="747"/>
      <c r="Q45" s="748"/>
      <c r="R45" s="749"/>
      <c r="S45" s="749"/>
      <c r="T45" s="749"/>
      <c r="U45" s="749"/>
      <c r="V45" s="749"/>
      <c r="W45" s="749"/>
      <c r="X45" s="749"/>
      <c r="Y45" s="749"/>
      <c r="Z45" s="749"/>
      <c r="AA45" s="749"/>
      <c r="AB45" s="749"/>
      <c r="AC45" s="749"/>
      <c r="AD45" s="749"/>
      <c r="AE45" s="750"/>
      <c r="AF45" s="751"/>
      <c r="AG45" s="752"/>
      <c r="AH45" s="752"/>
      <c r="AI45" s="752"/>
      <c r="AJ45" s="753"/>
      <c r="AK45" s="820"/>
      <c r="AL45" s="821"/>
      <c r="AM45" s="821"/>
      <c r="AN45" s="821"/>
      <c r="AO45" s="821"/>
      <c r="AP45" s="821"/>
      <c r="AQ45" s="821"/>
      <c r="AR45" s="821"/>
      <c r="AS45" s="821"/>
      <c r="AT45" s="821"/>
      <c r="AU45" s="821"/>
      <c r="AV45" s="821"/>
      <c r="AW45" s="821"/>
      <c r="AX45" s="821"/>
      <c r="AY45" s="821"/>
      <c r="AZ45" s="822"/>
      <c r="BA45" s="822"/>
      <c r="BB45" s="822"/>
      <c r="BC45" s="822"/>
      <c r="BD45" s="822"/>
      <c r="BE45" s="818"/>
      <c r="BF45" s="818"/>
      <c r="BG45" s="818"/>
      <c r="BH45" s="818"/>
      <c r="BI45" s="819"/>
      <c r="BJ45" s="205"/>
      <c r="BK45" s="205"/>
      <c r="BL45" s="205"/>
      <c r="BM45" s="205"/>
      <c r="BN45" s="205"/>
      <c r="BO45" s="218"/>
      <c r="BP45" s="218"/>
      <c r="BQ45" s="215">
        <v>39</v>
      </c>
      <c r="BR45" s="216"/>
      <c r="BS45" s="758"/>
      <c r="BT45" s="759"/>
      <c r="BU45" s="759"/>
      <c r="BV45" s="759"/>
      <c r="BW45" s="759"/>
      <c r="BX45" s="759"/>
      <c r="BY45" s="759"/>
      <c r="BZ45" s="759"/>
      <c r="CA45" s="759"/>
      <c r="CB45" s="759"/>
      <c r="CC45" s="759"/>
      <c r="CD45" s="759"/>
      <c r="CE45" s="759"/>
      <c r="CF45" s="759"/>
      <c r="CG45" s="760"/>
      <c r="CH45" s="771"/>
      <c r="CI45" s="772"/>
      <c r="CJ45" s="772"/>
      <c r="CK45" s="772"/>
      <c r="CL45" s="773"/>
      <c r="CM45" s="771"/>
      <c r="CN45" s="772"/>
      <c r="CO45" s="772"/>
      <c r="CP45" s="772"/>
      <c r="CQ45" s="773"/>
      <c r="CR45" s="771"/>
      <c r="CS45" s="772"/>
      <c r="CT45" s="772"/>
      <c r="CU45" s="772"/>
      <c r="CV45" s="773"/>
      <c r="CW45" s="771"/>
      <c r="CX45" s="772"/>
      <c r="CY45" s="772"/>
      <c r="CZ45" s="772"/>
      <c r="DA45" s="773"/>
      <c r="DB45" s="771"/>
      <c r="DC45" s="772"/>
      <c r="DD45" s="772"/>
      <c r="DE45" s="772"/>
      <c r="DF45" s="773"/>
      <c r="DG45" s="771"/>
      <c r="DH45" s="772"/>
      <c r="DI45" s="772"/>
      <c r="DJ45" s="772"/>
      <c r="DK45" s="773"/>
      <c r="DL45" s="771"/>
      <c r="DM45" s="772"/>
      <c r="DN45" s="772"/>
      <c r="DO45" s="772"/>
      <c r="DP45" s="773"/>
      <c r="DQ45" s="771"/>
      <c r="DR45" s="772"/>
      <c r="DS45" s="772"/>
      <c r="DT45" s="772"/>
      <c r="DU45" s="773"/>
      <c r="DV45" s="774"/>
      <c r="DW45" s="775"/>
      <c r="DX45" s="775"/>
      <c r="DY45" s="775"/>
      <c r="DZ45" s="776"/>
      <c r="EA45" s="199"/>
    </row>
    <row r="46" spans="1:131" s="200" customFormat="1" ht="26.25" customHeight="1">
      <c r="A46" s="214">
        <v>19</v>
      </c>
      <c r="B46" s="745"/>
      <c r="C46" s="746"/>
      <c r="D46" s="746"/>
      <c r="E46" s="746"/>
      <c r="F46" s="746"/>
      <c r="G46" s="746"/>
      <c r="H46" s="746"/>
      <c r="I46" s="746"/>
      <c r="J46" s="746"/>
      <c r="K46" s="746"/>
      <c r="L46" s="746"/>
      <c r="M46" s="746"/>
      <c r="N46" s="746"/>
      <c r="O46" s="746"/>
      <c r="P46" s="747"/>
      <c r="Q46" s="748"/>
      <c r="R46" s="749"/>
      <c r="S46" s="749"/>
      <c r="T46" s="749"/>
      <c r="U46" s="749"/>
      <c r="V46" s="749"/>
      <c r="W46" s="749"/>
      <c r="X46" s="749"/>
      <c r="Y46" s="749"/>
      <c r="Z46" s="749"/>
      <c r="AA46" s="749"/>
      <c r="AB46" s="749"/>
      <c r="AC46" s="749"/>
      <c r="AD46" s="749"/>
      <c r="AE46" s="750"/>
      <c r="AF46" s="751"/>
      <c r="AG46" s="752"/>
      <c r="AH46" s="752"/>
      <c r="AI46" s="752"/>
      <c r="AJ46" s="753"/>
      <c r="AK46" s="820"/>
      <c r="AL46" s="821"/>
      <c r="AM46" s="821"/>
      <c r="AN46" s="821"/>
      <c r="AO46" s="821"/>
      <c r="AP46" s="821"/>
      <c r="AQ46" s="821"/>
      <c r="AR46" s="821"/>
      <c r="AS46" s="821"/>
      <c r="AT46" s="821"/>
      <c r="AU46" s="821"/>
      <c r="AV46" s="821"/>
      <c r="AW46" s="821"/>
      <c r="AX46" s="821"/>
      <c r="AY46" s="821"/>
      <c r="AZ46" s="822"/>
      <c r="BA46" s="822"/>
      <c r="BB46" s="822"/>
      <c r="BC46" s="822"/>
      <c r="BD46" s="822"/>
      <c r="BE46" s="818"/>
      <c r="BF46" s="818"/>
      <c r="BG46" s="818"/>
      <c r="BH46" s="818"/>
      <c r="BI46" s="819"/>
      <c r="BJ46" s="205"/>
      <c r="BK46" s="205"/>
      <c r="BL46" s="205"/>
      <c r="BM46" s="205"/>
      <c r="BN46" s="205"/>
      <c r="BO46" s="218"/>
      <c r="BP46" s="218"/>
      <c r="BQ46" s="215">
        <v>40</v>
      </c>
      <c r="BR46" s="216"/>
      <c r="BS46" s="758"/>
      <c r="BT46" s="759"/>
      <c r="BU46" s="759"/>
      <c r="BV46" s="759"/>
      <c r="BW46" s="759"/>
      <c r="BX46" s="759"/>
      <c r="BY46" s="759"/>
      <c r="BZ46" s="759"/>
      <c r="CA46" s="759"/>
      <c r="CB46" s="759"/>
      <c r="CC46" s="759"/>
      <c r="CD46" s="759"/>
      <c r="CE46" s="759"/>
      <c r="CF46" s="759"/>
      <c r="CG46" s="760"/>
      <c r="CH46" s="771"/>
      <c r="CI46" s="772"/>
      <c r="CJ46" s="772"/>
      <c r="CK46" s="772"/>
      <c r="CL46" s="773"/>
      <c r="CM46" s="771"/>
      <c r="CN46" s="772"/>
      <c r="CO46" s="772"/>
      <c r="CP46" s="772"/>
      <c r="CQ46" s="773"/>
      <c r="CR46" s="771"/>
      <c r="CS46" s="772"/>
      <c r="CT46" s="772"/>
      <c r="CU46" s="772"/>
      <c r="CV46" s="773"/>
      <c r="CW46" s="771"/>
      <c r="CX46" s="772"/>
      <c r="CY46" s="772"/>
      <c r="CZ46" s="772"/>
      <c r="DA46" s="773"/>
      <c r="DB46" s="771"/>
      <c r="DC46" s="772"/>
      <c r="DD46" s="772"/>
      <c r="DE46" s="772"/>
      <c r="DF46" s="773"/>
      <c r="DG46" s="771"/>
      <c r="DH46" s="772"/>
      <c r="DI46" s="772"/>
      <c r="DJ46" s="772"/>
      <c r="DK46" s="773"/>
      <c r="DL46" s="771"/>
      <c r="DM46" s="772"/>
      <c r="DN46" s="772"/>
      <c r="DO46" s="772"/>
      <c r="DP46" s="773"/>
      <c r="DQ46" s="771"/>
      <c r="DR46" s="772"/>
      <c r="DS46" s="772"/>
      <c r="DT46" s="772"/>
      <c r="DU46" s="773"/>
      <c r="DV46" s="774"/>
      <c r="DW46" s="775"/>
      <c r="DX46" s="775"/>
      <c r="DY46" s="775"/>
      <c r="DZ46" s="776"/>
      <c r="EA46" s="199"/>
    </row>
    <row r="47" spans="1:131" s="200" customFormat="1" ht="26.25" customHeight="1">
      <c r="A47" s="214">
        <v>20</v>
      </c>
      <c r="B47" s="745"/>
      <c r="C47" s="746"/>
      <c r="D47" s="746"/>
      <c r="E47" s="746"/>
      <c r="F47" s="746"/>
      <c r="G47" s="746"/>
      <c r="H47" s="746"/>
      <c r="I47" s="746"/>
      <c r="J47" s="746"/>
      <c r="K47" s="746"/>
      <c r="L47" s="746"/>
      <c r="M47" s="746"/>
      <c r="N47" s="746"/>
      <c r="O47" s="746"/>
      <c r="P47" s="747"/>
      <c r="Q47" s="748"/>
      <c r="R47" s="749"/>
      <c r="S47" s="749"/>
      <c r="T47" s="749"/>
      <c r="U47" s="749"/>
      <c r="V47" s="749"/>
      <c r="W47" s="749"/>
      <c r="X47" s="749"/>
      <c r="Y47" s="749"/>
      <c r="Z47" s="749"/>
      <c r="AA47" s="749"/>
      <c r="AB47" s="749"/>
      <c r="AC47" s="749"/>
      <c r="AD47" s="749"/>
      <c r="AE47" s="750"/>
      <c r="AF47" s="751"/>
      <c r="AG47" s="752"/>
      <c r="AH47" s="752"/>
      <c r="AI47" s="752"/>
      <c r="AJ47" s="753"/>
      <c r="AK47" s="820"/>
      <c r="AL47" s="821"/>
      <c r="AM47" s="821"/>
      <c r="AN47" s="821"/>
      <c r="AO47" s="821"/>
      <c r="AP47" s="821"/>
      <c r="AQ47" s="821"/>
      <c r="AR47" s="821"/>
      <c r="AS47" s="821"/>
      <c r="AT47" s="821"/>
      <c r="AU47" s="821"/>
      <c r="AV47" s="821"/>
      <c r="AW47" s="821"/>
      <c r="AX47" s="821"/>
      <c r="AY47" s="821"/>
      <c r="AZ47" s="822"/>
      <c r="BA47" s="822"/>
      <c r="BB47" s="822"/>
      <c r="BC47" s="822"/>
      <c r="BD47" s="822"/>
      <c r="BE47" s="818"/>
      <c r="BF47" s="818"/>
      <c r="BG47" s="818"/>
      <c r="BH47" s="818"/>
      <c r="BI47" s="819"/>
      <c r="BJ47" s="205"/>
      <c r="BK47" s="205"/>
      <c r="BL47" s="205"/>
      <c r="BM47" s="205"/>
      <c r="BN47" s="205"/>
      <c r="BO47" s="218"/>
      <c r="BP47" s="218"/>
      <c r="BQ47" s="215">
        <v>41</v>
      </c>
      <c r="BR47" s="216"/>
      <c r="BS47" s="758"/>
      <c r="BT47" s="759"/>
      <c r="BU47" s="759"/>
      <c r="BV47" s="759"/>
      <c r="BW47" s="759"/>
      <c r="BX47" s="759"/>
      <c r="BY47" s="759"/>
      <c r="BZ47" s="759"/>
      <c r="CA47" s="759"/>
      <c r="CB47" s="759"/>
      <c r="CC47" s="759"/>
      <c r="CD47" s="759"/>
      <c r="CE47" s="759"/>
      <c r="CF47" s="759"/>
      <c r="CG47" s="760"/>
      <c r="CH47" s="771"/>
      <c r="CI47" s="772"/>
      <c r="CJ47" s="772"/>
      <c r="CK47" s="772"/>
      <c r="CL47" s="773"/>
      <c r="CM47" s="771"/>
      <c r="CN47" s="772"/>
      <c r="CO47" s="772"/>
      <c r="CP47" s="772"/>
      <c r="CQ47" s="773"/>
      <c r="CR47" s="771"/>
      <c r="CS47" s="772"/>
      <c r="CT47" s="772"/>
      <c r="CU47" s="772"/>
      <c r="CV47" s="773"/>
      <c r="CW47" s="771"/>
      <c r="CX47" s="772"/>
      <c r="CY47" s="772"/>
      <c r="CZ47" s="772"/>
      <c r="DA47" s="773"/>
      <c r="DB47" s="771"/>
      <c r="DC47" s="772"/>
      <c r="DD47" s="772"/>
      <c r="DE47" s="772"/>
      <c r="DF47" s="773"/>
      <c r="DG47" s="771"/>
      <c r="DH47" s="772"/>
      <c r="DI47" s="772"/>
      <c r="DJ47" s="772"/>
      <c r="DK47" s="773"/>
      <c r="DL47" s="771"/>
      <c r="DM47" s="772"/>
      <c r="DN47" s="772"/>
      <c r="DO47" s="772"/>
      <c r="DP47" s="773"/>
      <c r="DQ47" s="771"/>
      <c r="DR47" s="772"/>
      <c r="DS47" s="772"/>
      <c r="DT47" s="772"/>
      <c r="DU47" s="773"/>
      <c r="DV47" s="774"/>
      <c r="DW47" s="775"/>
      <c r="DX47" s="775"/>
      <c r="DY47" s="775"/>
      <c r="DZ47" s="776"/>
      <c r="EA47" s="199"/>
    </row>
    <row r="48" spans="1:131" s="200" customFormat="1" ht="26.25" customHeight="1">
      <c r="A48" s="214">
        <v>21</v>
      </c>
      <c r="B48" s="745"/>
      <c r="C48" s="746"/>
      <c r="D48" s="746"/>
      <c r="E48" s="746"/>
      <c r="F48" s="746"/>
      <c r="G48" s="746"/>
      <c r="H48" s="746"/>
      <c r="I48" s="746"/>
      <c r="J48" s="746"/>
      <c r="K48" s="746"/>
      <c r="L48" s="746"/>
      <c r="M48" s="746"/>
      <c r="N48" s="746"/>
      <c r="O48" s="746"/>
      <c r="P48" s="747"/>
      <c r="Q48" s="748"/>
      <c r="R48" s="749"/>
      <c r="S48" s="749"/>
      <c r="T48" s="749"/>
      <c r="U48" s="749"/>
      <c r="V48" s="749"/>
      <c r="W48" s="749"/>
      <c r="X48" s="749"/>
      <c r="Y48" s="749"/>
      <c r="Z48" s="749"/>
      <c r="AA48" s="749"/>
      <c r="AB48" s="749"/>
      <c r="AC48" s="749"/>
      <c r="AD48" s="749"/>
      <c r="AE48" s="750"/>
      <c r="AF48" s="751"/>
      <c r="AG48" s="752"/>
      <c r="AH48" s="752"/>
      <c r="AI48" s="752"/>
      <c r="AJ48" s="753"/>
      <c r="AK48" s="820"/>
      <c r="AL48" s="821"/>
      <c r="AM48" s="821"/>
      <c r="AN48" s="821"/>
      <c r="AO48" s="821"/>
      <c r="AP48" s="821"/>
      <c r="AQ48" s="821"/>
      <c r="AR48" s="821"/>
      <c r="AS48" s="821"/>
      <c r="AT48" s="821"/>
      <c r="AU48" s="821"/>
      <c r="AV48" s="821"/>
      <c r="AW48" s="821"/>
      <c r="AX48" s="821"/>
      <c r="AY48" s="821"/>
      <c r="AZ48" s="822"/>
      <c r="BA48" s="822"/>
      <c r="BB48" s="822"/>
      <c r="BC48" s="822"/>
      <c r="BD48" s="822"/>
      <c r="BE48" s="818"/>
      <c r="BF48" s="818"/>
      <c r="BG48" s="818"/>
      <c r="BH48" s="818"/>
      <c r="BI48" s="819"/>
      <c r="BJ48" s="205"/>
      <c r="BK48" s="205"/>
      <c r="BL48" s="205"/>
      <c r="BM48" s="205"/>
      <c r="BN48" s="205"/>
      <c r="BO48" s="218"/>
      <c r="BP48" s="218"/>
      <c r="BQ48" s="215">
        <v>42</v>
      </c>
      <c r="BR48" s="216"/>
      <c r="BS48" s="758"/>
      <c r="BT48" s="759"/>
      <c r="BU48" s="759"/>
      <c r="BV48" s="759"/>
      <c r="BW48" s="759"/>
      <c r="BX48" s="759"/>
      <c r="BY48" s="759"/>
      <c r="BZ48" s="759"/>
      <c r="CA48" s="759"/>
      <c r="CB48" s="759"/>
      <c r="CC48" s="759"/>
      <c r="CD48" s="759"/>
      <c r="CE48" s="759"/>
      <c r="CF48" s="759"/>
      <c r="CG48" s="760"/>
      <c r="CH48" s="771"/>
      <c r="CI48" s="772"/>
      <c r="CJ48" s="772"/>
      <c r="CK48" s="772"/>
      <c r="CL48" s="773"/>
      <c r="CM48" s="771"/>
      <c r="CN48" s="772"/>
      <c r="CO48" s="772"/>
      <c r="CP48" s="772"/>
      <c r="CQ48" s="773"/>
      <c r="CR48" s="771"/>
      <c r="CS48" s="772"/>
      <c r="CT48" s="772"/>
      <c r="CU48" s="772"/>
      <c r="CV48" s="773"/>
      <c r="CW48" s="771"/>
      <c r="CX48" s="772"/>
      <c r="CY48" s="772"/>
      <c r="CZ48" s="772"/>
      <c r="DA48" s="773"/>
      <c r="DB48" s="771"/>
      <c r="DC48" s="772"/>
      <c r="DD48" s="772"/>
      <c r="DE48" s="772"/>
      <c r="DF48" s="773"/>
      <c r="DG48" s="771"/>
      <c r="DH48" s="772"/>
      <c r="DI48" s="772"/>
      <c r="DJ48" s="772"/>
      <c r="DK48" s="773"/>
      <c r="DL48" s="771"/>
      <c r="DM48" s="772"/>
      <c r="DN48" s="772"/>
      <c r="DO48" s="772"/>
      <c r="DP48" s="773"/>
      <c r="DQ48" s="771"/>
      <c r="DR48" s="772"/>
      <c r="DS48" s="772"/>
      <c r="DT48" s="772"/>
      <c r="DU48" s="773"/>
      <c r="DV48" s="774"/>
      <c r="DW48" s="775"/>
      <c r="DX48" s="775"/>
      <c r="DY48" s="775"/>
      <c r="DZ48" s="776"/>
      <c r="EA48" s="199"/>
    </row>
    <row r="49" spans="1:131" s="200" customFormat="1" ht="26.25" customHeight="1">
      <c r="A49" s="214">
        <v>22</v>
      </c>
      <c r="B49" s="745"/>
      <c r="C49" s="746"/>
      <c r="D49" s="746"/>
      <c r="E49" s="746"/>
      <c r="F49" s="746"/>
      <c r="G49" s="746"/>
      <c r="H49" s="746"/>
      <c r="I49" s="746"/>
      <c r="J49" s="746"/>
      <c r="K49" s="746"/>
      <c r="L49" s="746"/>
      <c r="M49" s="746"/>
      <c r="N49" s="746"/>
      <c r="O49" s="746"/>
      <c r="P49" s="747"/>
      <c r="Q49" s="748"/>
      <c r="R49" s="749"/>
      <c r="S49" s="749"/>
      <c r="T49" s="749"/>
      <c r="U49" s="749"/>
      <c r="V49" s="749"/>
      <c r="W49" s="749"/>
      <c r="X49" s="749"/>
      <c r="Y49" s="749"/>
      <c r="Z49" s="749"/>
      <c r="AA49" s="749"/>
      <c r="AB49" s="749"/>
      <c r="AC49" s="749"/>
      <c r="AD49" s="749"/>
      <c r="AE49" s="750"/>
      <c r="AF49" s="751"/>
      <c r="AG49" s="752"/>
      <c r="AH49" s="752"/>
      <c r="AI49" s="752"/>
      <c r="AJ49" s="753"/>
      <c r="AK49" s="820"/>
      <c r="AL49" s="821"/>
      <c r="AM49" s="821"/>
      <c r="AN49" s="821"/>
      <c r="AO49" s="821"/>
      <c r="AP49" s="821"/>
      <c r="AQ49" s="821"/>
      <c r="AR49" s="821"/>
      <c r="AS49" s="821"/>
      <c r="AT49" s="821"/>
      <c r="AU49" s="821"/>
      <c r="AV49" s="821"/>
      <c r="AW49" s="821"/>
      <c r="AX49" s="821"/>
      <c r="AY49" s="821"/>
      <c r="AZ49" s="822"/>
      <c r="BA49" s="822"/>
      <c r="BB49" s="822"/>
      <c r="BC49" s="822"/>
      <c r="BD49" s="822"/>
      <c r="BE49" s="818"/>
      <c r="BF49" s="818"/>
      <c r="BG49" s="818"/>
      <c r="BH49" s="818"/>
      <c r="BI49" s="819"/>
      <c r="BJ49" s="205"/>
      <c r="BK49" s="205"/>
      <c r="BL49" s="205"/>
      <c r="BM49" s="205"/>
      <c r="BN49" s="205"/>
      <c r="BO49" s="218"/>
      <c r="BP49" s="218"/>
      <c r="BQ49" s="215">
        <v>43</v>
      </c>
      <c r="BR49" s="216"/>
      <c r="BS49" s="758"/>
      <c r="BT49" s="759"/>
      <c r="BU49" s="759"/>
      <c r="BV49" s="759"/>
      <c r="BW49" s="759"/>
      <c r="BX49" s="759"/>
      <c r="BY49" s="759"/>
      <c r="BZ49" s="759"/>
      <c r="CA49" s="759"/>
      <c r="CB49" s="759"/>
      <c r="CC49" s="759"/>
      <c r="CD49" s="759"/>
      <c r="CE49" s="759"/>
      <c r="CF49" s="759"/>
      <c r="CG49" s="760"/>
      <c r="CH49" s="771"/>
      <c r="CI49" s="772"/>
      <c r="CJ49" s="772"/>
      <c r="CK49" s="772"/>
      <c r="CL49" s="773"/>
      <c r="CM49" s="771"/>
      <c r="CN49" s="772"/>
      <c r="CO49" s="772"/>
      <c r="CP49" s="772"/>
      <c r="CQ49" s="773"/>
      <c r="CR49" s="771"/>
      <c r="CS49" s="772"/>
      <c r="CT49" s="772"/>
      <c r="CU49" s="772"/>
      <c r="CV49" s="773"/>
      <c r="CW49" s="771"/>
      <c r="CX49" s="772"/>
      <c r="CY49" s="772"/>
      <c r="CZ49" s="772"/>
      <c r="DA49" s="773"/>
      <c r="DB49" s="771"/>
      <c r="DC49" s="772"/>
      <c r="DD49" s="772"/>
      <c r="DE49" s="772"/>
      <c r="DF49" s="773"/>
      <c r="DG49" s="771"/>
      <c r="DH49" s="772"/>
      <c r="DI49" s="772"/>
      <c r="DJ49" s="772"/>
      <c r="DK49" s="773"/>
      <c r="DL49" s="771"/>
      <c r="DM49" s="772"/>
      <c r="DN49" s="772"/>
      <c r="DO49" s="772"/>
      <c r="DP49" s="773"/>
      <c r="DQ49" s="771"/>
      <c r="DR49" s="772"/>
      <c r="DS49" s="772"/>
      <c r="DT49" s="772"/>
      <c r="DU49" s="773"/>
      <c r="DV49" s="774"/>
      <c r="DW49" s="775"/>
      <c r="DX49" s="775"/>
      <c r="DY49" s="775"/>
      <c r="DZ49" s="776"/>
      <c r="EA49" s="199"/>
    </row>
    <row r="50" spans="1:131" s="200" customFormat="1" ht="26.25" customHeight="1">
      <c r="A50" s="214">
        <v>23</v>
      </c>
      <c r="B50" s="745"/>
      <c r="C50" s="746"/>
      <c r="D50" s="746"/>
      <c r="E50" s="746"/>
      <c r="F50" s="746"/>
      <c r="G50" s="746"/>
      <c r="H50" s="746"/>
      <c r="I50" s="746"/>
      <c r="J50" s="746"/>
      <c r="K50" s="746"/>
      <c r="L50" s="746"/>
      <c r="M50" s="746"/>
      <c r="N50" s="746"/>
      <c r="O50" s="746"/>
      <c r="P50" s="747"/>
      <c r="Q50" s="823"/>
      <c r="R50" s="824"/>
      <c r="S50" s="824"/>
      <c r="T50" s="824"/>
      <c r="U50" s="824"/>
      <c r="V50" s="824"/>
      <c r="W50" s="824"/>
      <c r="X50" s="824"/>
      <c r="Y50" s="824"/>
      <c r="Z50" s="824"/>
      <c r="AA50" s="824"/>
      <c r="AB50" s="824"/>
      <c r="AC50" s="824"/>
      <c r="AD50" s="824"/>
      <c r="AE50" s="825"/>
      <c r="AF50" s="751"/>
      <c r="AG50" s="752"/>
      <c r="AH50" s="752"/>
      <c r="AI50" s="752"/>
      <c r="AJ50" s="753"/>
      <c r="AK50" s="826"/>
      <c r="AL50" s="824"/>
      <c r="AM50" s="824"/>
      <c r="AN50" s="824"/>
      <c r="AO50" s="824"/>
      <c r="AP50" s="824"/>
      <c r="AQ50" s="824"/>
      <c r="AR50" s="824"/>
      <c r="AS50" s="824"/>
      <c r="AT50" s="824"/>
      <c r="AU50" s="824"/>
      <c r="AV50" s="824"/>
      <c r="AW50" s="824"/>
      <c r="AX50" s="824"/>
      <c r="AY50" s="824"/>
      <c r="AZ50" s="827"/>
      <c r="BA50" s="827"/>
      <c r="BB50" s="827"/>
      <c r="BC50" s="827"/>
      <c r="BD50" s="827"/>
      <c r="BE50" s="818"/>
      <c r="BF50" s="818"/>
      <c r="BG50" s="818"/>
      <c r="BH50" s="818"/>
      <c r="BI50" s="819"/>
      <c r="BJ50" s="205"/>
      <c r="BK50" s="205"/>
      <c r="BL50" s="205"/>
      <c r="BM50" s="205"/>
      <c r="BN50" s="205"/>
      <c r="BO50" s="218"/>
      <c r="BP50" s="218"/>
      <c r="BQ50" s="215">
        <v>44</v>
      </c>
      <c r="BR50" s="216"/>
      <c r="BS50" s="758"/>
      <c r="BT50" s="759"/>
      <c r="BU50" s="759"/>
      <c r="BV50" s="759"/>
      <c r="BW50" s="759"/>
      <c r="BX50" s="759"/>
      <c r="BY50" s="759"/>
      <c r="BZ50" s="759"/>
      <c r="CA50" s="759"/>
      <c r="CB50" s="759"/>
      <c r="CC50" s="759"/>
      <c r="CD50" s="759"/>
      <c r="CE50" s="759"/>
      <c r="CF50" s="759"/>
      <c r="CG50" s="760"/>
      <c r="CH50" s="771"/>
      <c r="CI50" s="772"/>
      <c r="CJ50" s="772"/>
      <c r="CK50" s="772"/>
      <c r="CL50" s="773"/>
      <c r="CM50" s="771"/>
      <c r="CN50" s="772"/>
      <c r="CO50" s="772"/>
      <c r="CP50" s="772"/>
      <c r="CQ50" s="773"/>
      <c r="CR50" s="771"/>
      <c r="CS50" s="772"/>
      <c r="CT50" s="772"/>
      <c r="CU50" s="772"/>
      <c r="CV50" s="773"/>
      <c r="CW50" s="771"/>
      <c r="CX50" s="772"/>
      <c r="CY50" s="772"/>
      <c r="CZ50" s="772"/>
      <c r="DA50" s="773"/>
      <c r="DB50" s="771"/>
      <c r="DC50" s="772"/>
      <c r="DD50" s="772"/>
      <c r="DE50" s="772"/>
      <c r="DF50" s="773"/>
      <c r="DG50" s="771"/>
      <c r="DH50" s="772"/>
      <c r="DI50" s="772"/>
      <c r="DJ50" s="772"/>
      <c r="DK50" s="773"/>
      <c r="DL50" s="771"/>
      <c r="DM50" s="772"/>
      <c r="DN50" s="772"/>
      <c r="DO50" s="772"/>
      <c r="DP50" s="773"/>
      <c r="DQ50" s="771"/>
      <c r="DR50" s="772"/>
      <c r="DS50" s="772"/>
      <c r="DT50" s="772"/>
      <c r="DU50" s="773"/>
      <c r="DV50" s="774"/>
      <c r="DW50" s="775"/>
      <c r="DX50" s="775"/>
      <c r="DY50" s="775"/>
      <c r="DZ50" s="776"/>
      <c r="EA50" s="199"/>
    </row>
    <row r="51" spans="1:131" s="200" customFormat="1" ht="26.25" customHeight="1">
      <c r="A51" s="214">
        <v>24</v>
      </c>
      <c r="B51" s="745"/>
      <c r="C51" s="746"/>
      <c r="D51" s="746"/>
      <c r="E51" s="746"/>
      <c r="F51" s="746"/>
      <c r="G51" s="746"/>
      <c r="H51" s="746"/>
      <c r="I51" s="746"/>
      <c r="J51" s="746"/>
      <c r="K51" s="746"/>
      <c r="L51" s="746"/>
      <c r="M51" s="746"/>
      <c r="N51" s="746"/>
      <c r="O51" s="746"/>
      <c r="P51" s="747"/>
      <c r="Q51" s="823"/>
      <c r="R51" s="824"/>
      <c r="S51" s="824"/>
      <c r="T51" s="824"/>
      <c r="U51" s="824"/>
      <c r="V51" s="824"/>
      <c r="W51" s="824"/>
      <c r="X51" s="824"/>
      <c r="Y51" s="824"/>
      <c r="Z51" s="824"/>
      <c r="AA51" s="824"/>
      <c r="AB51" s="824"/>
      <c r="AC51" s="824"/>
      <c r="AD51" s="824"/>
      <c r="AE51" s="825"/>
      <c r="AF51" s="751"/>
      <c r="AG51" s="752"/>
      <c r="AH51" s="752"/>
      <c r="AI51" s="752"/>
      <c r="AJ51" s="753"/>
      <c r="AK51" s="826"/>
      <c r="AL51" s="824"/>
      <c r="AM51" s="824"/>
      <c r="AN51" s="824"/>
      <c r="AO51" s="824"/>
      <c r="AP51" s="824"/>
      <c r="AQ51" s="824"/>
      <c r="AR51" s="824"/>
      <c r="AS51" s="824"/>
      <c r="AT51" s="824"/>
      <c r="AU51" s="824"/>
      <c r="AV51" s="824"/>
      <c r="AW51" s="824"/>
      <c r="AX51" s="824"/>
      <c r="AY51" s="824"/>
      <c r="AZ51" s="827"/>
      <c r="BA51" s="827"/>
      <c r="BB51" s="827"/>
      <c r="BC51" s="827"/>
      <c r="BD51" s="827"/>
      <c r="BE51" s="818"/>
      <c r="BF51" s="818"/>
      <c r="BG51" s="818"/>
      <c r="BH51" s="818"/>
      <c r="BI51" s="819"/>
      <c r="BJ51" s="205"/>
      <c r="BK51" s="205"/>
      <c r="BL51" s="205"/>
      <c r="BM51" s="205"/>
      <c r="BN51" s="205"/>
      <c r="BO51" s="218"/>
      <c r="BP51" s="218"/>
      <c r="BQ51" s="215">
        <v>45</v>
      </c>
      <c r="BR51" s="216"/>
      <c r="BS51" s="758"/>
      <c r="BT51" s="759"/>
      <c r="BU51" s="759"/>
      <c r="BV51" s="759"/>
      <c r="BW51" s="759"/>
      <c r="BX51" s="759"/>
      <c r="BY51" s="759"/>
      <c r="BZ51" s="759"/>
      <c r="CA51" s="759"/>
      <c r="CB51" s="759"/>
      <c r="CC51" s="759"/>
      <c r="CD51" s="759"/>
      <c r="CE51" s="759"/>
      <c r="CF51" s="759"/>
      <c r="CG51" s="760"/>
      <c r="CH51" s="771"/>
      <c r="CI51" s="772"/>
      <c r="CJ51" s="772"/>
      <c r="CK51" s="772"/>
      <c r="CL51" s="773"/>
      <c r="CM51" s="771"/>
      <c r="CN51" s="772"/>
      <c r="CO51" s="772"/>
      <c r="CP51" s="772"/>
      <c r="CQ51" s="773"/>
      <c r="CR51" s="771"/>
      <c r="CS51" s="772"/>
      <c r="CT51" s="772"/>
      <c r="CU51" s="772"/>
      <c r="CV51" s="773"/>
      <c r="CW51" s="771"/>
      <c r="CX51" s="772"/>
      <c r="CY51" s="772"/>
      <c r="CZ51" s="772"/>
      <c r="DA51" s="773"/>
      <c r="DB51" s="771"/>
      <c r="DC51" s="772"/>
      <c r="DD51" s="772"/>
      <c r="DE51" s="772"/>
      <c r="DF51" s="773"/>
      <c r="DG51" s="771"/>
      <c r="DH51" s="772"/>
      <c r="DI51" s="772"/>
      <c r="DJ51" s="772"/>
      <c r="DK51" s="773"/>
      <c r="DL51" s="771"/>
      <c r="DM51" s="772"/>
      <c r="DN51" s="772"/>
      <c r="DO51" s="772"/>
      <c r="DP51" s="773"/>
      <c r="DQ51" s="771"/>
      <c r="DR51" s="772"/>
      <c r="DS51" s="772"/>
      <c r="DT51" s="772"/>
      <c r="DU51" s="773"/>
      <c r="DV51" s="774"/>
      <c r="DW51" s="775"/>
      <c r="DX51" s="775"/>
      <c r="DY51" s="775"/>
      <c r="DZ51" s="776"/>
      <c r="EA51" s="199"/>
    </row>
    <row r="52" spans="1:131" s="200" customFormat="1" ht="26.25" customHeight="1">
      <c r="A52" s="214">
        <v>25</v>
      </c>
      <c r="B52" s="745"/>
      <c r="C52" s="746"/>
      <c r="D52" s="746"/>
      <c r="E52" s="746"/>
      <c r="F52" s="746"/>
      <c r="G52" s="746"/>
      <c r="H52" s="746"/>
      <c r="I52" s="746"/>
      <c r="J52" s="746"/>
      <c r="K52" s="746"/>
      <c r="L52" s="746"/>
      <c r="M52" s="746"/>
      <c r="N52" s="746"/>
      <c r="O52" s="746"/>
      <c r="P52" s="747"/>
      <c r="Q52" s="823"/>
      <c r="R52" s="824"/>
      <c r="S52" s="824"/>
      <c r="T52" s="824"/>
      <c r="U52" s="824"/>
      <c r="V52" s="824"/>
      <c r="W52" s="824"/>
      <c r="X52" s="824"/>
      <c r="Y52" s="824"/>
      <c r="Z52" s="824"/>
      <c r="AA52" s="824"/>
      <c r="AB52" s="824"/>
      <c r="AC52" s="824"/>
      <c r="AD52" s="824"/>
      <c r="AE52" s="825"/>
      <c r="AF52" s="751"/>
      <c r="AG52" s="752"/>
      <c r="AH52" s="752"/>
      <c r="AI52" s="752"/>
      <c r="AJ52" s="753"/>
      <c r="AK52" s="826"/>
      <c r="AL52" s="824"/>
      <c r="AM52" s="824"/>
      <c r="AN52" s="824"/>
      <c r="AO52" s="824"/>
      <c r="AP52" s="824"/>
      <c r="AQ52" s="824"/>
      <c r="AR52" s="824"/>
      <c r="AS52" s="824"/>
      <c r="AT52" s="824"/>
      <c r="AU52" s="824"/>
      <c r="AV52" s="824"/>
      <c r="AW52" s="824"/>
      <c r="AX52" s="824"/>
      <c r="AY52" s="824"/>
      <c r="AZ52" s="827"/>
      <c r="BA52" s="827"/>
      <c r="BB52" s="827"/>
      <c r="BC52" s="827"/>
      <c r="BD52" s="827"/>
      <c r="BE52" s="818"/>
      <c r="BF52" s="818"/>
      <c r="BG52" s="818"/>
      <c r="BH52" s="818"/>
      <c r="BI52" s="819"/>
      <c r="BJ52" s="205"/>
      <c r="BK52" s="205"/>
      <c r="BL52" s="205"/>
      <c r="BM52" s="205"/>
      <c r="BN52" s="205"/>
      <c r="BO52" s="218"/>
      <c r="BP52" s="218"/>
      <c r="BQ52" s="215">
        <v>46</v>
      </c>
      <c r="BR52" s="216"/>
      <c r="BS52" s="758"/>
      <c r="BT52" s="759"/>
      <c r="BU52" s="759"/>
      <c r="BV52" s="759"/>
      <c r="BW52" s="759"/>
      <c r="BX52" s="759"/>
      <c r="BY52" s="759"/>
      <c r="BZ52" s="759"/>
      <c r="CA52" s="759"/>
      <c r="CB52" s="759"/>
      <c r="CC52" s="759"/>
      <c r="CD52" s="759"/>
      <c r="CE52" s="759"/>
      <c r="CF52" s="759"/>
      <c r="CG52" s="760"/>
      <c r="CH52" s="771"/>
      <c r="CI52" s="772"/>
      <c r="CJ52" s="772"/>
      <c r="CK52" s="772"/>
      <c r="CL52" s="773"/>
      <c r="CM52" s="771"/>
      <c r="CN52" s="772"/>
      <c r="CO52" s="772"/>
      <c r="CP52" s="772"/>
      <c r="CQ52" s="773"/>
      <c r="CR52" s="771"/>
      <c r="CS52" s="772"/>
      <c r="CT52" s="772"/>
      <c r="CU52" s="772"/>
      <c r="CV52" s="773"/>
      <c r="CW52" s="771"/>
      <c r="CX52" s="772"/>
      <c r="CY52" s="772"/>
      <c r="CZ52" s="772"/>
      <c r="DA52" s="773"/>
      <c r="DB52" s="771"/>
      <c r="DC52" s="772"/>
      <c r="DD52" s="772"/>
      <c r="DE52" s="772"/>
      <c r="DF52" s="773"/>
      <c r="DG52" s="771"/>
      <c r="DH52" s="772"/>
      <c r="DI52" s="772"/>
      <c r="DJ52" s="772"/>
      <c r="DK52" s="773"/>
      <c r="DL52" s="771"/>
      <c r="DM52" s="772"/>
      <c r="DN52" s="772"/>
      <c r="DO52" s="772"/>
      <c r="DP52" s="773"/>
      <c r="DQ52" s="771"/>
      <c r="DR52" s="772"/>
      <c r="DS52" s="772"/>
      <c r="DT52" s="772"/>
      <c r="DU52" s="773"/>
      <c r="DV52" s="774"/>
      <c r="DW52" s="775"/>
      <c r="DX52" s="775"/>
      <c r="DY52" s="775"/>
      <c r="DZ52" s="776"/>
      <c r="EA52" s="199"/>
    </row>
    <row r="53" spans="1:131" s="200" customFormat="1" ht="26.25" customHeight="1">
      <c r="A53" s="214">
        <v>26</v>
      </c>
      <c r="B53" s="745"/>
      <c r="C53" s="746"/>
      <c r="D53" s="746"/>
      <c r="E53" s="746"/>
      <c r="F53" s="746"/>
      <c r="G53" s="746"/>
      <c r="H53" s="746"/>
      <c r="I53" s="746"/>
      <c r="J53" s="746"/>
      <c r="K53" s="746"/>
      <c r="L53" s="746"/>
      <c r="M53" s="746"/>
      <c r="N53" s="746"/>
      <c r="O53" s="746"/>
      <c r="P53" s="747"/>
      <c r="Q53" s="823"/>
      <c r="R53" s="824"/>
      <c r="S53" s="824"/>
      <c r="T53" s="824"/>
      <c r="U53" s="824"/>
      <c r="V53" s="824"/>
      <c r="W53" s="824"/>
      <c r="X53" s="824"/>
      <c r="Y53" s="824"/>
      <c r="Z53" s="824"/>
      <c r="AA53" s="824"/>
      <c r="AB53" s="824"/>
      <c r="AC53" s="824"/>
      <c r="AD53" s="824"/>
      <c r="AE53" s="825"/>
      <c r="AF53" s="751"/>
      <c r="AG53" s="752"/>
      <c r="AH53" s="752"/>
      <c r="AI53" s="752"/>
      <c r="AJ53" s="753"/>
      <c r="AK53" s="826"/>
      <c r="AL53" s="824"/>
      <c r="AM53" s="824"/>
      <c r="AN53" s="824"/>
      <c r="AO53" s="824"/>
      <c r="AP53" s="824"/>
      <c r="AQ53" s="824"/>
      <c r="AR53" s="824"/>
      <c r="AS53" s="824"/>
      <c r="AT53" s="824"/>
      <c r="AU53" s="824"/>
      <c r="AV53" s="824"/>
      <c r="AW53" s="824"/>
      <c r="AX53" s="824"/>
      <c r="AY53" s="824"/>
      <c r="AZ53" s="827"/>
      <c r="BA53" s="827"/>
      <c r="BB53" s="827"/>
      <c r="BC53" s="827"/>
      <c r="BD53" s="827"/>
      <c r="BE53" s="818"/>
      <c r="BF53" s="818"/>
      <c r="BG53" s="818"/>
      <c r="BH53" s="818"/>
      <c r="BI53" s="819"/>
      <c r="BJ53" s="205"/>
      <c r="BK53" s="205"/>
      <c r="BL53" s="205"/>
      <c r="BM53" s="205"/>
      <c r="BN53" s="205"/>
      <c r="BO53" s="218"/>
      <c r="BP53" s="218"/>
      <c r="BQ53" s="215">
        <v>47</v>
      </c>
      <c r="BR53" s="216"/>
      <c r="BS53" s="758"/>
      <c r="BT53" s="759"/>
      <c r="BU53" s="759"/>
      <c r="BV53" s="759"/>
      <c r="BW53" s="759"/>
      <c r="BX53" s="759"/>
      <c r="BY53" s="759"/>
      <c r="BZ53" s="759"/>
      <c r="CA53" s="759"/>
      <c r="CB53" s="759"/>
      <c r="CC53" s="759"/>
      <c r="CD53" s="759"/>
      <c r="CE53" s="759"/>
      <c r="CF53" s="759"/>
      <c r="CG53" s="760"/>
      <c r="CH53" s="771"/>
      <c r="CI53" s="772"/>
      <c r="CJ53" s="772"/>
      <c r="CK53" s="772"/>
      <c r="CL53" s="773"/>
      <c r="CM53" s="771"/>
      <c r="CN53" s="772"/>
      <c r="CO53" s="772"/>
      <c r="CP53" s="772"/>
      <c r="CQ53" s="773"/>
      <c r="CR53" s="771"/>
      <c r="CS53" s="772"/>
      <c r="CT53" s="772"/>
      <c r="CU53" s="772"/>
      <c r="CV53" s="773"/>
      <c r="CW53" s="771"/>
      <c r="CX53" s="772"/>
      <c r="CY53" s="772"/>
      <c r="CZ53" s="772"/>
      <c r="DA53" s="773"/>
      <c r="DB53" s="771"/>
      <c r="DC53" s="772"/>
      <c r="DD53" s="772"/>
      <c r="DE53" s="772"/>
      <c r="DF53" s="773"/>
      <c r="DG53" s="771"/>
      <c r="DH53" s="772"/>
      <c r="DI53" s="772"/>
      <c r="DJ53" s="772"/>
      <c r="DK53" s="773"/>
      <c r="DL53" s="771"/>
      <c r="DM53" s="772"/>
      <c r="DN53" s="772"/>
      <c r="DO53" s="772"/>
      <c r="DP53" s="773"/>
      <c r="DQ53" s="771"/>
      <c r="DR53" s="772"/>
      <c r="DS53" s="772"/>
      <c r="DT53" s="772"/>
      <c r="DU53" s="773"/>
      <c r="DV53" s="774"/>
      <c r="DW53" s="775"/>
      <c r="DX53" s="775"/>
      <c r="DY53" s="775"/>
      <c r="DZ53" s="776"/>
      <c r="EA53" s="199"/>
    </row>
    <row r="54" spans="1:131" s="200" customFormat="1" ht="26.25" customHeight="1">
      <c r="A54" s="214">
        <v>27</v>
      </c>
      <c r="B54" s="745"/>
      <c r="C54" s="746"/>
      <c r="D54" s="746"/>
      <c r="E54" s="746"/>
      <c r="F54" s="746"/>
      <c r="G54" s="746"/>
      <c r="H54" s="746"/>
      <c r="I54" s="746"/>
      <c r="J54" s="746"/>
      <c r="K54" s="746"/>
      <c r="L54" s="746"/>
      <c r="M54" s="746"/>
      <c r="N54" s="746"/>
      <c r="O54" s="746"/>
      <c r="P54" s="747"/>
      <c r="Q54" s="823"/>
      <c r="R54" s="824"/>
      <c r="S54" s="824"/>
      <c r="T54" s="824"/>
      <c r="U54" s="824"/>
      <c r="V54" s="824"/>
      <c r="W54" s="824"/>
      <c r="X54" s="824"/>
      <c r="Y54" s="824"/>
      <c r="Z54" s="824"/>
      <c r="AA54" s="824"/>
      <c r="AB54" s="824"/>
      <c r="AC54" s="824"/>
      <c r="AD54" s="824"/>
      <c r="AE54" s="825"/>
      <c r="AF54" s="751"/>
      <c r="AG54" s="752"/>
      <c r="AH54" s="752"/>
      <c r="AI54" s="752"/>
      <c r="AJ54" s="753"/>
      <c r="AK54" s="826"/>
      <c r="AL54" s="824"/>
      <c r="AM54" s="824"/>
      <c r="AN54" s="824"/>
      <c r="AO54" s="824"/>
      <c r="AP54" s="824"/>
      <c r="AQ54" s="824"/>
      <c r="AR54" s="824"/>
      <c r="AS54" s="824"/>
      <c r="AT54" s="824"/>
      <c r="AU54" s="824"/>
      <c r="AV54" s="824"/>
      <c r="AW54" s="824"/>
      <c r="AX54" s="824"/>
      <c r="AY54" s="824"/>
      <c r="AZ54" s="827"/>
      <c r="BA54" s="827"/>
      <c r="BB54" s="827"/>
      <c r="BC54" s="827"/>
      <c r="BD54" s="827"/>
      <c r="BE54" s="818"/>
      <c r="BF54" s="818"/>
      <c r="BG54" s="818"/>
      <c r="BH54" s="818"/>
      <c r="BI54" s="819"/>
      <c r="BJ54" s="205"/>
      <c r="BK54" s="205"/>
      <c r="BL54" s="205"/>
      <c r="BM54" s="205"/>
      <c r="BN54" s="205"/>
      <c r="BO54" s="218"/>
      <c r="BP54" s="218"/>
      <c r="BQ54" s="215">
        <v>48</v>
      </c>
      <c r="BR54" s="216"/>
      <c r="BS54" s="758"/>
      <c r="BT54" s="759"/>
      <c r="BU54" s="759"/>
      <c r="BV54" s="759"/>
      <c r="BW54" s="759"/>
      <c r="BX54" s="759"/>
      <c r="BY54" s="759"/>
      <c r="BZ54" s="759"/>
      <c r="CA54" s="759"/>
      <c r="CB54" s="759"/>
      <c r="CC54" s="759"/>
      <c r="CD54" s="759"/>
      <c r="CE54" s="759"/>
      <c r="CF54" s="759"/>
      <c r="CG54" s="760"/>
      <c r="CH54" s="771"/>
      <c r="CI54" s="772"/>
      <c r="CJ54" s="772"/>
      <c r="CK54" s="772"/>
      <c r="CL54" s="773"/>
      <c r="CM54" s="771"/>
      <c r="CN54" s="772"/>
      <c r="CO54" s="772"/>
      <c r="CP54" s="772"/>
      <c r="CQ54" s="773"/>
      <c r="CR54" s="771"/>
      <c r="CS54" s="772"/>
      <c r="CT54" s="772"/>
      <c r="CU54" s="772"/>
      <c r="CV54" s="773"/>
      <c r="CW54" s="771"/>
      <c r="CX54" s="772"/>
      <c r="CY54" s="772"/>
      <c r="CZ54" s="772"/>
      <c r="DA54" s="773"/>
      <c r="DB54" s="771"/>
      <c r="DC54" s="772"/>
      <c r="DD54" s="772"/>
      <c r="DE54" s="772"/>
      <c r="DF54" s="773"/>
      <c r="DG54" s="771"/>
      <c r="DH54" s="772"/>
      <c r="DI54" s="772"/>
      <c r="DJ54" s="772"/>
      <c r="DK54" s="773"/>
      <c r="DL54" s="771"/>
      <c r="DM54" s="772"/>
      <c r="DN54" s="772"/>
      <c r="DO54" s="772"/>
      <c r="DP54" s="773"/>
      <c r="DQ54" s="771"/>
      <c r="DR54" s="772"/>
      <c r="DS54" s="772"/>
      <c r="DT54" s="772"/>
      <c r="DU54" s="773"/>
      <c r="DV54" s="774"/>
      <c r="DW54" s="775"/>
      <c r="DX54" s="775"/>
      <c r="DY54" s="775"/>
      <c r="DZ54" s="776"/>
      <c r="EA54" s="199"/>
    </row>
    <row r="55" spans="1:131" s="200" customFormat="1" ht="26.25" customHeight="1">
      <c r="A55" s="214">
        <v>28</v>
      </c>
      <c r="B55" s="745"/>
      <c r="C55" s="746"/>
      <c r="D55" s="746"/>
      <c r="E55" s="746"/>
      <c r="F55" s="746"/>
      <c r="G55" s="746"/>
      <c r="H55" s="746"/>
      <c r="I55" s="746"/>
      <c r="J55" s="746"/>
      <c r="K55" s="746"/>
      <c r="L55" s="746"/>
      <c r="M55" s="746"/>
      <c r="N55" s="746"/>
      <c r="O55" s="746"/>
      <c r="P55" s="747"/>
      <c r="Q55" s="823"/>
      <c r="R55" s="824"/>
      <c r="S55" s="824"/>
      <c r="T55" s="824"/>
      <c r="U55" s="824"/>
      <c r="V55" s="824"/>
      <c r="W55" s="824"/>
      <c r="X55" s="824"/>
      <c r="Y55" s="824"/>
      <c r="Z55" s="824"/>
      <c r="AA55" s="824"/>
      <c r="AB55" s="824"/>
      <c r="AC55" s="824"/>
      <c r="AD55" s="824"/>
      <c r="AE55" s="825"/>
      <c r="AF55" s="751"/>
      <c r="AG55" s="752"/>
      <c r="AH55" s="752"/>
      <c r="AI55" s="752"/>
      <c r="AJ55" s="753"/>
      <c r="AK55" s="826"/>
      <c r="AL55" s="824"/>
      <c r="AM55" s="824"/>
      <c r="AN55" s="824"/>
      <c r="AO55" s="824"/>
      <c r="AP55" s="824"/>
      <c r="AQ55" s="824"/>
      <c r="AR55" s="824"/>
      <c r="AS55" s="824"/>
      <c r="AT55" s="824"/>
      <c r="AU55" s="824"/>
      <c r="AV55" s="824"/>
      <c r="AW55" s="824"/>
      <c r="AX55" s="824"/>
      <c r="AY55" s="824"/>
      <c r="AZ55" s="827"/>
      <c r="BA55" s="827"/>
      <c r="BB55" s="827"/>
      <c r="BC55" s="827"/>
      <c r="BD55" s="827"/>
      <c r="BE55" s="818"/>
      <c r="BF55" s="818"/>
      <c r="BG55" s="818"/>
      <c r="BH55" s="818"/>
      <c r="BI55" s="819"/>
      <c r="BJ55" s="205"/>
      <c r="BK55" s="205"/>
      <c r="BL55" s="205"/>
      <c r="BM55" s="205"/>
      <c r="BN55" s="205"/>
      <c r="BO55" s="218"/>
      <c r="BP55" s="218"/>
      <c r="BQ55" s="215">
        <v>49</v>
      </c>
      <c r="BR55" s="216"/>
      <c r="BS55" s="758"/>
      <c r="BT55" s="759"/>
      <c r="BU55" s="759"/>
      <c r="BV55" s="759"/>
      <c r="BW55" s="759"/>
      <c r="BX55" s="759"/>
      <c r="BY55" s="759"/>
      <c r="BZ55" s="759"/>
      <c r="CA55" s="759"/>
      <c r="CB55" s="759"/>
      <c r="CC55" s="759"/>
      <c r="CD55" s="759"/>
      <c r="CE55" s="759"/>
      <c r="CF55" s="759"/>
      <c r="CG55" s="760"/>
      <c r="CH55" s="771"/>
      <c r="CI55" s="772"/>
      <c r="CJ55" s="772"/>
      <c r="CK55" s="772"/>
      <c r="CL55" s="773"/>
      <c r="CM55" s="771"/>
      <c r="CN55" s="772"/>
      <c r="CO55" s="772"/>
      <c r="CP55" s="772"/>
      <c r="CQ55" s="773"/>
      <c r="CR55" s="771"/>
      <c r="CS55" s="772"/>
      <c r="CT55" s="772"/>
      <c r="CU55" s="772"/>
      <c r="CV55" s="773"/>
      <c r="CW55" s="771"/>
      <c r="CX55" s="772"/>
      <c r="CY55" s="772"/>
      <c r="CZ55" s="772"/>
      <c r="DA55" s="773"/>
      <c r="DB55" s="771"/>
      <c r="DC55" s="772"/>
      <c r="DD55" s="772"/>
      <c r="DE55" s="772"/>
      <c r="DF55" s="773"/>
      <c r="DG55" s="771"/>
      <c r="DH55" s="772"/>
      <c r="DI55" s="772"/>
      <c r="DJ55" s="772"/>
      <c r="DK55" s="773"/>
      <c r="DL55" s="771"/>
      <c r="DM55" s="772"/>
      <c r="DN55" s="772"/>
      <c r="DO55" s="772"/>
      <c r="DP55" s="773"/>
      <c r="DQ55" s="771"/>
      <c r="DR55" s="772"/>
      <c r="DS55" s="772"/>
      <c r="DT55" s="772"/>
      <c r="DU55" s="773"/>
      <c r="DV55" s="774"/>
      <c r="DW55" s="775"/>
      <c r="DX55" s="775"/>
      <c r="DY55" s="775"/>
      <c r="DZ55" s="776"/>
      <c r="EA55" s="199"/>
    </row>
    <row r="56" spans="1:131" s="200" customFormat="1" ht="26.25" customHeight="1">
      <c r="A56" s="214">
        <v>29</v>
      </c>
      <c r="B56" s="745"/>
      <c r="C56" s="746"/>
      <c r="D56" s="746"/>
      <c r="E56" s="746"/>
      <c r="F56" s="746"/>
      <c r="G56" s="746"/>
      <c r="H56" s="746"/>
      <c r="I56" s="746"/>
      <c r="J56" s="746"/>
      <c r="K56" s="746"/>
      <c r="L56" s="746"/>
      <c r="M56" s="746"/>
      <c r="N56" s="746"/>
      <c r="O56" s="746"/>
      <c r="P56" s="747"/>
      <c r="Q56" s="823"/>
      <c r="R56" s="824"/>
      <c r="S56" s="824"/>
      <c r="T56" s="824"/>
      <c r="U56" s="824"/>
      <c r="V56" s="824"/>
      <c r="W56" s="824"/>
      <c r="X56" s="824"/>
      <c r="Y56" s="824"/>
      <c r="Z56" s="824"/>
      <c r="AA56" s="824"/>
      <c r="AB56" s="824"/>
      <c r="AC56" s="824"/>
      <c r="AD56" s="824"/>
      <c r="AE56" s="825"/>
      <c r="AF56" s="751"/>
      <c r="AG56" s="752"/>
      <c r="AH56" s="752"/>
      <c r="AI56" s="752"/>
      <c r="AJ56" s="753"/>
      <c r="AK56" s="826"/>
      <c r="AL56" s="824"/>
      <c r="AM56" s="824"/>
      <c r="AN56" s="824"/>
      <c r="AO56" s="824"/>
      <c r="AP56" s="824"/>
      <c r="AQ56" s="824"/>
      <c r="AR56" s="824"/>
      <c r="AS56" s="824"/>
      <c r="AT56" s="824"/>
      <c r="AU56" s="824"/>
      <c r="AV56" s="824"/>
      <c r="AW56" s="824"/>
      <c r="AX56" s="824"/>
      <c r="AY56" s="824"/>
      <c r="AZ56" s="827"/>
      <c r="BA56" s="827"/>
      <c r="BB56" s="827"/>
      <c r="BC56" s="827"/>
      <c r="BD56" s="827"/>
      <c r="BE56" s="818"/>
      <c r="BF56" s="818"/>
      <c r="BG56" s="818"/>
      <c r="BH56" s="818"/>
      <c r="BI56" s="819"/>
      <c r="BJ56" s="205"/>
      <c r="BK56" s="205"/>
      <c r="BL56" s="205"/>
      <c r="BM56" s="205"/>
      <c r="BN56" s="205"/>
      <c r="BO56" s="218"/>
      <c r="BP56" s="218"/>
      <c r="BQ56" s="215">
        <v>50</v>
      </c>
      <c r="BR56" s="216"/>
      <c r="BS56" s="758"/>
      <c r="BT56" s="759"/>
      <c r="BU56" s="759"/>
      <c r="BV56" s="759"/>
      <c r="BW56" s="759"/>
      <c r="BX56" s="759"/>
      <c r="BY56" s="759"/>
      <c r="BZ56" s="759"/>
      <c r="CA56" s="759"/>
      <c r="CB56" s="759"/>
      <c r="CC56" s="759"/>
      <c r="CD56" s="759"/>
      <c r="CE56" s="759"/>
      <c r="CF56" s="759"/>
      <c r="CG56" s="760"/>
      <c r="CH56" s="771"/>
      <c r="CI56" s="772"/>
      <c r="CJ56" s="772"/>
      <c r="CK56" s="772"/>
      <c r="CL56" s="773"/>
      <c r="CM56" s="771"/>
      <c r="CN56" s="772"/>
      <c r="CO56" s="772"/>
      <c r="CP56" s="772"/>
      <c r="CQ56" s="773"/>
      <c r="CR56" s="771"/>
      <c r="CS56" s="772"/>
      <c r="CT56" s="772"/>
      <c r="CU56" s="772"/>
      <c r="CV56" s="773"/>
      <c r="CW56" s="771"/>
      <c r="CX56" s="772"/>
      <c r="CY56" s="772"/>
      <c r="CZ56" s="772"/>
      <c r="DA56" s="773"/>
      <c r="DB56" s="771"/>
      <c r="DC56" s="772"/>
      <c r="DD56" s="772"/>
      <c r="DE56" s="772"/>
      <c r="DF56" s="773"/>
      <c r="DG56" s="771"/>
      <c r="DH56" s="772"/>
      <c r="DI56" s="772"/>
      <c r="DJ56" s="772"/>
      <c r="DK56" s="773"/>
      <c r="DL56" s="771"/>
      <c r="DM56" s="772"/>
      <c r="DN56" s="772"/>
      <c r="DO56" s="772"/>
      <c r="DP56" s="773"/>
      <c r="DQ56" s="771"/>
      <c r="DR56" s="772"/>
      <c r="DS56" s="772"/>
      <c r="DT56" s="772"/>
      <c r="DU56" s="773"/>
      <c r="DV56" s="774"/>
      <c r="DW56" s="775"/>
      <c r="DX56" s="775"/>
      <c r="DY56" s="775"/>
      <c r="DZ56" s="776"/>
      <c r="EA56" s="199"/>
    </row>
    <row r="57" spans="1:131" s="200" customFormat="1" ht="26.25" customHeight="1">
      <c r="A57" s="214">
        <v>30</v>
      </c>
      <c r="B57" s="745"/>
      <c r="C57" s="746"/>
      <c r="D57" s="746"/>
      <c r="E57" s="746"/>
      <c r="F57" s="746"/>
      <c r="G57" s="746"/>
      <c r="H57" s="746"/>
      <c r="I57" s="746"/>
      <c r="J57" s="746"/>
      <c r="K57" s="746"/>
      <c r="L57" s="746"/>
      <c r="M57" s="746"/>
      <c r="N57" s="746"/>
      <c r="O57" s="746"/>
      <c r="P57" s="747"/>
      <c r="Q57" s="823"/>
      <c r="R57" s="824"/>
      <c r="S57" s="824"/>
      <c r="T57" s="824"/>
      <c r="U57" s="824"/>
      <c r="V57" s="824"/>
      <c r="W57" s="824"/>
      <c r="X57" s="824"/>
      <c r="Y57" s="824"/>
      <c r="Z57" s="824"/>
      <c r="AA57" s="824"/>
      <c r="AB57" s="824"/>
      <c r="AC57" s="824"/>
      <c r="AD57" s="824"/>
      <c r="AE57" s="825"/>
      <c r="AF57" s="751"/>
      <c r="AG57" s="752"/>
      <c r="AH57" s="752"/>
      <c r="AI57" s="752"/>
      <c r="AJ57" s="753"/>
      <c r="AK57" s="826"/>
      <c r="AL57" s="824"/>
      <c r="AM57" s="824"/>
      <c r="AN57" s="824"/>
      <c r="AO57" s="824"/>
      <c r="AP57" s="824"/>
      <c r="AQ57" s="824"/>
      <c r="AR57" s="824"/>
      <c r="AS57" s="824"/>
      <c r="AT57" s="824"/>
      <c r="AU57" s="824"/>
      <c r="AV57" s="824"/>
      <c r="AW57" s="824"/>
      <c r="AX57" s="824"/>
      <c r="AY57" s="824"/>
      <c r="AZ57" s="827"/>
      <c r="BA57" s="827"/>
      <c r="BB57" s="827"/>
      <c r="BC57" s="827"/>
      <c r="BD57" s="827"/>
      <c r="BE57" s="818"/>
      <c r="BF57" s="818"/>
      <c r="BG57" s="818"/>
      <c r="BH57" s="818"/>
      <c r="BI57" s="819"/>
      <c r="BJ57" s="205"/>
      <c r="BK57" s="205"/>
      <c r="BL57" s="205"/>
      <c r="BM57" s="205"/>
      <c r="BN57" s="205"/>
      <c r="BO57" s="218"/>
      <c r="BP57" s="218"/>
      <c r="BQ57" s="215">
        <v>51</v>
      </c>
      <c r="BR57" s="216"/>
      <c r="BS57" s="758"/>
      <c r="BT57" s="759"/>
      <c r="BU57" s="759"/>
      <c r="BV57" s="759"/>
      <c r="BW57" s="759"/>
      <c r="BX57" s="759"/>
      <c r="BY57" s="759"/>
      <c r="BZ57" s="759"/>
      <c r="CA57" s="759"/>
      <c r="CB57" s="759"/>
      <c r="CC57" s="759"/>
      <c r="CD57" s="759"/>
      <c r="CE57" s="759"/>
      <c r="CF57" s="759"/>
      <c r="CG57" s="760"/>
      <c r="CH57" s="771"/>
      <c r="CI57" s="772"/>
      <c r="CJ57" s="772"/>
      <c r="CK57" s="772"/>
      <c r="CL57" s="773"/>
      <c r="CM57" s="771"/>
      <c r="CN57" s="772"/>
      <c r="CO57" s="772"/>
      <c r="CP57" s="772"/>
      <c r="CQ57" s="773"/>
      <c r="CR57" s="771"/>
      <c r="CS57" s="772"/>
      <c r="CT57" s="772"/>
      <c r="CU57" s="772"/>
      <c r="CV57" s="773"/>
      <c r="CW57" s="771"/>
      <c r="CX57" s="772"/>
      <c r="CY57" s="772"/>
      <c r="CZ57" s="772"/>
      <c r="DA57" s="773"/>
      <c r="DB57" s="771"/>
      <c r="DC57" s="772"/>
      <c r="DD57" s="772"/>
      <c r="DE57" s="772"/>
      <c r="DF57" s="773"/>
      <c r="DG57" s="771"/>
      <c r="DH57" s="772"/>
      <c r="DI57" s="772"/>
      <c r="DJ57" s="772"/>
      <c r="DK57" s="773"/>
      <c r="DL57" s="771"/>
      <c r="DM57" s="772"/>
      <c r="DN57" s="772"/>
      <c r="DO57" s="772"/>
      <c r="DP57" s="773"/>
      <c r="DQ57" s="771"/>
      <c r="DR57" s="772"/>
      <c r="DS57" s="772"/>
      <c r="DT57" s="772"/>
      <c r="DU57" s="773"/>
      <c r="DV57" s="774"/>
      <c r="DW57" s="775"/>
      <c r="DX57" s="775"/>
      <c r="DY57" s="775"/>
      <c r="DZ57" s="776"/>
      <c r="EA57" s="199"/>
    </row>
    <row r="58" spans="1:131" s="200" customFormat="1" ht="26.25" customHeight="1">
      <c r="A58" s="214">
        <v>31</v>
      </c>
      <c r="B58" s="745"/>
      <c r="C58" s="746"/>
      <c r="D58" s="746"/>
      <c r="E58" s="746"/>
      <c r="F58" s="746"/>
      <c r="G58" s="746"/>
      <c r="H58" s="746"/>
      <c r="I58" s="746"/>
      <c r="J58" s="746"/>
      <c r="K58" s="746"/>
      <c r="L58" s="746"/>
      <c r="M58" s="746"/>
      <c r="N58" s="746"/>
      <c r="O58" s="746"/>
      <c r="P58" s="747"/>
      <c r="Q58" s="823"/>
      <c r="R58" s="824"/>
      <c r="S58" s="824"/>
      <c r="T58" s="824"/>
      <c r="U58" s="824"/>
      <c r="V58" s="824"/>
      <c r="W58" s="824"/>
      <c r="X58" s="824"/>
      <c r="Y58" s="824"/>
      <c r="Z58" s="824"/>
      <c r="AA58" s="824"/>
      <c r="AB58" s="824"/>
      <c r="AC58" s="824"/>
      <c r="AD58" s="824"/>
      <c r="AE58" s="825"/>
      <c r="AF58" s="751"/>
      <c r="AG58" s="752"/>
      <c r="AH58" s="752"/>
      <c r="AI58" s="752"/>
      <c r="AJ58" s="753"/>
      <c r="AK58" s="826"/>
      <c r="AL58" s="824"/>
      <c r="AM58" s="824"/>
      <c r="AN58" s="824"/>
      <c r="AO58" s="824"/>
      <c r="AP58" s="824"/>
      <c r="AQ58" s="824"/>
      <c r="AR58" s="824"/>
      <c r="AS58" s="824"/>
      <c r="AT58" s="824"/>
      <c r="AU58" s="824"/>
      <c r="AV58" s="824"/>
      <c r="AW58" s="824"/>
      <c r="AX58" s="824"/>
      <c r="AY58" s="824"/>
      <c r="AZ58" s="827"/>
      <c r="BA58" s="827"/>
      <c r="BB58" s="827"/>
      <c r="BC58" s="827"/>
      <c r="BD58" s="827"/>
      <c r="BE58" s="818"/>
      <c r="BF58" s="818"/>
      <c r="BG58" s="818"/>
      <c r="BH58" s="818"/>
      <c r="BI58" s="819"/>
      <c r="BJ58" s="205"/>
      <c r="BK58" s="205"/>
      <c r="BL58" s="205"/>
      <c r="BM58" s="205"/>
      <c r="BN58" s="205"/>
      <c r="BO58" s="218"/>
      <c r="BP58" s="218"/>
      <c r="BQ58" s="215">
        <v>52</v>
      </c>
      <c r="BR58" s="216"/>
      <c r="BS58" s="758"/>
      <c r="BT58" s="759"/>
      <c r="BU58" s="759"/>
      <c r="BV58" s="759"/>
      <c r="BW58" s="759"/>
      <c r="BX58" s="759"/>
      <c r="BY58" s="759"/>
      <c r="BZ58" s="759"/>
      <c r="CA58" s="759"/>
      <c r="CB58" s="759"/>
      <c r="CC58" s="759"/>
      <c r="CD58" s="759"/>
      <c r="CE58" s="759"/>
      <c r="CF58" s="759"/>
      <c r="CG58" s="760"/>
      <c r="CH58" s="771"/>
      <c r="CI58" s="772"/>
      <c r="CJ58" s="772"/>
      <c r="CK58" s="772"/>
      <c r="CL58" s="773"/>
      <c r="CM58" s="771"/>
      <c r="CN58" s="772"/>
      <c r="CO58" s="772"/>
      <c r="CP58" s="772"/>
      <c r="CQ58" s="773"/>
      <c r="CR58" s="771"/>
      <c r="CS58" s="772"/>
      <c r="CT58" s="772"/>
      <c r="CU58" s="772"/>
      <c r="CV58" s="773"/>
      <c r="CW58" s="771"/>
      <c r="CX58" s="772"/>
      <c r="CY58" s="772"/>
      <c r="CZ58" s="772"/>
      <c r="DA58" s="773"/>
      <c r="DB58" s="771"/>
      <c r="DC58" s="772"/>
      <c r="DD58" s="772"/>
      <c r="DE58" s="772"/>
      <c r="DF58" s="773"/>
      <c r="DG58" s="771"/>
      <c r="DH58" s="772"/>
      <c r="DI58" s="772"/>
      <c r="DJ58" s="772"/>
      <c r="DK58" s="773"/>
      <c r="DL58" s="771"/>
      <c r="DM58" s="772"/>
      <c r="DN58" s="772"/>
      <c r="DO58" s="772"/>
      <c r="DP58" s="773"/>
      <c r="DQ58" s="771"/>
      <c r="DR58" s="772"/>
      <c r="DS58" s="772"/>
      <c r="DT58" s="772"/>
      <c r="DU58" s="773"/>
      <c r="DV58" s="774"/>
      <c r="DW58" s="775"/>
      <c r="DX58" s="775"/>
      <c r="DY58" s="775"/>
      <c r="DZ58" s="776"/>
      <c r="EA58" s="199"/>
    </row>
    <row r="59" spans="1:131" s="200" customFormat="1" ht="26.25" customHeight="1">
      <c r="A59" s="214">
        <v>32</v>
      </c>
      <c r="B59" s="745"/>
      <c r="C59" s="746"/>
      <c r="D59" s="746"/>
      <c r="E59" s="746"/>
      <c r="F59" s="746"/>
      <c r="G59" s="746"/>
      <c r="H59" s="746"/>
      <c r="I59" s="746"/>
      <c r="J59" s="746"/>
      <c r="K59" s="746"/>
      <c r="L59" s="746"/>
      <c r="M59" s="746"/>
      <c r="N59" s="746"/>
      <c r="O59" s="746"/>
      <c r="P59" s="747"/>
      <c r="Q59" s="823"/>
      <c r="R59" s="824"/>
      <c r="S59" s="824"/>
      <c r="T59" s="824"/>
      <c r="U59" s="824"/>
      <c r="V59" s="824"/>
      <c r="W59" s="824"/>
      <c r="X59" s="824"/>
      <c r="Y59" s="824"/>
      <c r="Z59" s="824"/>
      <c r="AA59" s="824"/>
      <c r="AB59" s="824"/>
      <c r="AC59" s="824"/>
      <c r="AD59" s="824"/>
      <c r="AE59" s="825"/>
      <c r="AF59" s="751"/>
      <c r="AG59" s="752"/>
      <c r="AH59" s="752"/>
      <c r="AI59" s="752"/>
      <c r="AJ59" s="753"/>
      <c r="AK59" s="826"/>
      <c r="AL59" s="824"/>
      <c r="AM59" s="824"/>
      <c r="AN59" s="824"/>
      <c r="AO59" s="824"/>
      <c r="AP59" s="824"/>
      <c r="AQ59" s="824"/>
      <c r="AR59" s="824"/>
      <c r="AS59" s="824"/>
      <c r="AT59" s="824"/>
      <c r="AU59" s="824"/>
      <c r="AV59" s="824"/>
      <c r="AW59" s="824"/>
      <c r="AX59" s="824"/>
      <c r="AY59" s="824"/>
      <c r="AZ59" s="827"/>
      <c r="BA59" s="827"/>
      <c r="BB59" s="827"/>
      <c r="BC59" s="827"/>
      <c r="BD59" s="827"/>
      <c r="BE59" s="818"/>
      <c r="BF59" s="818"/>
      <c r="BG59" s="818"/>
      <c r="BH59" s="818"/>
      <c r="BI59" s="819"/>
      <c r="BJ59" s="205"/>
      <c r="BK59" s="205"/>
      <c r="BL59" s="205"/>
      <c r="BM59" s="205"/>
      <c r="BN59" s="205"/>
      <c r="BO59" s="218"/>
      <c r="BP59" s="218"/>
      <c r="BQ59" s="215">
        <v>53</v>
      </c>
      <c r="BR59" s="216"/>
      <c r="BS59" s="758"/>
      <c r="BT59" s="759"/>
      <c r="BU59" s="759"/>
      <c r="BV59" s="759"/>
      <c r="BW59" s="759"/>
      <c r="BX59" s="759"/>
      <c r="BY59" s="759"/>
      <c r="BZ59" s="759"/>
      <c r="CA59" s="759"/>
      <c r="CB59" s="759"/>
      <c r="CC59" s="759"/>
      <c r="CD59" s="759"/>
      <c r="CE59" s="759"/>
      <c r="CF59" s="759"/>
      <c r="CG59" s="760"/>
      <c r="CH59" s="771"/>
      <c r="CI59" s="772"/>
      <c r="CJ59" s="772"/>
      <c r="CK59" s="772"/>
      <c r="CL59" s="773"/>
      <c r="CM59" s="771"/>
      <c r="CN59" s="772"/>
      <c r="CO59" s="772"/>
      <c r="CP59" s="772"/>
      <c r="CQ59" s="773"/>
      <c r="CR59" s="771"/>
      <c r="CS59" s="772"/>
      <c r="CT59" s="772"/>
      <c r="CU59" s="772"/>
      <c r="CV59" s="773"/>
      <c r="CW59" s="771"/>
      <c r="CX59" s="772"/>
      <c r="CY59" s="772"/>
      <c r="CZ59" s="772"/>
      <c r="DA59" s="773"/>
      <c r="DB59" s="771"/>
      <c r="DC59" s="772"/>
      <c r="DD59" s="772"/>
      <c r="DE59" s="772"/>
      <c r="DF59" s="773"/>
      <c r="DG59" s="771"/>
      <c r="DH59" s="772"/>
      <c r="DI59" s="772"/>
      <c r="DJ59" s="772"/>
      <c r="DK59" s="773"/>
      <c r="DL59" s="771"/>
      <c r="DM59" s="772"/>
      <c r="DN59" s="772"/>
      <c r="DO59" s="772"/>
      <c r="DP59" s="773"/>
      <c r="DQ59" s="771"/>
      <c r="DR59" s="772"/>
      <c r="DS59" s="772"/>
      <c r="DT59" s="772"/>
      <c r="DU59" s="773"/>
      <c r="DV59" s="774"/>
      <c r="DW59" s="775"/>
      <c r="DX59" s="775"/>
      <c r="DY59" s="775"/>
      <c r="DZ59" s="776"/>
      <c r="EA59" s="199"/>
    </row>
    <row r="60" spans="1:131" s="200" customFormat="1" ht="26.25" customHeight="1">
      <c r="A60" s="214">
        <v>33</v>
      </c>
      <c r="B60" s="745"/>
      <c r="C60" s="746"/>
      <c r="D60" s="746"/>
      <c r="E60" s="746"/>
      <c r="F60" s="746"/>
      <c r="G60" s="746"/>
      <c r="H60" s="746"/>
      <c r="I60" s="746"/>
      <c r="J60" s="746"/>
      <c r="K60" s="746"/>
      <c r="L60" s="746"/>
      <c r="M60" s="746"/>
      <c r="N60" s="746"/>
      <c r="O60" s="746"/>
      <c r="P60" s="747"/>
      <c r="Q60" s="823"/>
      <c r="R60" s="824"/>
      <c r="S60" s="824"/>
      <c r="T60" s="824"/>
      <c r="U60" s="824"/>
      <c r="V60" s="824"/>
      <c r="W60" s="824"/>
      <c r="X60" s="824"/>
      <c r="Y60" s="824"/>
      <c r="Z60" s="824"/>
      <c r="AA60" s="824"/>
      <c r="AB60" s="824"/>
      <c r="AC60" s="824"/>
      <c r="AD60" s="824"/>
      <c r="AE60" s="825"/>
      <c r="AF60" s="751"/>
      <c r="AG60" s="752"/>
      <c r="AH60" s="752"/>
      <c r="AI60" s="752"/>
      <c r="AJ60" s="753"/>
      <c r="AK60" s="826"/>
      <c r="AL60" s="824"/>
      <c r="AM60" s="824"/>
      <c r="AN60" s="824"/>
      <c r="AO60" s="824"/>
      <c r="AP60" s="824"/>
      <c r="AQ60" s="824"/>
      <c r="AR60" s="824"/>
      <c r="AS60" s="824"/>
      <c r="AT60" s="824"/>
      <c r="AU60" s="824"/>
      <c r="AV60" s="824"/>
      <c r="AW60" s="824"/>
      <c r="AX60" s="824"/>
      <c r="AY60" s="824"/>
      <c r="AZ60" s="827"/>
      <c r="BA60" s="827"/>
      <c r="BB60" s="827"/>
      <c r="BC60" s="827"/>
      <c r="BD60" s="827"/>
      <c r="BE60" s="818"/>
      <c r="BF60" s="818"/>
      <c r="BG60" s="818"/>
      <c r="BH60" s="818"/>
      <c r="BI60" s="819"/>
      <c r="BJ60" s="205"/>
      <c r="BK60" s="205"/>
      <c r="BL60" s="205"/>
      <c r="BM60" s="205"/>
      <c r="BN60" s="205"/>
      <c r="BO60" s="218"/>
      <c r="BP60" s="218"/>
      <c r="BQ60" s="215">
        <v>54</v>
      </c>
      <c r="BR60" s="216"/>
      <c r="BS60" s="758"/>
      <c r="BT60" s="759"/>
      <c r="BU60" s="759"/>
      <c r="BV60" s="759"/>
      <c r="BW60" s="759"/>
      <c r="BX60" s="759"/>
      <c r="BY60" s="759"/>
      <c r="BZ60" s="759"/>
      <c r="CA60" s="759"/>
      <c r="CB60" s="759"/>
      <c r="CC60" s="759"/>
      <c r="CD60" s="759"/>
      <c r="CE60" s="759"/>
      <c r="CF60" s="759"/>
      <c r="CG60" s="760"/>
      <c r="CH60" s="771"/>
      <c r="CI60" s="772"/>
      <c r="CJ60" s="772"/>
      <c r="CK60" s="772"/>
      <c r="CL60" s="773"/>
      <c r="CM60" s="771"/>
      <c r="CN60" s="772"/>
      <c r="CO60" s="772"/>
      <c r="CP60" s="772"/>
      <c r="CQ60" s="773"/>
      <c r="CR60" s="771"/>
      <c r="CS60" s="772"/>
      <c r="CT60" s="772"/>
      <c r="CU60" s="772"/>
      <c r="CV60" s="773"/>
      <c r="CW60" s="771"/>
      <c r="CX60" s="772"/>
      <c r="CY60" s="772"/>
      <c r="CZ60" s="772"/>
      <c r="DA60" s="773"/>
      <c r="DB60" s="771"/>
      <c r="DC60" s="772"/>
      <c r="DD60" s="772"/>
      <c r="DE60" s="772"/>
      <c r="DF60" s="773"/>
      <c r="DG60" s="771"/>
      <c r="DH60" s="772"/>
      <c r="DI60" s="772"/>
      <c r="DJ60" s="772"/>
      <c r="DK60" s="773"/>
      <c r="DL60" s="771"/>
      <c r="DM60" s="772"/>
      <c r="DN60" s="772"/>
      <c r="DO60" s="772"/>
      <c r="DP60" s="773"/>
      <c r="DQ60" s="771"/>
      <c r="DR60" s="772"/>
      <c r="DS60" s="772"/>
      <c r="DT60" s="772"/>
      <c r="DU60" s="773"/>
      <c r="DV60" s="774"/>
      <c r="DW60" s="775"/>
      <c r="DX60" s="775"/>
      <c r="DY60" s="775"/>
      <c r="DZ60" s="776"/>
      <c r="EA60" s="199"/>
    </row>
    <row r="61" spans="1:131" s="200" customFormat="1" ht="26.25" customHeight="1" thickBot="1">
      <c r="A61" s="214">
        <v>34</v>
      </c>
      <c r="B61" s="745"/>
      <c r="C61" s="746"/>
      <c r="D61" s="746"/>
      <c r="E61" s="746"/>
      <c r="F61" s="746"/>
      <c r="G61" s="746"/>
      <c r="H61" s="746"/>
      <c r="I61" s="746"/>
      <c r="J61" s="746"/>
      <c r="K61" s="746"/>
      <c r="L61" s="746"/>
      <c r="M61" s="746"/>
      <c r="N61" s="746"/>
      <c r="O61" s="746"/>
      <c r="P61" s="747"/>
      <c r="Q61" s="823"/>
      <c r="R61" s="824"/>
      <c r="S61" s="824"/>
      <c r="T61" s="824"/>
      <c r="U61" s="824"/>
      <c r="V61" s="824"/>
      <c r="W61" s="824"/>
      <c r="X61" s="824"/>
      <c r="Y61" s="824"/>
      <c r="Z61" s="824"/>
      <c r="AA61" s="824"/>
      <c r="AB61" s="824"/>
      <c r="AC61" s="824"/>
      <c r="AD61" s="824"/>
      <c r="AE61" s="825"/>
      <c r="AF61" s="751"/>
      <c r="AG61" s="752"/>
      <c r="AH61" s="752"/>
      <c r="AI61" s="752"/>
      <c r="AJ61" s="753"/>
      <c r="AK61" s="826"/>
      <c r="AL61" s="824"/>
      <c r="AM61" s="824"/>
      <c r="AN61" s="824"/>
      <c r="AO61" s="824"/>
      <c r="AP61" s="824"/>
      <c r="AQ61" s="824"/>
      <c r="AR61" s="824"/>
      <c r="AS61" s="824"/>
      <c r="AT61" s="824"/>
      <c r="AU61" s="824"/>
      <c r="AV61" s="824"/>
      <c r="AW61" s="824"/>
      <c r="AX61" s="824"/>
      <c r="AY61" s="824"/>
      <c r="AZ61" s="827"/>
      <c r="BA61" s="827"/>
      <c r="BB61" s="827"/>
      <c r="BC61" s="827"/>
      <c r="BD61" s="827"/>
      <c r="BE61" s="818"/>
      <c r="BF61" s="818"/>
      <c r="BG61" s="818"/>
      <c r="BH61" s="818"/>
      <c r="BI61" s="819"/>
      <c r="BJ61" s="205"/>
      <c r="BK61" s="205"/>
      <c r="BL61" s="205"/>
      <c r="BM61" s="205"/>
      <c r="BN61" s="205"/>
      <c r="BO61" s="218"/>
      <c r="BP61" s="218"/>
      <c r="BQ61" s="215">
        <v>55</v>
      </c>
      <c r="BR61" s="216"/>
      <c r="BS61" s="758"/>
      <c r="BT61" s="759"/>
      <c r="BU61" s="759"/>
      <c r="BV61" s="759"/>
      <c r="BW61" s="759"/>
      <c r="BX61" s="759"/>
      <c r="BY61" s="759"/>
      <c r="BZ61" s="759"/>
      <c r="CA61" s="759"/>
      <c r="CB61" s="759"/>
      <c r="CC61" s="759"/>
      <c r="CD61" s="759"/>
      <c r="CE61" s="759"/>
      <c r="CF61" s="759"/>
      <c r="CG61" s="760"/>
      <c r="CH61" s="771"/>
      <c r="CI61" s="772"/>
      <c r="CJ61" s="772"/>
      <c r="CK61" s="772"/>
      <c r="CL61" s="773"/>
      <c r="CM61" s="771"/>
      <c r="CN61" s="772"/>
      <c r="CO61" s="772"/>
      <c r="CP61" s="772"/>
      <c r="CQ61" s="773"/>
      <c r="CR61" s="771"/>
      <c r="CS61" s="772"/>
      <c r="CT61" s="772"/>
      <c r="CU61" s="772"/>
      <c r="CV61" s="773"/>
      <c r="CW61" s="771"/>
      <c r="CX61" s="772"/>
      <c r="CY61" s="772"/>
      <c r="CZ61" s="772"/>
      <c r="DA61" s="773"/>
      <c r="DB61" s="771"/>
      <c r="DC61" s="772"/>
      <c r="DD61" s="772"/>
      <c r="DE61" s="772"/>
      <c r="DF61" s="773"/>
      <c r="DG61" s="771"/>
      <c r="DH61" s="772"/>
      <c r="DI61" s="772"/>
      <c r="DJ61" s="772"/>
      <c r="DK61" s="773"/>
      <c r="DL61" s="771"/>
      <c r="DM61" s="772"/>
      <c r="DN61" s="772"/>
      <c r="DO61" s="772"/>
      <c r="DP61" s="773"/>
      <c r="DQ61" s="771"/>
      <c r="DR61" s="772"/>
      <c r="DS61" s="772"/>
      <c r="DT61" s="772"/>
      <c r="DU61" s="773"/>
      <c r="DV61" s="774"/>
      <c r="DW61" s="775"/>
      <c r="DX61" s="775"/>
      <c r="DY61" s="775"/>
      <c r="DZ61" s="776"/>
      <c r="EA61" s="199"/>
    </row>
    <row r="62" spans="1:131" s="200" customFormat="1" ht="26.25" customHeight="1">
      <c r="A62" s="214">
        <v>35</v>
      </c>
      <c r="B62" s="745"/>
      <c r="C62" s="746"/>
      <c r="D62" s="746"/>
      <c r="E62" s="746"/>
      <c r="F62" s="746"/>
      <c r="G62" s="746"/>
      <c r="H62" s="746"/>
      <c r="I62" s="746"/>
      <c r="J62" s="746"/>
      <c r="K62" s="746"/>
      <c r="L62" s="746"/>
      <c r="M62" s="746"/>
      <c r="N62" s="746"/>
      <c r="O62" s="746"/>
      <c r="P62" s="747"/>
      <c r="Q62" s="823"/>
      <c r="R62" s="824"/>
      <c r="S62" s="824"/>
      <c r="T62" s="824"/>
      <c r="U62" s="824"/>
      <c r="V62" s="824"/>
      <c r="W62" s="824"/>
      <c r="X62" s="824"/>
      <c r="Y62" s="824"/>
      <c r="Z62" s="824"/>
      <c r="AA62" s="824"/>
      <c r="AB62" s="824"/>
      <c r="AC62" s="824"/>
      <c r="AD62" s="824"/>
      <c r="AE62" s="825"/>
      <c r="AF62" s="751"/>
      <c r="AG62" s="752"/>
      <c r="AH62" s="752"/>
      <c r="AI62" s="752"/>
      <c r="AJ62" s="753"/>
      <c r="AK62" s="826"/>
      <c r="AL62" s="824"/>
      <c r="AM62" s="824"/>
      <c r="AN62" s="824"/>
      <c r="AO62" s="824"/>
      <c r="AP62" s="824"/>
      <c r="AQ62" s="824"/>
      <c r="AR62" s="824"/>
      <c r="AS62" s="824"/>
      <c r="AT62" s="824"/>
      <c r="AU62" s="824"/>
      <c r="AV62" s="824"/>
      <c r="AW62" s="824"/>
      <c r="AX62" s="824"/>
      <c r="AY62" s="824"/>
      <c r="AZ62" s="827"/>
      <c r="BA62" s="827"/>
      <c r="BB62" s="827"/>
      <c r="BC62" s="827"/>
      <c r="BD62" s="827"/>
      <c r="BE62" s="818"/>
      <c r="BF62" s="818"/>
      <c r="BG62" s="818"/>
      <c r="BH62" s="818"/>
      <c r="BI62" s="819"/>
      <c r="BJ62" s="835" t="s">
        <v>396</v>
      </c>
      <c r="BK62" s="796"/>
      <c r="BL62" s="796"/>
      <c r="BM62" s="796"/>
      <c r="BN62" s="797"/>
      <c r="BO62" s="218"/>
      <c r="BP62" s="218"/>
      <c r="BQ62" s="215">
        <v>56</v>
      </c>
      <c r="BR62" s="216"/>
      <c r="BS62" s="758"/>
      <c r="BT62" s="759"/>
      <c r="BU62" s="759"/>
      <c r="BV62" s="759"/>
      <c r="BW62" s="759"/>
      <c r="BX62" s="759"/>
      <c r="BY62" s="759"/>
      <c r="BZ62" s="759"/>
      <c r="CA62" s="759"/>
      <c r="CB62" s="759"/>
      <c r="CC62" s="759"/>
      <c r="CD62" s="759"/>
      <c r="CE62" s="759"/>
      <c r="CF62" s="759"/>
      <c r="CG62" s="760"/>
      <c r="CH62" s="771"/>
      <c r="CI62" s="772"/>
      <c r="CJ62" s="772"/>
      <c r="CK62" s="772"/>
      <c r="CL62" s="773"/>
      <c r="CM62" s="771"/>
      <c r="CN62" s="772"/>
      <c r="CO62" s="772"/>
      <c r="CP62" s="772"/>
      <c r="CQ62" s="773"/>
      <c r="CR62" s="771"/>
      <c r="CS62" s="772"/>
      <c r="CT62" s="772"/>
      <c r="CU62" s="772"/>
      <c r="CV62" s="773"/>
      <c r="CW62" s="771"/>
      <c r="CX62" s="772"/>
      <c r="CY62" s="772"/>
      <c r="CZ62" s="772"/>
      <c r="DA62" s="773"/>
      <c r="DB62" s="771"/>
      <c r="DC62" s="772"/>
      <c r="DD62" s="772"/>
      <c r="DE62" s="772"/>
      <c r="DF62" s="773"/>
      <c r="DG62" s="771"/>
      <c r="DH62" s="772"/>
      <c r="DI62" s="772"/>
      <c r="DJ62" s="772"/>
      <c r="DK62" s="773"/>
      <c r="DL62" s="771"/>
      <c r="DM62" s="772"/>
      <c r="DN62" s="772"/>
      <c r="DO62" s="772"/>
      <c r="DP62" s="773"/>
      <c r="DQ62" s="771"/>
      <c r="DR62" s="772"/>
      <c r="DS62" s="772"/>
      <c r="DT62" s="772"/>
      <c r="DU62" s="773"/>
      <c r="DV62" s="774"/>
      <c r="DW62" s="775"/>
      <c r="DX62" s="775"/>
      <c r="DY62" s="775"/>
      <c r="DZ62" s="776"/>
      <c r="EA62" s="199"/>
    </row>
    <row r="63" spans="1:131" s="200" customFormat="1" ht="26.25" customHeight="1" thickBot="1">
      <c r="A63" s="217" t="s">
        <v>372</v>
      </c>
      <c r="B63" s="780" t="s">
        <v>397</v>
      </c>
      <c r="C63" s="781"/>
      <c r="D63" s="781"/>
      <c r="E63" s="781"/>
      <c r="F63" s="781"/>
      <c r="G63" s="781"/>
      <c r="H63" s="781"/>
      <c r="I63" s="781"/>
      <c r="J63" s="781"/>
      <c r="K63" s="781"/>
      <c r="L63" s="781"/>
      <c r="M63" s="781"/>
      <c r="N63" s="781"/>
      <c r="O63" s="781"/>
      <c r="P63" s="782"/>
      <c r="Q63" s="828"/>
      <c r="R63" s="829"/>
      <c r="S63" s="829"/>
      <c r="T63" s="829"/>
      <c r="U63" s="829"/>
      <c r="V63" s="829"/>
      <c r="W63" s="829"/>
      <c r="X63" s="829"/>
      <c r="Y63" s="829"/>
      <c r="Z63" s="829"/>
      <c r="AA63" s="829"/>
      <c r="AB63" s="829"/>
      <c r="AC63" s="829"/>
      <c r="AD63" s="829"/>
      <c r="AE63" s="830"/>
      <c r="AF63" s="831">
        <v>5822</v>
      </c>
      <c r="AG63" s="832"/>
      <c r="AH63" s="832"/>
      <c r="AI63" s="832"/>
      <c r="AJ63" s="833"/>
      <c r="AK63" s="834"/>
      <c r="AL63" s="829"/>
      <c r="AM63" s="829"/>
      <c r="AN63" s="829"/>
      <c r="AO63" s="829"/>
      <c r="AP63" s="832">
        <f>SUM(AP28:AT62)</f>
        <v>42466</v>
      </c>
      <c r="AQ63" s="832"/>
      <c r="AR63" s="832"/>
      <c r="AS63" s="832"/>
      <c r="AT63" s="832"/>
      <c r="AU63" s="832">
        <f>SUM(AU28:AY62)</f>
        <v>27264</v>
      </c>
      <c r="AV63" s="832"/>
      <c r="AW63" s="832"/>
      <c r="AX63" s="832"/>
      <c r="AY63" s="832"/>
      <c r="AZ63" s="836"/>
      <c r="BA63" s="836"/>
      <c r="BB63" s="836"/>
      <c r="BC63" s="836"/>
      <c r="BD63" s="836"/>
      <c r="BE63" s="837"/>
      <c r="BF63" s="837"/>
      <c r="BG63" s="837"/>
      <c r="BH63" s="837"/>
      <c r="BI63" s="838"/>
      <c r="BJ63" s="839" t="s">
        <v>398</v>
      </c>
      <c r="BK63" s="840"/>
      <c r="BL63" s="840"/>
      <c r="BM63" s="840"/>
      <c r="BN63" s="841"/>
      <c r="BO63" s="218"/>
      <c r="BP63" s="218"/>
      <c r="BQ63" s="215">
        <v>57</v>
      </c>
      <c r="BR63" s="216"/>
      <c r="BS63" s="758"/>
      <c r="BT63" s="759"/>
      <c r="BU63" s="759"/>
      <c r="BV63" s="759"/>
      <c r="BW63" s="759"/>
      <c r="BX63" s="759"/>
      <c r="BY63" s="759"/>
      <c r="BZ63" s="759"/>
      <c r="CA63" s="759"/>
      <c r="CB63" s="759"/>
      <c r="CC63" s="759"/>
      <c r="CD63" s="759"/>
      <c r="CE63" s="759"/>
      <c r="CF63" s="759"/>
      <c r="CG63" s="760"/>
      <c r="CH63" s="771"/>
      <c r="CI63" s="772"/>
      <c r="CJ63" s="772"/>
      <c r="CK63" s="772"/>
      <c r="CL63" s="773"/>
      <c r="CM63" s="771"/>
      <c r="CN63" s="772"/>
      <c r="CO63" s="772"/>
      <c r="CP63" s="772"/>
      <c r="CQ63" s="773"/>
      <c r="CR63" s="771"/>
      <c r="CS63" s="772"/>
      <c r="CT63" s="772"/>
      <c r="CU63" s="772"/>
      <c r="CV63" s="773"/>
      <c r="CW63" s="771"/>
      <c r="CX63" s="772"/>
      <c r="CY63" s="772"/>
      <c r="CZ63" s="772"/>
      <c r="DA63" s="773"/>
      <c r="DB63" s="771"/>
      <c r="DC63" s="772"/>
      <c r="DD63" s="772"/>
      <c r="DE63" s="772"/>
      <c r="DF63" s="773"/>
      <c r="DG63" s="771"/>
      <c r="DH63" s="772"/>
      <c r="DI63" s="772"/>
      <c r="DJ63" s="772"/>
      <c r="DK63" s="773"/>
      <c r="DL63" s="771"/>
      <c r="DM63" s="772"/>
      <c r="DN63" s="772"/>
      <c r="DO63" s="772"/>
      <c r="DP63" s="773"/>
      <c r="DQ63" s="771"/>
      <c r="DR63" s="772"/>
      <c r="DS63" s="772"/>
      <c r="DT63" s="772"/>
      <c r="DU63" s="773"/>
      <c r="DV63" s="774"/>
      <c r="DW63" s="775"/>
      <c r="DX63" s="775"/>
      <c r="DY63" s="775"/>
      <c r="DZ63" s="776"/>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758"/>
      <c r="BT64" s="759"/>
      <c r="BU64" s="759"/>
      <c r="BV64" s="759"/>
      <c r="BW64" s="759"/>
      <c r="BX64" s="759"/>
      <c r="BY64" s="759"/>
      <c r="BZ64" s="759"/>
      <c r="CA64" s="759"/>
      <c r="CB64" s="759"/>
      <c r="CC64" s="759"/>
      <c r="CD64" s="759"/>
      <c r="CE64" s="759"/>
      <c r="CF64" s="759"/>
      <c r="CG64" s="760"/>
      <c r="CH64" s="771"/>
      <c r="CI64" s="772"/>
      <c r="CJ64" s="772"/>
      <c r="CK64" s="772"/>
      <c r="CL64" s="773"/>
      <c r="CM64" s="771"/>
      <c r="CN64" s="772"/>
      <c r="CO64" s="772"/>
      <c r="CP64" s="772"/>
      <c r="CQ64" s="773"/>
      <c r="CR64" s="771"/>
      <c r="CS64" s="772"/>
      <c r="CT64" s="772"/>
      <c r="CU64" s="772"/>
      <c r="CV64" s="773"/>
      <c r="CW64" s="771"/>
      <c r="CX64" s="772"/>
      <c r="CY64" s="772"/>
      <c r="CZ64" s="772"/>
      <c r="DA64" s="773"/>
      <c r="DB64" s="771"/>
      <c r="DC64" s="772"/>
      <c r="DD64" s="772"/>
      <c r="DE64" s="772"/>
      <c r="DF64" s="773"/>
      <c r="DG64" s="771"/>
      <c r="DH64" s="772"/>
      <c r="DI64" s="772"/>
      <c r="DJ64" s="772"/>
      <c r="DK64" s="773"/>
      <c r="DL64" s="771"/>
      <c r="DM64" s="772"/>
      <c r="DN64" s="772"/>
      <c r="DO64" s="772"/>
      <c r="DP64" s="773"/>
      <c r="DQ64" s="771"/>
      <c r="DR64" s="772"/>
      <c r="DS64" s="772"/>
      <c r="DT64" s="772"/>
      <c r="DU64" s="773"/>
      <c r="DV64" s="774"/>
      <c r="DW64" s="775"/>
      <c r="DX64" s="775"/>
      <c r="DY64" s="775"/>
      <c r="DZ64" s="776"/>
      <c r="EA64" s="199"/>
    </row>
    <row r="65" spans="1:131" s="200" customFormat="1" ht="26.25" customHeight="1" thickBot="1">
      <c r="A65" s="205" t="s">
        <v>399</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758"/>
      <c r="BT65" s="759"/>
      <c r="BU65" s="759"/>
      <c r="BV65" s="759"/>
      <c r="BW65" s="759"/>
      <c r="BX65" s="759"/>
      <c r="BY65" s="759"/>
      <c r="BZ65" s="759"/>
      <c r="CA65" s="759"/>
      <c r="CB65" s="759"/>
      <c r="CC65" s="759"/>
      <c r="CD65" s="759"/>
      <c r="CE65" s="759"/>
      <c r="CF65" s="759"/>
      <c r="CG65" s="760"/>
      <c r="CH65" s="771"/>
      <c r="CI65" s="772"/>
      <c r="CJ65" s="772"/>
      <c r="CK65" s="772"/>
      <c r="CL65" s="773"/>
      <c r="CM65" s="771"/>
      <c r="CN65" s="772"/>
      <c r="CO65" s="772"/>
      <c r="CP65" s="772"/>
      <c r="CQ65" s="773"/>
      <c r="CR65" s="771"/>
      <c r="CS65" s="772"/>
      <c r="CT65" s="772"/>
      <c r="CU65" s="772"/>
      <c r="CV65" s="773"/>
      <c r="CW65" s="771"/>
      <c r="CX65" s="772"/>
      <c r="CY65" s="772"/>
      <c r="CZ65" s="772"/>
      <c r="DA65" s="773"/>
      <c r="DB65" s="771"/>
      <c r="DC65" s="772"/>
      <c r="DD65" s="772"/>
      <c r="DE65" s="772"/>
      <c r="DF65" s="773"/>
      <c r="DG65" s="771"/>
      <c r="DH65" s="772"/>
      <c r="DI65" s="772"/>
      <c r="DJ65" s="772"/>
      <c r="DK65" s="773"/>
      <c r="DL65" s="771"/>
      <c r="DM65" s="772"/>
      <c r="DN65" s="772"/>
      <c r="DO65" s="772"/>
      <c r="DP65" s="773"/>
      <c r="DQ65" s="771"/>
      <c r="DR65" s="772"/>
      <c r="DS65" s="772"/>
      <c r="DT65" s="772"/>
      <c r="DU65" s="773"/>
      <c r="DV65" s="774"/>
      <c r="DW65" s="775"/>
      <c r="DX65" s="775"/>
      <c r="DY65" s="775"/>
      <c r="DZ65" s="776"/>
      <c r="EA65" s="199"/>
    </row>
    <row r="66" spans="1:131" s="200" customFormat="1" ht="26.25" customHeight="1">
      <c r="A66" s="730" t="s">
        <v>400</v>
      </c>
      <c r="B66" s="731"/>
      <c r="C66" s="731"/>
      <c r="D66" s="731"/>
      <c r="E66" s="731"/>
      <c r="F66" s="731"/>
      <c r="G66" s="731"/>
      <c r="H66" s="731"/>
      <c r="I66" s="731"/>
      <c r="J66" s="731"/>
      <c r="K66" s="731"/>
      <c r="L66" s="731"/>
      <c r="M66" s="731"/>
      <c r="N66" s="731"/>
      <c r="O66" s="731"/>
      <c r="P66" s="732"/>
      <c r="Q66" s="707" t="s">
        <v>401</v>
      </c>
      <c r="R66" s="708"/>
      <c r="S66" s="708"/>
      <c r="T66" s="708"/>
      <c r="U66" s="709"/>
      <c r="V66" s="707" t="s">
        <v>402</v>
      </c>
      <c r="W66" s="708"/>
      <c r="X66" s="708"/>
      <c r="Y66" s="708"/>
      <c r="Z66" s="709"/>
      <c r="AA66" s="707" t="s">
        <v>403</v>
      </c>
      <c r="AB66" s="708"/>
      <c r="AC66" s="708"/>
      <c r="AD66" s="708"/>
      <c r="AE66" s="709"/>
      <c r="AF66" s="842" t="s">
        <v>404</v>
      </c>
      <c r="AG66" s="803"/>
      <c r="AH66" s="803"/>
      <c r="AI66" s="803"/>
      <c r="AJ66" s="843"/>
      <c r="AK66" s="707" t="s">
        <v>405</v>
      </c>
      <c r="AL66" s="731"/>
      <c r="AM66" s="731"/>
      <c r="AN66" s="731"/>
      <c r="AO66" s="732"/>
      <c r="AP66" s="707" t="s">
        <v>406</v>
      </c>
      <c r="AQ66" s="708"/>
      <c r="AR66" s="708"/>
      <c r="AS66" s="708"/>
      <c r="AT66" s="709"/>
      <c r="AU66" s="707" t="s">
        <v>407</v>
      </c>
      <c r="AV66" s="708"/>
      <c r="AW66" s="708"/>
      <c r="AX66" s="708"/>
      <c r="AY66" s="709"/>
      <c r="AZ66" s="707" t="s">
        <v>358</v>
      </c>
      <c r="BA66" s="708"/>
      <c r="BB66" s="708"/>
      <c r="BC66" s="708"/>
      <c r="BD66" s="719"/>
      <c r="BE66" s="218"/>
      <c r="BF66" s="218"/>
      <c r="BG66" s="218"/>
      <c r="BH66" s="218"/>
      <c r="BI66" s="218"/>
      <c r="BJ66" s="218"/>
      <c r="BK66" s="218"/>
      <c r="BL66" s="218"/>
      <c r="BM66" s="218"/>
      <c r="BN66" s="218"/>
      <c r="BO66" s="218"/>
      <c r="BP66" s="218"/>
      <c r="BQ66" s="215">
        <v>60</v>
      </c>
      <c r="BR66" s="220"/>
      <c r="BS66" s="853"/>
      <c r="BT66" s="854"/>
      <c r="BU66" s="854"/>
      <c r="BV66" s="854"/>
      <c r="BW66" s="854"/>
      <c r="BX66" s="854"/>
      <c r="BY66" s="854"/>
      <c r="BZ66" s="854"/>
      <c r="CA66" s="854"/>
      <c r="CB66" s="854"/>
      <c r="CC66" s="854"/>
      <c r="CD66" s="854"/>
      <c r="CE66" s="854"/>
      <c r="CF66" s="854"/>
      <c r="CG66" s="855"/>
      <c r="CH66" s="850"/>
      <c r="CI66" s="851"/>
      <c r="CJ66" s="851"/>
      <c r="CK66" s="851"/>
      <c r="CL66" s="852"/>
      <c r="CM66" s="850"/>
      <c r="CN66" s="851"/>
      <c r="CO66" s="851"/>
      <c r="CP66" s="851"/>
      <c r="CQ66" s="852"/>
      <c r="CR66" s="850"/>
      <c r="CS66" s="851"/>
      <c r="CT66" s="851"/>
      <c r="CU66" s="851"/>
      <c r="CV66" s="852"/>
      <c r="CW66" s="850"/>
      <c r="CX66" s="851"/>
      <c r="CY66" s="851"/>
      <c r="CZ66" s="851"/>
      <c r="DA66" s="852"/>
      <c r="DB66" s="850"/>
      <c r="DC66" s="851"/>
      <c r="DD66" s="851"/>
      <c r="DE66" s="851"/>
      <c r="DF66" s="852"/>
      <c r="DG66" s="850"/>
      <c r="DH66" s="851"/>
      <c r="DI66" s="851"/>
      <c r="DJ66" s="851"/>
      <c r="DK66" s="852"/>
      <c r="DL66" s="850"/>
      <c r="DM66" s="851"/>
      <c r="DN66" s="851"/>
      <c r="DO66" s="851"/>
      <c r="DP66" s="852"/>
      <c r="DQ66" s="850"/>
      <c r="DR66" s="851"/>
      <c r="DS66" s="851"/>
      <c r="DT66" s="851"/>
      <c r="DU66" s="852"/>
      <c r="DV66" s="847"/>
      <c r="DW66" s="848"/>
      <c r="DX66" s="848"/>
      <c r="DY66" s="848"/>
      <c r="DZ66" s="849"/>
      <c r="EA66" s="199"/>
    </row>
    <row r="67" spans="1:131" s="200" customFormat="1" ht="26.25" customHeight="1" thickBot="1">
      <c r="A67" s="733"/>
      <c r="B67" s="734"/>
      <c r="C67" s="734"/>
      <c r="D67" s="734"/>
      <c r="E67" s="734"/>
      <c r="F67" s="734"/>
      <c r="G67" s="734"/>
      <c r="H67" s="734"/>
      <c r="I67" s="734"/>
      <c r="J67" s="734"/>
      <c r="K67" s="734"/>
      <c r="L67" s="734"/>
      <c r="M67" s="734"/>
      <c r="N67" s="734"/>
      <c r="O67" s="734"/>
      <c r="P67" s="735"/>
      <c r="Q67" s="710"/>
      <c r="R67" s="711"/>
      <c r="S67" s="711"/>
      <c r="T67" s="711"/>
      <c r="U67" s="712"/>
      <c r="V67" s="710"/>
      <c r="W67" s="711"/>
      <c r="X67" s="711"/>
      <c r="Y67" s="711"/>
      <c r="Z67" s="712"/>
      <c r="AA67" s="710"/>
      <c r="AB67" s="711"/>
      <c r="AC67" s="711"/>
      <c r="AD67" s="711"/>
      <c r="AE67" s="712"/>
      <c r="AF67" s="844"/>
      <c r="AG67" s="806"/>
      <c r="AH67" s="806"/>
      <c r="AI67" s="806"/>
      <c r="AJ67" s="845"/>
      <c r="AK67" s="846"/>
      <c r="AL67" s="734"/>
      <c r="AM67" s="734"/>
      <c r="AN67" s="734"/>
      <c r="AO67" s="735"/>
      <c r="AP67" s="710"/>
      <c r="AQ67" s="711"/>
      <c r="AR67" s="711"/>
      <c r="AS67" s="711"/>
      <c r="AT67" s="712"/>
      <c r="AU67" s="710"/>
      <c r="AV67" s="711"/>
      <c r="AW67" s="711"/>
      <c r="AX67" s="711"/>
      <c r="AY67" s="712"/>
      <c r="AZ67" s="710"/>
      <c r="BA67" s="711"/>
      <c r="BB67" s="711"/>
      <c r="BC67" s="711"/>
      <c r="BD67" s="720"/>
      <c r="BE67" s="218"/>
      <c r="BF67" s="218"/>
      <c r="BG67" s="218"/>
      <c r="BH67" s="218"/>
      <c r="BI67" s="218"/>
      <c r="BJ67" s="218"/>
      <c r="BK67" s="218"/>
      <c r="BL67" s="218"/>
      <c r="BM67" s="218"/>
      <c r="BN67" s="218"/>
      <c r="BO67" s="218"/>
      <c r="BP67" s="218"/>
      <c r="BQ67" s="215">
        <v>61</v>
      </c>
      <c r="BR67" s="220"/>
      <c r="BS67" s="853"/>
      <c r="BT67" s="854"/>
      <c r="BU67" s="854"/>
      <c r="BV67" s="854"/>
      <c r="BW67" s="854"/>
      <c r="BX67" s="854"/>
      <c r="BY67" s="854"/>
      <c r="BZ67" s="854"/>
      <c r="CA67" s="854"/>
      <c r="CB67" s="854"/>
      <c r="CC67" s="854"/>
      <c r="CD67" s="854"/>
      <c r="CE67" s="854"/>
      <c r="CF67" s="854"/>
      <c r="CG67" s="855"/>
      <c r="CH67" s="850"/>
      <c r="CI67" s="851"/>
      <c r="CJ67" s="851"/>
      <c r="CK67" s="851"/>
      <c r="CL67" s="852"/>
      <c r="CM67" s="850"/>
      <c r="CN67" s="851"/>
      <c r="CO67" s="851"/>
      <c r="CP67" s="851"/>
      <c r="CQ67" s="852"/>
      <c r="CR67" s="850"/>
      <c r="CS67" s="851"/>
      <c r="CT67" s="851"/>
      <c r="CU67" s="851"/>
      <c r="CV67" s="852"/>
      <c r="CW67" s="850"/>
      <c r="CX67" s="851"/>
      <c r="CY67" s="851"/>
      <c r="CZ67" s="851"/>
      <c r="DA67" s="852"/>
      <c r="DB67" s="850"/>
      <c r="DC67" s="851"/>
      <c r="DD67" s="851"/>
      <c r="DE67" s="851"/>
      <c r="DF67" s="852"/>
      <c r="DG67" s="850"/>
      <c r="DH67" s="851"/>
      <c r="DI67" s="851"/>
      <c r="DJ67" s="851"/>
      <c r="DK67" s="852"/>
      <c r="DL67" s="850"/>
      <c r="DM67" s="851"/>
      <c r="DN67" s="851"/>
      <c r="DO67" s="851"/>
      <c r="DP67" s="852"/>
      <c r="DQ67" s="850"/>
      <c r="DR67" s="851"/>
      <c r="DS67" s="851"/>
      <c r="DT67" s="851"/>
      <c r="DU67" s="852"/>
      <c r="DV67" s="847"/>
      <c r="DW67" s="848"/>
      <c r="DX67" s="848"/>
      <c r="DY67" s="848"/>
      <c r="DZ67" s="849"/>
      <c r="EA67" s="199"/>
    </row>
    <row r="68" spans="1:131" s="200" customFormat="1" ht="26.25" customHeight="1" thickTop="1">
      <c r="A68" s="211">
        <v>1</v>
      </c>
      <c r="B68" s="859" t="s">
        <v>561</v>
      </c>
      <c r="C68" s="860"/>
      <c r="D68" s="860"/>
      <c r="E68" s="860"/>
      <c r="F68" s="860"/>
      <c r="G68" s="860"/>
      <c r="H68" s="860"/>
      <c r="I68" s="860"/>
      <c r="J68" s="860"/>
      <c r="K68" s="860"/>
      <c r="L68" s="860"/>
      <c r="M68" s="860"/>
      <c r="N68" s="860"/>
      <c r="O68" s="860"/>
      <c r="P68" s="861"/>
      <c r="Q68" s="862">
        <v>3851</v>
      </c>
      <c r="R68" s="856"/>
      <c r="S68" s="856"/>
      <c r="T68" s="856"/>
      <c r="U68" s="856"/>
      <c r="V68" s="856">
        <v>3670</v>
      </c>
      <c r="W68" s="856"/>
      <c r="X68" s="856"/>
      <c r="Y68" s="856"/>
      <c r="Z68" s="856"/>
      <c r="AA68" s="856">
        <f>Q68-V68</f>
        <v>181</v>
      </c>
      <c r="AB68" s="856"/>
      <c r="AC68" s="856"/>
      <c r="AD68" s="856"/>
      <c r="AE68" s="856"/>
      <c r="AF68" s="856">
        <v>60</v>
      </c>
      <c r="AG68" s="856"/>
      <c r="AH68" s="856"/>
      <c r="AI68" s="856"/>
      <c r="AJ68" s="856"/>
      <c r="AK68" s="856" t="s">
        <v>571</v>
      </c>
      <c r="AL68" s="856"/>
      <c r="AM68" s="856"/>
      <c r="AN68" s="856"/>
      <c r="AO68" s="856"/>
      <c r="AP68" s="856">
        <v>66</v>
      </c>
      <c r="AQ68" s="856"/>
      <c r="AR68" s="856"/>
      <c r="AS68" s="856"/>
      <c r="AT68" s="856"/>
      <c r="AU68" s="856">
        <v>50</v>
      </c>
      <c r="AV68" s="856"/>
      <c r="AW68" s="856"/>
      <c r="AX68" s="856"/>
      <c r="AY68" s="856"/>
      <c r="AZ68" s="857"/>
      <c r="BA68" s="857"/>
      <c r="BB68" s="857"/>
      <c r="BC68" s="857"/>
      <c r="BD68" s="858"/>
      <c r="BE68" s="218"/>
      <c r="BF68" s="218"/>
      <c r="BG68" s="218"/>
      <c r="BH68" s="218"/>
      <c r="BI68" s="218"/>
      <c r="BJ68" s="218"/>
      <c r="BK68" s="218"/>
      <c r="BL68" s="218"/>
      <c r="BM68" s="218"/>
      <c r="BN68" s="218"/>
      <c r="BO68" s="218"/>
      <c r="BP68" s="218"/>
      <c r="BQ68" s="215">
        <v>62</v>
      </c>
      <c r="BR68" s="220"/>
      <c r="BS68" s="853"/>
      <c r="BT68" s="854"/>
      <c r="BU68" s="854"/>
      <c r="BV68" s="854"/>
      <c r="BW68" s="854"/>
      <c r="BX68" s="854"/>
      <c r="BY68" s="854"/>
      <c r="BZ68" s="854"/>
      <c r="CA68" s="854"/>
      <c r="CB68" s="854"/>
      <c r="CC68" s="854"/>
      <c r="CD68" s="854"/>
      <c r="CE68" s="854"/>
      <c r="CF68" s="854"/>
      <c r="CG68" s="855"/>
      <c r="CH68" s="850"/>
      <c r="CI68" s="851"/>
      <c r="CJ68" s="851"/>
      <c r="CK68" s="851"/>
      <c r="CL68" s="852"/>
      <c r="CM68" s="850"/>
      <c r="CN68" s="851"/>
      <c r="CO68" s="851"/>
      <c r="CP68" s="851"/>
      <c r="CQ68" s="852"/>
      <c r="CR68" s="850"/>
      <c r="CS68" s="851"/>
      <c r="CT68" s="851"/>
      <c r="CU68" s="851"/>
      <c r="CV68" s="852"/>
      <c r="CW68" s="850"/>
      <c r="CX68" s="851"/>
      <c r="CY68" s="851"/>
      <c r="CZ68" s="851"/>
      <c r="DA68" s="852"/>
      <c r="DB68" s="850"/>
      <c r="DC68" s="851"/>
      <c r="DD68" s="851"/>
      <c r="DE68" s="851"/>
      <c r="DF68" s="852"/>
      <c r="DG68" s="850"/>
      <c r="DH68" s="851"/>
      <c r="DI68" s="851"/>
      <c r="DJ68" s="851"/>
      <c r="DK68" s="852"/>
      <c r="DL68" s="850"/>
      <c r="DM68" s="851"/>
      <c r="DN68" s="851"/>
      <c r="DO68" s="851"/>
      <c r="DP68" s="852"/>
      <c r="DQ68" s="850"/>
      <c r="DR68" s="851"/>
      <c r="DS68" s="851"/>
      <c r="DT68" s="851"/>
      <c r="DU68" s="852"/>
      <c r="DV68" s="847"/>
      <c r="DW68" s="848"/>
      <c r="DX68" s="848"/>
      <c r="DY68" s="848"/>
      <c r="DZ68" s="849"/>
      <c r="EA68" s="199"/>
    </row>
    <row r="69" spans="1:131" s="200" customFormat="1" ht="26.25" customHeight="1">
      <c r="A69" s="214">
        <v>2</v>
      </c>
      <c r="B69" s="863" t="s">
        <v>562</v>
      </c>
      <c r="C69" s="864"/>
      <c r="D69" s="864"/>
      <c r="E69" s="864"/>
      <c r="F69" s="864"/>
      <c r="G69" s="864"/>
      <c r="H69" s="864"/>
      <c r="I69" s="864"/>
      <c r="J69" s="864"/>
      <c r="K69" s="864"/>
      <c r="L69" s="864"/>
      <c r="M69" s="864"/>
      <c r="N69" s="864"/>
      <c r="O69" s="864"/>
      <c r="P69" s="865"/>
      <c r="Q69" s="866">
        <v>128</v>
      </c>
      <c r="R69" s="821"/>
      <c r="S69" s="821"/>
      <c r="T69" s="821"/>
      <c r="U69" s="821"/>
      <c r="V69" s="821">
        <v>122</v>
      </c>
      <c r="W69" s="821"/>
      <c r="X69" s="821"/>
      <c r="Y69" s="821"/>
      <c r="Z69" s="821"/>
      <c r="AA69" s="821">
        <v>7</v>
      </c>
      <c r="AB69" s="821"/>
      <c r="AC69" s="821"/>
      <c r="AD69" s="821"/>
      <c r="AE69" s="821"/>
      <c r="AF69" s="821">
        <v>7</v>
      </c>
      <c r="AG69" s="821"/>
      <c r="AH69" s="821"/>
      <c r="AI69" s="821"/>
      <c r="AJ69" s="821"/>
      <c r="AK69" s="821">
        <v>102</v>
      </c>
      <c r="AL69" s="821"/>
      <c r="AM69" s="821"/>
      <c r="AN69" s="821"/>
      <c r="AO69" s="821"/>
      <c r="AP69" s="821" t="s">
        <v>494</v>
      </c>
      <c r="AQ69" s="821"/>
      <c r="AR69" s="821"/>
      <c r="AS69" s="821"/>
      <c r="AT69" s="821"/>
      <c r="AU69" s="821" t="s">
        <v>494</v>
      </c>
      <c r="AV69" s="821"/>
      <c r="AW69" s="821"/>
      <c r="AX69" s="821"/>
      <c r="AY69" s="821"/>
      <c r="AZ69" s="867"/>
      <c r="BA69" s="867"/>
      <c r="BB69" s="867"/>
      <c r="BC69" s="867"/>
      <c r="BD69" s="868"/>
      <c r="BE69" s="218"/>
      <c r="BF69" s="218"/>
      <c r="BG69" s="218"/>
      <c r="BH69" s="218"/>
      <c r="BI69" s="218"/>
      <c r="BJ69" s="218"/>
      <c r="BK69" s="218"/>
      <c r="BL69" s="218"/>
      <c r="BM69" s="218"/>
      <c r="BN69" s="218"/>
      <c r="BO69" s="218"/>
      <c r="BP69" s="218"/>
      <c r="BQ69" s="215">
        <v>63</v>
      </c>
      <c r="BR69" s="220"/>
      <c r="BS69" s="853"/>
      <c r="BT69" s="854"/>
      <c r="BU69" s="854"/>
      <c r="BV69" s="854"/>
      <c r="BW69" s="854"/>
      <c r="BX69" s="854"/>
      <c r="BY69" s="854"/>
      <c r="BZ69" s="854"/>
      <c r="CA69" s="854"/>
      <c r="CB69" s="854"/>
      <c r="CC69" s="854"/>
      <c r="CD69" s="854"/>
      <c r="CE69" s="854"/>
      <c r="CF69" s="854"/>
      <c r="CG69" s="855"/>
      <c r="CH69" s="850"/>
      <c r="CI69" s="851"/>
      <c r="CJ69" s="851"/>
      <c r="CK69" s="851"/>
      <c r="CL69" s="852"/>
      <c r="CM69" s="850"/>
      <c r="CN69" s="851"/>
      <c r="CO69" s="851"/>
      <c r="CP69" s="851"/>
      <c r="CQ69" s="852"/>
      <c r="CR69" s="850"/>
      <c r="CS69" s="851"/>
      <c r="CT69" s="851"/>
      <c r="CU69" s="851"/>
      <c r="CV69" s="852"/>
      <c r="CW69" s="850"/>
      <c r="CX69" s="851"/>
      <c r="CY69" s="851"/>
      <c r="CZ69" s="851"/>
      <c r="DA69" s="852"/>
      <c r="DB69" s="850"/>
      <c r="DC69" s="851"/>
      <c r="DD69" s="851"/>
      <c r="DE69" s="851"/>
      <c r="DF69" s="852"/>
      <c r="DG69" s="850"/>
      <c r="DH69" s="851"/>
      <c r="DI69" s="851"/>
      <c r="DJ69" s="851"/>
      <c r="DK69" s="852"/>
      <c r="DL69" s="850"/>
      <c r="DM69" s="851"/>
      <c r="DN69" s="851"/>
      <c r="DO69" s="851"/>
      <c r="DP69" s="852"/>
      <c r="DQ69" s="850"/>
      <c r="DR69" s="851"/>
      <c r="DS69" s="851"/>
      <c r="DT69" s="851"/>
      <c r="DU69" s="852"/>
      <c r="DV69" s="847"/>
      <c r="DW69" s="848"/>
      <c r="DX69" s="848"/>
      <c r="DY69" s="848"/>
      <c r="DZ69" s="849"/>
      <c r="EA69" s="199"/>
    </row>
    <row r="70" spans="1:131" s="200" customFormat="1" ht="26.25" customHeight="1">
      <c r="A70" s="214">
        <v>3</v>
      </c>
      <c r="B70" s="863" t="s">
        <v>563</v>
      </c>
      <c r="C70" s="864"/>
      <c r="D70" s="864"/>
      <c r="E70" s="864"/>
      <c r="F70" s="864"/>
      <c r="G70" s="864"/>
      <c r="H70" s="864"/>
      <c r="I70" s="864"/>
      <c r="J70" s="864"/>
      <c r="K70" s="864"/>
      <c r="L70" s="864"/>
      <c r="M70" s="864"/>
      <c r="N70" s="864"/>
      <c r="O70" s="864"/>
      <c r="P70" s="865"/>
      <c r="Q70" s="866">
        <v>158</v>
      </c>
      <c r="R70" s="821"/>
      <c r="S70" s="821"/>
      <c r="T70" s="821"/>
      <c r="U70" s="821"/>
      <c r="V70" s="821">
        <v>137</v>
      </c>
      <c r="W70" s="821"/>
      <c r="X70" s="821"/>
      <c r="Y70" s="821"/>
      <c r="Z70" s="821"/>
      <c r="AA70" s="821">
        <f t="shared" ref="AA70:AA75" si="0">Q70-V70</f>
        <v>21</v>
      </c>
      <c r="AB70" s="821"/>
      <c r="AC70" s="821"/>
      <c r="AD70" s="821"/>
      <c r="AE70" s="821"/>
      <c r="AF70" s="821">
        <v>21</v>
      </c>
      <c r="AG70" s="821"/>
      <c r="AH70" s="821"/>
      <c r="AI70" s="821"/>
      <c r="AJ70" s="821"/>
      <c r="AK70" s="821" t="s">
        <v>570</v>
      </c>
      <c r="AL70" s="821"/>
      <c r="AM70" s="821"/>
      <c r="AN70" s="821"/>
      <c r="AO70" s="821"/>
      <c r="AP70" s="821">
        <v>205</v>
      </c>
      <c r="AQ70" s="821"/>
      <c r="AR70" s="821"/>
      <c r="AS70" s="821"/>
      <c r="AT70" s="821"/>
      <c r="AU70" s="821">
        <v>51</v>
      </c>
      <c r="AV70" s="821"/>
      <c r="AW70" s="821"/>
      <c r="AX70" s="821"/>
      <c r="AY70" s="821"/>
      <c r="AZ70" s="867" t="s">
        <v>569</v>
      </c>
      <c r="BA70" s="867"/>
      <c r="BB70" s="867"/>
      <c r="BC70" s="867"/>
      <c r="BD70" s="868"/>
      <c r="BE70" s="218"/>
      <c r="BF70" s="218"/>
      <c r="BG70" s="218"/>
      <c r="BH70" s="218"/>
      <c r="BI70" s="218"/>
      <c r="BJ70" s="218"/>
      <c r="BK70" s="218"/>
      <c r="BL70" s="218"/>
      <c r="BM70" s="218"/>
      <c r="BN70" s="218"/>
      <c r="BO70" s="218"/>
      <c r="BP70" s="218"/>
      <c r="BQ70" s="215">
        <v>64</v>
      </c>
      <c r="BR70" s="220"/>
      <c r="BS70" s="853"/>
      <c r="BT70" s="854"/>
      <c r="BU70" s="854"/>
      <c r="BV70" s="854"/>
      <c r="BW70" s="854"/>
      <c r="BX70" s="854"/>
      <c r="BY70" s="854"/>
      <c r="BZ70" s="854"/>
      <c r="CA70" s="854"/>
      <c r="CB70" s="854"/>
      <c r="CC70" s="854"/>
      <c r="CD70" s="854"/>
      <c r="CE70" s="854"/>
      <c r="CF70" s="854"/>
      <c r="CG70" s="855"/>
      <c r="CH70" s="850"/>
      <c r="CI70" s="851"/>
      <c r="CJ70" s="851"/>
      <c r="CK70" s="851"/>
      <c r="CL70" s="852"/>
      <c r="CM70" s="850"/>
      <c r="CN70" s="851"/>
      <c r="CO70" s="851"/>
      <c r="CP70" s="851"/>
      <c r="CQ70" s="852"/>
      <c r="CR70" s="850"/>
      <c r="CS70" s="851"/>
      <c r="CT70" s="851"/>
      <c r="CU70" s="851"/>
      <c r="CV70" s="852"/>
      <c r="CW70" s="850"/>
      <c r="CX70" s="851"/>
      <c r="CY70" s="851"/>
      <c r="CZ70" s="851"/>
      <c r="DA70" s="852"/>
      <c r="DB70" s="850"/>
      <c r="DC70" s="851"/>
      <c r="DD70" s="851"/>
      <c r="DE70" s="851"/>
      <c r="DF70" s="852"/>
      <c r="DG70" s="850"/>
      <c r="DH70" s="851"/>
      <c r="DI70" s="851"/>
      <c r="DJ70" s="851"/>
      <c r="DK70" s="852"/>
      <c r="DL70" s="850"/>
      <c r="DM70" s="851"/>
      <c r="DN70" s="851"/>
      <c r="DO70" s="851"/>
      <c r="DP70" s="852"/>
      <c r="DQ70" s="850"/>
      <c r="DR70" s="851"/>
      <c r="DS70" s="851"/>
      <c r="DT70" s="851"/>
      <c r="DU70" s="852"/>
      <c r="DV70" s="847"/>
      <c r="DW70" s="848"/>
      <c r="DX70" s="848"/>
      <c r="DY70" s="848"/>
      <c r="DZ70" s="849"/>
      <c r="EA70" s="199"/>
    </row>
    <row r="71" spans="1:131" s="200" customFormat="1" ht="26.25" customHeight="1">
      <c r="A71" s="214">
        <v>4</v>
      </c>
      <c r="B71" s="863" t="s">
        <v>564</v>
      </c>
      <c r="C71" s="864"/>
      <c r="D71" s="864"/>
      <c r="E71" s="864"/>
      <c r="F71" s="864"/>
      <c r="G71" s="864"/>
      <c r="H71" s="864"/>
      <c r="I71" s="864"/>
      <c r="J71" s="864"/>
      <c r="K71" s="864"/>
      <c r="L71" s="864"/>
      <c r="M71" s="864"/>
      <c r="N71" s="864"/>
      <c r="O71" s="864"/>
      <c r="P71" s="865"/>
      <c r="Q71" s="866">
        <v>849</v>
      </c>
      <c r="R71" s="821"/>
      <c r="S71" s="821"/>
      <c r="T71" s="821"/>
      <c r="U71" s="821"/>
      <c r="V71" s="821">
        <v>817</v>
      </c>
      <c r="W71" s="821"/>
      <c r="X71" s="821"/>
      <c r="Y71" s="821"/>
      <c r="Z71" s="821"/>
      <c r="AA71" s="821">
        <f t="shared" si="0"/>
        <v>32</v>
      </c>
      <c r="AB71" s="821"/>
      <c r="AC71" s="821"/>
      <c r="AD71" s="821"/>
      <c r="AE71" s="821"/>
      <c r="AF71" s="821">
        <v>32</v>
      </c>
      <c r="AG71" s="821"/>
      <c r="AH71" s="821"/>
      <c r="AI71" s="821"/>
      <c r="AJ71" s="821"/>
      <c r="AK71" s="821">
        <v>100</v>
      </c>
      <c r="AL71" s="821"/>
      <c r="AM71" s="821"/>
      <c r="AN71" s="821"/>
      <c r="AO71" s="821"/>
      <c r="AP71" s="821">
        <v>1452</v>
      </c>
      <c r="AQ71" s="821"/>
      <c r="AR71" s="821"/>
      <c r="AS71" s="821"/>
      <c r="AT71" s="821"/>
      <c r="AU71" s="821">
        <v>91</v>
      </c>
      <c r="AV71" s="821"/>
      <c r="AW71" s="821"/>
      <c r="AX71" s="821"/>
      <c r="AY71" s="821"/>
      <c r="AZ71" s="867" t="s">
        <v>569</v>
      </c>
      <c r="BA71" s="867"/>
      <c r="BB71" s="867"/>
      <c r="BC71" s="867"/>
      <c r="BD71" s="868"/>
      <c r="BE71" s="218"/>
      <c r="BF71" s="218"/>
      <c r="BG71" s="218"/>
      <c r="BH71" s="218"/>
      <c r="BI71" s="218"/>
      <c r="BJ71" s="218"/>
      <c r="BK71" s="218"/>
      <c r="BL71" s="218"/>
      <c r="BM71" s="218"/>
      <c r="BN71" s="218"/>
      <c r="BO71" s="218"/>
      <c r="BP71" s="218"/>
      <c r="BQ71" s="215">
        <v>65</v>
      </c>
      <c r="BR71" s="220"/>
      <c r="BS71" s="853"/>
      <c r="BT71" s="854"/>
      <c r="BU71" s="854"/>
      <c r="BV71" s="854"/>
      <c r="BW71" s="854"/>
      <c r="BX71" s="854"/>
      <c r="BY71" s="854"/>
      <c r="BZ71" s="854"/>
      <c r="CA71" s="854"/>
      <c r="CB71" s="854"/>
      <c r="CC71" s="854"/>
      <c r="CD71" s="854"/>
      <c r="CE71" s="854"/>
      <c r="CF71" s="854"/>
      <c r="CG71" s="855"/>
      <c r="CH71" s="850"/>
      <c r="CI71" s="851"/>
      <c r="CJ71" s="851"/>
      <c r="CK71" s="851"/>
      <c r="CL71" s="852"/>
      <c r="CM71" s="850"/>
      <c r="CN71" s="851"/>
      <c r="CO71" s="851"/>
      <c r="CP71" s="851"/>
      <c r="CQ71" s="852"/>
      <c r="CR71" s="850"/>
      <c r="CS71" s="851"/>
      <c r="CT71" s="851"/>
      <c r="CU71" s="851"/>
      <c r="CV71" s="852"/>
      <c r="CW71" s="850"/>
      <c r="CX71" s="851"/>
      <c r="CY71" s="851"/>
      <c r="CZ71" s="851"/>
      <c r="DA71" s="852"/>
      <c r="DB71" s="850"/>
      <c r="DC71" s="851"/>
      <c r="DD71" s="851"/>
      <c r="DE71" s="851"/>
      <c r="DF71" s="852"/>
      <c r="DG71" s="850"/>
      <c r="DH71" s="851"/>
      <c r="DI71" s="851"/>
      <c r="DJ71" s="851"/>
      <c r="DK71" s="852"/>
      <c r="DL71" s="850"/>
      <c r="DM71" s="851"/>
      <c r="DN71" s="851"/>
      <c r="DO71" s="851"/>
      <c r="DP71" s="852"/>
      <c r="DQ71" s="850"/>
      <c r="DR71" s="851"/>
      <c r="DS71" s="851"/>
      <c r="DT71" s="851"/>
      <c r="DU71" s="852"/>
      <c r="DV71" s="847"/>
      <c r="DW71" s="848"/>
      <c r="DX71" s="848"/>
      <c r="DY71" s="848"/>
      <c r="DZ71" s="849"/>
      <c r="EA71" s="199"/>
    </row>
    <row r="72" spans="1:131" s="200" customFormat="1" ht="26.25" customHeight="1">
      <c r="A72" s="214">
        <v>5</v>
      </c>
      <c r="B72" s="863" t="s">
        <v>565</v>
      </c>
      <c r="C72" s="864"/>
      <c r="D72" s="864"/>
      <c r="E72" s="864"/>
      <c r="F72" s="864"/>
      <c r="G72" s="864"/>
      <c r="H72" s="864"/>
      <c r="I72" s="864"/>
      <c r="J72" s="864"/>
      <c r="K72" s="864"/>
      <c r="L72" s="864"/>
      <c r="M72" s="864"/>
      <c r="N72" s="864"/>
      <c r="O72" s="864"/>
      <c r="P72" s="865"/>
      <c r="Q72" s="866">
        <v>1333</v>
      </c>
      <c r="R72" s="821"/>
      <c r="S72" s="821"/>
      <c r="T72" s="821"/>
      <c r="U72" s="821"/>
      <c r="V72" s="821">
        <v>1298</v>
      </c>
      <c r="W72" s="821"/>
      <c r="X72" s="821"/>
      <c r="Y72" s="821"/>
      <c r="Z72" s="821"/>
      <c r="AA72" s="821">
        <f t="shared" si="0"/>
        <v>35</v>
      </c>
      <c r="AB72" s="821"/>
      <c r="AC72" s="821"/>
      <c r="AD72" s="821"/>
      <c r="AE72" s="821"/>
      <c r="AF72" s="821">
        <v>35</v>
      </c>
      <c r="AG72" s="821"/>
      <c r="AH72" s="821"/>
      <c r="AI72" s="821"/>
      <c r="AJ72" s="821"/>
      <c r="AK72" s="821">
        <v>2</v>
      </c>
      <c r="AL72" s="821"/>
      <c r="AM72" s="821"/>
      <c r="AN72" s="821"/>
      <c r="AO72" s="821"/>
      <c r="AP72" s="821" t="s">
        <v>494</v>
      </c>
      <c r="AQ72" s="821"/>
      <c r="AR72" s="821"/>
      <c r="AS72" s="821"/>
      <c r="AT72" s="821"/>
      <c r="AU72" s="821" t="s">
        <v>494</v>
      </c>
      <c r="AV72" s="821"/>
      <c r="AW72" s="821"/>
      <c r="AX72" s="821"/>
      <c r="AY72" s="821"/>
      <c r="AZ72" s="867"/>
      <c r="BA72" s="867"/>
      <c r="BB72" s="867"/>
      <c r="BC72" s="867"/>
      <c r="BD72" s="868"/>
      <c r="BE72" s="218"/>
      <c r="BF72" s="218"/>
      <c r="BG72" s="218"/>
      <c r="BH72" s="218"/>
      <c r="BI72" s="218"/>
      <c r="BJ72" s="218"/>
      <c r="BK72" s="218"/>
      <c r="BL72" s="218"/>
      <c r="BM72" s="218"/>
      <c r="BN72" s="218"/>
      <c r="BO72" s="218"/>
      <c r="BP72" s="218"/>
      <c r="BQ72" s="215">
        <v>66</v>
      </c>
      <c r="BR72" s="220"/>
      <c r="BS72" s="853"/>
      <c r="BT72" s="854"/>
      <c r="BU72" s="854"/>
      <c r="BV72" s="854"/>
      <c r="BW72" s="854"/>
      <c r="BX72" s="854"/>
      <c r="BY72" s="854"/>
      <c r="BZ72" s="854"/>
      <c r="CA72" s="854"/>
      <c r="CB72" s="854"/>
      <c r="CC72" s="854"/>
      <c r="CD72" s="854"/>
      <c r="CE72" s="854"/>
      <c r="CF72" s="854"/>
      <c r="CG72" s="855"/>
      <c r="CH72" s="850"/>
      <c r="CI72" s="851"/>
      <c r="CJ72" s="851"/>
      <c r="CK72" s="851"/>
      <c r="CL72" s="852"/>
      <c r="CM72" s="850"/>
      <c r="CN72" s="851"/>
      <c r="CO72" s="851"/>
      <c r="CP72" s="851"/>
      <c r="CQ72" s="852"/>
      <c r="CR72" s="850"/>
      <c r="CS72" s="851"/>
      <c r="CT72" s="851"/>
      <c r="CU72" s="851"/>
      <c r="CV72" s="852"/>
      <c r="CW72" s="850"/>
      <c r="CX72" s="851"/>
      <c r="CY72" s="851"/>
      <c r="CZ72" s="851"/>
      <c r="DA72" s="852"/>
      <c r="DB72" s="850"/>
      <c r="DC72" s="851"/>
      <c r="DD72" s="851"/>
      <c r="DE72" s="851"/>
      <c r="DF72" s="852"/>
      <c r="DG72" s="850"/>
      <c r="DH72" s="851"/>
      <c r="DI72" s="851"/>
      <c r="DJ72" s="851"/>
      <c r="DK72" s="852"/>
      <c r="DL72" s="850"/>
      <c r="DM72" s="851"/>
      <c r="DN72" s="851"/>
      <c r="DO72" s="851"/>
      <c r="DP72" s="852"/>
      <c r="DQ72" s="850"/>
      <c r="DR72" s="851"/>
      <c r="DS72" s="851"/>
      <c r="DT72" s="851"/>
      <c r="DU72" s="852"/>
      <c r="DV72" s="847"/>
      <c r="DW72" s="848"/>
      <c r="DX72" s="848"/>
      <c r="DY72" s="848"/>
      <c r="DZ72" s="849"/>
      <c r="EA72" s="199"/>
    </row>
    <row r="73" spans="1:131" s="200" customFormat="1" ht="26.25" customHeight="1">
      <c r="A73" s="214">
        <v>6</v>
      </c>
      <c r="B73" s="863" t="s">
        <v>566</v>
      </c>
      <c r="C73" s="864"/>
      <c r="D73" s="864"/>
      <c r="E73" s="864"/>
      <c r="F73" s="864"/>
      <c r="G73" s="864"/>
      <c r="H73" s="864"/>
      <c r="I73" s="864"/>
      <c r="J73" s="864"/>
      <c r="K73" s="864"/>
      <c r="L73" s="864"/>
      <c r="M73" s="864"/>
      <c r="N73" s="864"/>
      <c r="O73" s="864"/>
      <c r="P73" s="865"/>
      <c r="Q73" s="866">
        <v>155546</v>
      </c>
      <c r="R73" s="821"/>
      <c r="S73" s="821"/>
      <c r="T73" s="821"/>
      <c r="U73" s="821"/>
      <c r="V73" s="821">
        <v>149149</v>
      </c>
      <c r="W73" s="821"/>
      <c r="X73" s="821"/>
      <c r="Y73" s="821"/>
      <c r="Z73" s="821"/>
      <c r="AA73" s="821">
        <f t="shared" si="0"/>
        <v>6397</v>
      </c>
      <c r="AB73" s="821"/>
      <c r="AC73" s="821"/>
      <c r="AD73" s="821"/>
      <c r="AE73" s="821"/>
      <c r="AF73" s="821">
        <v>6397</v>
      </c>
      <c r="AG73" s="821"/>
      <c r="AH73" s="821"/>
      <c r="AI73" s="821"/>
      <c r="AJ73" s="821"/>
      <c r="AK73" s="821">
        <v>1957</v>
      </c>
      <c r="AL73" s="821"/>
      <c r="AM73" s="821"/>
      <c r="AN73" s="821"/>
      <c r="AO73" s="821"/>
      <c r="AP73" s="821" t="s">
        <v>494</v>
      </c>
      <c r="AQ73" s="821"/>
      <c r="AR73" s="821"/>
      <c r="AS73" s="821"/>
      <c r="AT73" s="821"/>
      <c r="AU73" s="821" t="s">
        <v>494</v>
      </c>
      <c r="AV73" s="821"/>
      <c r="AW73" s="821"/>
      <c r="AX73" s="821"/>
      <c r="AY73" s="821"/>
      <c r="AZ73" s="867"/>
      <c r="BA73" s="867"/>
      <c r="BB73" s="867"/>
      <c r="BC73" s="867"/>
      <c r="BD73" s="868"/>
      <c r="BE73" s="218"/>
      <c r="BF73" s="218"/>
      <c r="BG73" s="218"/>
      <c r="BH73" s="218"/>
      <c r="BI73" s="218"/>
      <c r="BJ73" s="218"/>
      <c r="BK73" s="218"/>
      <c r="BL73" s="218"/>
      <c r="BM73" s="218"/>
      <c r="BN73" s="218"/>
      <c r="BO73" s="218"/>
      <c r="BP73" s="218"/>
      <c r="BQ73" s="215">
        <v>67</v>
      </c>
      <c r="BR73" s="220"/>
      <c r="BS73" s="853"/>
      <c r="BT73" s="854"/>
      <c r="BU73" s="854"/>
      <c r="BV73" s="854"/>
      <c r="BW73" s="854"/>
      <c r="BX73" s="854"/>
      <c r="BY73" s="854"/>
      <c r="BZ73" s="854"/>
      <c r="CA73" s="854"/>
      <c r="CB73" s="854"/>
      <c r="CC73" s="854"/>
      <c r="CD73" s="854"/>
      <c r="CE73" s="854"/>
      <c r="CF73" s="854"/>
      <c r="CG73" s="855"/>
      <c r="CH73" s="850"/>
      <c r="CI73" s="851"/>
      <c r="CJ73" s="851"/>
      <c r="CK73" s="851"/>
      <c r="CL73" s="852"/>
      <c r="CM73" s="850"/>
      <c r="CN73" s="851"/>
      <c r="CO73" s="851"/>
      <c r="CP73" s="851"/>
      <c r="CQ73" s="852"/>
      <c r="CR73" s="850"/>
      <c r="CS73" s="851"/>
      <c r="CT73" s="851"/>
      <c r="CU73" s="851"/>
      <c r="CV73" s="852"/>
      <c r="CW73" s="850"/>
      <c r="CX73" s="851"/>
      <c r="CY73" s="851"/>
      <c r="CZ73" s="851"/>
      <c r="DA73" s="852"/>
      <c r="DB73" s="850"/>
      <c r="DC73" s="851"/>
      <c r="DD73" s="851"/>
      <c r="DE73" s="851"/>
      <c r="DF73" s="852"/>
      <c r="DG73" s="850"/>
      <c r="DH73" s="851"/>
      <c r="DI73" s="851"/>
      <c r="DJ73" s="851"/>
      <c r="DK73" s="852"/>
      <c r="DL73" s="850"/>
      <c r="DM73" s="851"/>
      <c r="DN73" s="851"/>
      <c r="DO73" s="851"/>
      <c r="DP73" s="852"/>
      <c r="DQ73" s="850"/>
      <c r="DR73" s="851"/>
      <c r="DS73" s="851"/>
      <c r="DT73" s="851"/>
      <c r="DU73" s="852"/>
      <c r="DV73" s="847"/>
      <c r="DW73" s="848"/>
      <c r="DX73" s="848"/>
      <c r="DY73" s="848"/>
      <c r="DZ73" s="849"/>
      <c r="EA73" s="199"/>
    </row>
    <row r="74" spans="1:131" s="200" customFormat="1" ht="26.25" customHeight="1">
      <c r="A74" s="214">
        <v>7</v>
      </c>
      <c r="B74" s="863" t="s">
        <v>567</v>
      </c>
      <c r="C74" s="864"/>
      <c r="D74" s="864"/>
      <c r="E74" s="864"/>
      <c r="F74" s="864"/>
      <c r="G74" s="864"/>
      <c r="H74" s="864"/>
      <c r="I74" s="864"/>
      <c r="J74" s="864"/>
      <c r="K74" s="864"/>
      <c r="L74" s="864"/>
      <c r="M74" s="864"/>
      <c r="N74" s="864"/>
      <c r="O74" s="864"/>
      <c r="P74" s="865"/>
      <c r="Q74" s="866">
        <v>1114</v>
      </c>
      <c r="R74" s="821"/>
      <c r="S74" s="821"/>
      <c r="T74" s="821"/>
      <c r="U74" s="821"/>
      <c r="V74" s="821">
        <v>1110</v>
      </c>
      <c r="W74" s="821"/>
      <c r="X74" s="821"/>
      <c r="Y74" s="821"/>
      <c r="Z74" s="821"/>
      <c r="AA74" s="821">
        <f t="shared" si="0"/>
        <v>4</v>
      </c>
      <c r="AB74" s="821"/>
      <c r="AC74" s="821"/>
      <c r="AD74" s="821"/>
      <c r="AE74" s="821"/>
      <c r="AF74" s="821">
        <v>4</v>
      </c>
      <c r="AG74" s="821"/>
      <c r="AH74" s="821"/>
      <c r="AI74" s="821"/>
      <c r="AJ74" s="821"/>
      <c r="AK74" s="821" t="s">
        <v>571</v>
      </c>
      <c r="AL74" s="821"/>
      <c r="AM74" s="821"/>
      <c r="AN74" s="821"/>
      <c r="AO74" s="821"/>
      <c r="AP74" s="821" t="s">
        <v>494</v>
      </c>
      <c r="AQ74" s="821"/>
      <c r="AR74" s="821"/>
      <c r="AS74" s="821"/>
      <c r="AT74" s="821"/>
      <c r="AU74" s="821" t="s">
        <v>494</v>
      </c>
      <c r="AV74" s="821"/>
      <c r="AW74" s="821"/>
      <c r="AX74" s="821"/>
      <c r="AY74" s="821"/>
      <c r="AZ74" s="867"/>
      <c r="BA74" s="867"/>
      <c r="BB74" s="867"/>
      <c r="BC74" s="867"/>
      <c r="BD74" s="868"/>
      <c r="BE74" s="218"/>
      <c r="BF74" s="218"/>
      <c r="BG74" s="218"/>
      <c r="BH74" s="218"/>
      <c r="BI74" s="218"/>
      <c r="BJ74" s="218"/>
      <c r="BK74" s="218"/>
      <c r="BL74" s="218"/>
      <c r="BM74" s="218"/>
      <c r="BN74" s="218"/>
      <c r="BO74" s="218"/>
      <c r="BP74" s="218"/>
      <c r="BQ74" s="215">
        <v>68</v>
      </c>
      <c r="BR74" s="220"/>
      <c r="BS74" s="853"/>
      <c r="BT74" s="854"/>
      <c r="BU74" s="854"/>
      <c r="BV74" s="854"/>
      <c r="BW74" s="854"/>
      <c r="BX74" s="854"/>
      <c r="BY74" s="854"/>
      <c r="BZ74" s="854"/>
      <c r="CA74" s="854"/>
      <c r="CB74" s="854"/>
      <c r="CC74" s="854"/>
      <c r="CD74" s="854"/>
      <c r="CE74" s="854"/>
      <c r="CF74" s="854"/>
      <c r="CG74" s="855"/>
      <c r="CH74" s="850"/>
      <c r="CI74" s="851"/>
      <c r="CJ74" s="851"/>
      <c r="CK74" s="851"/>
      <c r="CL74" s="852"/>
      <c r="CM74" s="850"/>
      <c r="CN74" s="851"/>
      <c r="CO74" s="851"/>
      <c r="CP74" s="851"/>
      <c r="CQ74" s="852"/>
      <c r="CR74" s="850"/>
      <c r="CS74" s="851"/>
      <c r="CT74" s="851"/>
      <c r="CU74" s="851"/>
      <c r="CV74" s="852"/>
      <c r="CW74" s="850"/>
      <c r="CX74" s="851"/>
      <c r="CY74" s="851"/>
      <c r="CZ74" s="851"/>
      <c r="DA74" s="852"/>
      <c r="DB74" s="850"/>
      <c r="DC74" s="851"/>
      <c r="DD74" s="851"/>
      <c r="DE74" s="851"/>
      <c r="DF74" s="852"/>
      <c r="DG74" s="850"/>
      <c r="DH74" s="851"/>
      <c r="DI74" s="851"/>
      <c r="DJ74" s="851"/>
      <c r="DK74" s="852"/>
      <c r="DL74" s="850"/>
      <c r="DM74" s="851"/>
      <c r="DN74" s="851"/>
      <c r="DO74" s="851"/>
      <c r="DP74" s="852"/>
      <c r="DQ74" s="850"/>
      <c r="DR74" s="851"/>
      <c r="DS74" s="851"/>
      <c r="DT74" s="851"/>
      <c r="DU74" s="852"/>
      <c r="DV74" s="847"/>
      <c r="DW74" s="848"/>
      <c r="DX74" s="848"/>
      <c r="DY74" s="848"/>
      <c r="DZ74" s="849"/>
      <c r="EA74" s="199"/>
    </row>
    <row r="75" spans="1:131" s="200" customFormat="1" ht="26.25" customHeight="1">
      <c r="A75" s="214">
        <v>8</v>
      </c>
      <c r="B75" s="863" t="s">
        <v>568</v>
      </c>
      <c r="C75" s="864"/>
      <c r="D75" s="864"/>
      <c r="E75" s="864"/>
      <c r="F75" s="864"/>
      <c r="G75" s="864"/>
      <c r="H75" s="864"/>
      <c r="I75" s="864"/>
      <c r="J75" s="864"/>
      <c r="K75" s="864"/>
      <c r="L75" s="864"/>
      <c r="M75" s="864"/>
      <c r="N75" s="864"/>
      <c r="O75" s="864"/>
      <c r="P75" s="865"/>
      <c r="Q75" s="869">
        <v>111</v>
      </c>
      <c r="R75" s="870"/>
      <c r="S75" s="870"/>
      <c r="T75" s="870"/>
      <c r="U75" s="820"/>
      <c r="V75" s="871">
        <v>101</v>
      </c>
      <c r="W75" s="870"/>
      <c r="X75" s="870"/>
      <c r="Y75" s="870"/>
      <c r="Z75" s="820"/>
      <c r="AA75" s="871">
        <f t="shared" si="0"/>
        <v>10</v>
      </c>
      <c r="AB75" s="870"/>
      <c r="AC75" s="870"/>
      <c r="AD75" s="870"/>
      <c r="AE75" s="820"/>
      <c r="AF75" s="871">
        <v>10</v>
      </c>
      <c r="AG75" s="870"/>
      <c r="AH75" s="870"/>
      <c r="AI75" s="870"/>
      <c r="AJ75" s="820"/>
      <c r="AK75" s="871">
        <v>23</v>
      </c>
      <c r="AL75" s="870"/>
      <c r="AM75" s="870"/>
      <c r="AN75" s="870"/>
      <c r="AO75" s="820"/>
      <c r="AP75" s="871" t="s">
        <v>494</v>
      </c>
      <c r="AQ75" s="870"/>
      <c r="AR75" s="870"/>
      <c r="AS75" s="870"/>
      <c r="AT75" s="820"/>
      <c r="AU75" s="871" t="s">
        <v>494</v>
      </c>
      <c r="AV75" s="870"/>
      <c r="AW75" s="870"/>
      <c r="AX75" s="870"/>
      <c r="AY75" s="820"/>
      <c r="AZ75" s="867"/>
      <c r="BA75" s="867"/>
      <c r="BB75" s="867"/>
      <c r="BC75" s="867"/>
      <c r="BD75" s="868"/>
      <c r="BE75" s="218"/>
      <c r="BF75" s="218"/>
      <c r="BG75" s="218"/>
      <c r="BH75" s="218"/>
      <c r="BI75" s="218"/>
      <c r="BJ75" s="218"/>
      <c r="BK75" s="218"/>
      <c r="BL75" s="218"/>
      <c r="BM75" s="218"/>
      <c r="BN75" s="218"/>
      <c r="BO75" s="218"/>
      <c r="BP75" s="218"/>
      <c r="BQ75" s="215">
        <v>69</v>
      </c>
      <c r="BR75" s="220"/>
      <c r="BS75" s="853"/>
      <c r="BT75" s="854"/>
      <c r="BU75" s="854"/>
      <c r="BV75" s="854"/>
      <c r="BW75" s="854"/>
      <c r="BX75" s="854"/>
      <c r="BY75" s="854"/>
      <c r="BZ75" s="854"/>
      <c r="CA75" s="854"/>
      <c r="CB75" s="854"/>
      <c r="CC75" s="854"/>
      <c r="CD75" s="854"/>
      <c r="CE75" s="854"/>
      <c r="CF75" s="854"/>
      <c r="CG75" s="855"/>
      <c r="CH75" s="850"/>
      <c r="CI75" s="851"/>
      <c r="CJ75" s="851"/>
      <c r="CK75" s="851"/>
      <c r="CL75" s="852"/>
      <c r="CM75" s="850"/>
      <c r="CN75" s="851"/>
      <c r="CO75" s="851"/>
      <c r="CP75" s="851"/>
      <c r="CQ75" s="852"/>
      <c r="CR75" s="850"/>
      <c r="CS75" s="851"/>
      <c r="CT75" s="851"/>
      <c r="CU75" s="851"/>
      <c r="CV75" s="852"/>
      <c r="CW75" s="850"/>
      <c r="CX75" s="851"/>
      <c r="CY75" s="851"/>
      <c r="CZ75" s="851"/>
      <c r="DA75" s="852"/>
      <c r="DB75" s="850"/>
      <c r="DC75" s="851"/>
      <c r="DD75" s="851"/>
      <c r="DE75" s="851"/>
      <c r="DF75" s="852"/>
      <c r="DG75" s="850"/>
      <c r="DH75" s="851"/>
      <c r="DI75" s="851"/>
      <c r="DJ75" s="851"/>
      <c r="DK75" s="852"/>
      <c r="DL75" s="850"/>
      <c r="DM75" s="851"/>
      <c r="DN75" s="851"/>
      <c r="DO75" s="851"/>
      <c r="DP75" s="852"/>
      <c r="DQ75" s="850"/>
      <c r="DR75" s="851"/>
      <c r="DS75" s="851"/>
      <c r="DT75" s="851"/>
      <c r="DU75" s="852"/>
      <c r="DV75" s="847"/>
      <c r="DW75" s="848"/>
      <c r="DX75" s="848"/>
      <c r="DY75" s="848"/>
      <c r="DZ75" s="849"/>
      <c r="EA75" s="199"/>
    </row>
    <row r="76" spans="1:131" s="200" customFormat="1" ht="26.25" customHeight="1">
      <c r="A76" s="214">
        <v>9</v>
      </c>
      <c r="B76" s="863"/>
      <c r="C76" s="864"/>
      <c r="D76" s="864"/>
      <c r="E76" s="864"/>
      <c r="F76" s="864"/>
      <c r="G76" s="864"/>
      <c r="H76" s="864"/>
      <c r="I76" s="864"/>
      <c r="J76" s="864"/>
      <c r="K76" s="864"/>
      <c r="L76" s="864"/>
      <c r="M76" s="864"/>
      <c r="N76" s="864"/>
      <c r="O76" s="864"/>
      <c r="P76" s="865"/>
      <c r="Q76" s="869"/>
      <c r="R76" s="870"/>
      <c r="S76" s="870"/>
      <c r="T76" s="870"/>
      <c r="U76" s="820"/>
      <c r="V76" s="871"/>
      <c r="W76" s="870"/>
      <c r="X76" s="870"/>
      <c r="Y76" s="870"/>
      <c r="Z76" s="820"/>
      <c r="AA76" s="871"/>
      <c r="AB76" s="870"/>
      <c r="AC76" s="870"/>
      <c r="AD76" s="870"/>
      <c r="AE76" s="820"/>
      <c r="AF76" s="871"/>
      <c r="AG76" s="870"/>
      <c r="AH76" s="870"/>
      <c r="AI76" s="870"/>
      <c r="AJ76" s="820"/>
      <c r="AK76" s="871"/>
      <c r="AL76" s="870"/>
      <c r="AM76" s="870"/>
      <c r="AN76" s="870"/>
      <c r="AO76" s="820"/>
      <c r="AP76" s="871"/>
      <c r="AQ76" s="870"/>
      <c r="AR76" s="870"/>
      <c r="AS76" s="870"/>
      <c r="AT76" s="820"/>
      <c r="AU76" s="871"/>
      <c r="AV76" s="870"/>
      <c r="AW76" s="870"/>
      <c r="AX76" s="870"/>
      <c r="AY76" s="820"/>
      <c r="AZ76" s="867"/>
      <c r="BA76" s="867"/>
      <c r="BB76" s="867"/>
      <c r="BC76" s="867"/>
      <c r="BD76" s="868"/>
      <c r="BE76" s="218"/>
      <c r="BF76" s="218"/>
      <c r="BG76" s="218"/>
      <c r="BH76" s="218"/>
      <c r="BI76" s="218"/>
      <c r="BJ76" s="218"/>
      <c r="BK76" s="218"/>
      <c r="BL76" s="218"/>
      <c r="BM76" s="218"/>
      <c r="BN76" s="218"/>
      <c r="BO76" s="218"/>
      <c r="BP76" s="218"/>
      <c r="BQ76" s="215">
        <v>70</v>
      </c>
      <c r="BR76" s="220"/>
      <c r="BS76" s="853"/>
      <c r="BT76" s="854"/>
      <c r="BU76" s="854"/>
      <c r="BV76" s="854"/>
      <c r="BW76" s="854"/>
      <c r="BX76" s="854"/>
      <c r="BY76" s="854"/>
      <c r="BZ76" s="854"/>
      <c r="CA76" s="854"/>
      <c r="CB76" s="854"/>
      <c r="CC76" s="854"/>
      <c r="CD76" s="854"/>
      <c r="CE76" s="854"/>
      <c r="CF76" s="854"/>
      <c r="CG76" s="855"/>
      <c r="CH76" s="850"/>
      <c r="CI76" s="851"/>
      <c r="CJ76" s="851"/>
      <c r="CK76" s="851"/>
      <c r="CL76" s="852"/>
      <c r="CM76" s="850"/>
      <c r="CN76" s="851"/>
      <c r="CO76" s="851"/>
      <c r="CP76" s="851"/>
      <c r="CQ76" s="852"/>
      <c r="CR76" s="850"/>
      <c r="CS76" s="851"/>
      <c r="CT76" s="851"/>
      <c r="CU76" s="851"/>
      <c r="CV76" s="852"/>
      <c r="CW76" s="850"/>
      <c r="CX76" s="851"/>
      <c r="CY76" s="851"/>
      <c r="CZ76" s="851"/>
      <c r="DA76" s="852"/>
      <c r="DB76" s="850"/>
      <c r="DC76" s="851"/>
      <c r="DD76" s="851"/>
      <c r="DE76" s="851"/>
      <c r="DF76" s="852"/>
      <c r="DG76" s="850"/>
      <c r="DH76" s="851"/>
      <c r="DI76" s="851"/>
      <c r="DJ76" s="851"/>
      <c r="DK76" s="852"/>
      <c r="DL76" s="850"/>
      <c r="DM76" s="851"/>
      <c r="DN76" s="851"/>
      <c r="DO76" s="851"/>
      <c r="DP76" s="852"/>
      <c r="DQ76" s="850"/>
      <c r="DR76" s="851"/>
      <c r="DS76" s="851"/>
      <c r="DT76" s="851"/>
      <c r="DU76" s="852"/>
      <c r="DV76" s="847"/>
      <c r="DW76" s="848"/>
      <c r="DX76" s="848"/>
      <c r="DY76" s="848"/>
      <c r="DZ76" s="849"/>
      <c r="EA76" s="199"/>
    </row>
    <row r="77" spans="1:131" s="200" customFormat="1" ht="26.25" customHeight="1">
      <c r="A77" s="214">
        <v>10</v>
      </c>
      <c r="B77" s="863"/>
      <c r="C77" s="864"/>
      <c r="D77" s="864"/>
      <c r="E77" s="864"/>
      <c r="F77" s="864"/>
      <c r="G77" s="864"/>
      <c r="H77" s="864"/>
      <c r="I77" s="864"/>
      <c r="J77" s="864"/>
      <c r="K77" s="864"/>
      <c r="L77" s="864"/>
      <c r="M77" s="864"/>
      <c r="N77" s="864"/>
      <c r="O77" s="864"/>
      <c r="P77" s="865"/>
      <c r="Q77" s="869"/>
      <c r="R77" s="870"/>
      <c r="S77" s="870"/>
      <c r="T77" s="870"/>
      <c r="U77" s="820"/>
      <c r="V77" s="871"/>
      <c r="W77" s="870"/>
      <c r="X77" s="870"/>
      <c r="Y77" s="870"/>
      <c r="Z77" s="820"/>
      <c r="AA77" s="871"/>
      <c r="AB77" s="870"/>
      <c r="AC77" s="870"/>
      <c r="AD77" s="870"/>
      <c r="AE77" s="820"/>
      <c r="AF77" s="871"/>
      <c r="AG77" s="870"/>
      <c r="AH77" s="870"/>
      <c r="AI77" s="870"/>
      <c r="AJ77" s="820"/>
      <c r="AK77" s="871"/>
      <c r="AL77" s="870"/>
      <c r="AM77" s="870"/>
      <c r="AN77" s="870"/>
      <c r="AO77" s="820"/>
      <c r="AP77" s="871"/>
      <c r="AQ77" s="870"/>
      <c r="AR77" s="870"/>
      <c r="AS77" s="870"/>
      <c r="AT77" s="820"/>
      <c r="AU77" s="871"/>
      <c r="AV77" s="870"/>
      <c r="AW77" s="870"/>
      <c r="AX77" s="870"/>
      <c r="AY77" s="820"/>
      <c r="AZ77" s="867"/>
      <c r="BA77" s="867"/>
      <c r="BB77" s="867"/>
      <c r="BC77" s="867"/>
      <c r="BD77" s="868"/>
      <c r="BE77" s="218"/>
      <c r="BF77" s="218"/>
      <c r="BG77" s="218"/>
      <c r="BH77" s="218"/>
      <c r="BI77" s="218"/>
      <c r="BJ77" s="218"/>
      <c r="BK77" s="218"/>
      <c r="BL77" s="218"/>
      <c r="BM77" s="218"/>
      <c r="BN77" s="218"/>
      <c r="BO77" s="218"/>
      <c r="BP77" s="218"/>
      <c r="BQ77" s="215">
        <v>71</v>
      </c>
      <c r="BR77" s="220"/>
      <c r="BS77" s="853"/>
      <c r="BT77" s="854"/>
      <c r="BU77" s="854"/>
      <c r="BV77" s="854"/>
      <c r="BW77" s="854"/>
      <c r="BX77" s="854"/>
      <c r="BY77" s="854"/>
      <c r="BZ77" s="854"/>
      <c r="CA77" s="854"/>
      <c r="CB77" s="854"/>
      <c r="CC77" s="854"/>
      <c r="CD77" s="854"/>
      <c r="CE77" s="854"/>
      <c r="CF77" s="854"/>
      <c r="CG77" s="855"/>
      <c r="CH77" s="850"/>
      <c r="CI77" s="851"/>
      <c r="CJ77" s="851"/>
      <c r="CK77" s="851"/>
      <c r="CL77" s="852"/>
      <c r="CM77" s="850"/>
      <c r="CN77" s="851"/>
      <c r="CO77" s="851"/>
      <c r="CP77" s="851"/>
      <c r="CQ77" s="852"/>
      <c r="CR77" s="850"/>
      <c r="CS77" s="851"/>
      <c r="CT77" s="851"/>
      <c r="CU77" s="851"/>
      <c r="CV77" s="852"/>
      <c r="CW77" s="850"/>
      <c r="CX77" s="851"/>
      <c r="CY77" s="851"/>
      <c r="CZ77" s="851"/>
      <c r="DA77" s="852"/>
      <c r="DB77" s="850"/>
      <c r="DC77" s="851"/>
      <c r="DD77" s="851"/>
      <c r="DE77" s="851"/>
      <c r="DF77" s="852"/>
      <c r="DG77" s="850"/>
      <c r="DH77" s="851"/>
      <c r="DI77" s="851"/>
      <c r="DJ77" s="851"/>
      <c r="DK77" s="852"/>
      <c r="DL77" s="850"/>
      <c r="DM77" s="851"/>
      <c r="DN77" s="851"/>
      <c r="DO77" s="851"/>
      <c r="DP77" s="852"/>
      <c r="DQ77" s="850"/>
      <c r="DR77" s="851"/>
      <c r="DS77" s="851"/>
      <c r="DT77" s="851"/>
      <c r="DU77" s="852"/>
      <c r="DV77" s="847"/>
      <c r="DW77" s="848"/>
      <c r="DX77" s="848"/>
      <c r="DY77" s="848"/>
      <c r="DZ77" s="849"/>
      <c r="EA77" s="199"/>
    </row>
    <row r="78" spans="1:131" s="200" customFormat="1" ht="26.25" customHeight="1">
      <c r="A78" s="214">
        <v>11</v>
      </c>
      <c r="B78" s="863"/>
      <c r="C78" s="864"/>
      <c r="D78" s="864"/>
      <c r="E78" s="864"/>
      <c r="F78" s="864"/>
      <c r="G78" s="864"/>
      <c r="H78" s="864"/>
      <c r="I78" s="864"/>
      <c r="J78" s="864"/>
      <c r="K78" s="864"/>
      <c r="L78" s="864"/>
      <c r="M78" s="864"/>
      <c r="N78" s="864"/>
      <c r="O78" s="864"/>
      <c r="P78" s="865"/>
      <c r="Q78" s="866"/>
      <c r="R78" s="821"/>
      <c r="S78" s="821"/>
      <c r="T78" s="821"/>
      <c r="U78" s="821"/>
      <c r="V78" s="821"/>
      <c r="W78" s="821"/>
      <c r="X78" s="821"/>
      <c r="Y78" s="821"/>
      <c r="Z78" s="821"/>
      <c r="AA78" s="821"/>
      <c r="AB78" s="821"/>
      <c r="AC78" s="821"/>
      <c r="AD78" s="821"/>
      <c r="AE78" s="821"/>
      <c r="AF78" s="821"/>
      <c r="AG78" s="821"/>
      <c r="AH78" s="821"/>
      <c r="AI78" s="821"/>
      <c r="AJ78" s="821"/>
      <c r="AK78" s="821"/>
      <c r="AL78" s="821"/>
      <c r="AM78" s="821"/>
      <c r="AN78" s="821"/>
      <c r="AO78" s="821"/>
      <c r="AP78" s="821"/>
      <c r="AQ78" s="821"/>
      <c r="AR78" s="821"/>
      <c r="AS78" s="821"/>
      <c r="AT78" s="821"/>
      <c r="AU78" s="821"/>
      <c r="AV78" s="821"/>
      <c r="AW78" s="821"/>
      <c r="AX78" s="821"/>
      <c r="AY78" s="821"/>
      <c r="AZ78" s="867"/>
      <c r="BA78" s="867"/>
      <c r="BB78" s="867"/>
      <c r="BC78" s="867"/>
      <c r="BD78" s="868"/>
      <c r="BE78" s="218"/>
      <c r="BF78" s="218"/>
      <c r="BG78" s="218"/>
      <c r="BH78" s="218"/>
      <c r="BI78" s="218"/>
      <c r="BJ78" s="221"/>
      <c r="BK78" s="221"/>
      <c r="BL78" s="221"/>
      <c r="BM78" s="221"/>
      <c r="BN78" s="221"/>
      <c r="BO78" s="218"/>
      <c r="BP78" s="218"/>
      <c r="BQ78" s="215">
        <v>72</v>
      </c>
      <c r="BR78" s="220"/>
      <c r="BS78" s="853"/>
      <c r="BT78" s="854"/>
      <c r="BU78" s="854"/>
      <c r="BV78" s="854"/>
      <c r="BW78" s="854"/>
      <c r="BX78" s="854"/>
      <c r="BY78" s="854"/>
      <c r="BZ78" s="854"/>
      <c r="CA78" s="854"/>
      <c r="CB78" s="854"/>
      <c r="CC78" s="854"/>
      <c r="CD78" s="854"/>
      <c r="CE78" s="854"/>
      <c r="CF78" s="854"/>
      <c r="CG78" s="855"/>
      <c r="CH78" s="850"/>
      <c r="CI78" s="851"/>
      <c r="CJ78" s="851"/>
      <c r="CK78" s="851"/>
      <c r="CL78" s="852"/>
      <c r="CM78" s="850"/>
      <c r="CN78" s="851"/>
      <c r="CO78" s="851"/>
      <c r="CP78" s="851"/>
      <c r="CQ78" s="852"/>
      <c r="CR78" s="850"/>
      <c r="CS78" s="851"/>
      <c r="CT78" s="851"/>
      <c r="CU78" s="851"/>
      <c r="CV78" s="852"/>
      <c r="CW78" s="850"/>
      <c r="CX78" s="851"/>
      <c r="CY78" s="851"/>
      <c r="CZ78" s="851"/>
      <c r="DA78" s="852"/>
      <c r="DB78" s="850"/>
      <c r="DC78" s="851"/>
      <c r="DD78" s="851"/>
      <c r="DE78" s="851"/>
      <c r="DF78" s="852"/>
      <c r="DG78" s="850"/>
      <c r="DH78" s="851"/>
      <c r="DI78" s="851"/>
      <c r="DJ78" s="851"/>
      <c r="DK78" s="852"/>
      <c r="DL78" s="850"/>
      <c r="DM78" s="851"/>
      <c r="DN78" s="851"/>
      <c r="DO78" s="851"/>
      <c r="DP78" s="852"/>
      <c r="DQ78" s="850"/>
      <c r="DR78" s="851"/>
      <c r="DS78" s="851"/>
      <c r="DT78" s="851"/>
      <c r="DU78" s="852"/>
      <c r="DV78" s="847"/>
      <c r="DW78" s="848"/>
      <c r="DX78" s="848"/>
      <c r="DY78" s="848"/>
      <c r="DZ78" s="849"/>
      <c r="EA78" s="199"/>
    </row>
    <row r="79" spans="1:131" s="200" customFormat="1" ht="26.25" customHeight="1">
      <c r="A79" s="214">
        <v>12</v>
      </c>
      <c r="B79" s="863"/>
      <c r="C79" s="864"/>
      <c r="D79" s="864"/>
      <c r="E79" s="864"/>
      <c r="F79" s="864"/>
      <c r="G79" s="864"/>
      <c r="H79" s="864"/>
      <c r="I79" s="864"/>
      <c r="J79" s="864"/>
      <c r="K79" s="864"/>
      <c r="L79" s="864"/>
      <c r="M79" s="864"/>
      <c r="N79" s="864"/>
      <c r="O79" s="864"/>
      <c r="P79" s="865"/>
      <c r="Q79" s="866"/>
      <c r="R79" s="821"/>
      <c r="S79" s="821"/>
      <c r="T79" s="821"/>
      <c r="U79" s="821"/>
      <c r="V79" s="821"/>
      <c r="W79" s="821"/>
      <c r="X79" s="821"/>
      <c r="Y79" s="821"/>
      <c r="Z79" s="821"/>
      <c r="AA79" s="821"/>
      <c r="AB79" s="821"/>
      <c r="AC79" s="821"/>
      <c r="AD79" s="821"/>
      <c r="AE79" s="821"/>
      <c r="AF79" s="821"/>
      <c r="AG79" s="821"/>
      <c r="AH79" s="821"/>
      <c r="AI79" s="821"/>
      <c r="AJ79" s="821"/>
      <c r="AK79" s="821"/>
      <c r="AL79" s="821"/>
      <c r="AM79" s="821"/>
      <c r="AN79" s="821"/>
      <c r="AO79" s="821"/>
      <c r="AP79" s="821"/>
      <c r="AQ79" s="821"/>
      <c r="AR79" s="821"/>
      <c r="AS79" s="821"/>
      <c r="AT79" s="821"/>
      <c r="AU79" s="821"/>
      <c r="AV79" s="821"/>
      <c r="AW79" s="821"/>
      <c r="AX79" s="821"/>
      <c r="AY79" s="821"/>
      <c r="AZ79" s="867"/>
      <c r="BA79" s="867"/>
      <c r="BB79" s="867"/>
      <c r="BC79" s="867"/>
      <c r="BD79" s="868"/>
      <c r="BE79" s="218"/>
      <c r="BF79" s="218"/>
      <c r="BG79" s="218"/>
      <c r="BH79" s="218"/>
      <c r="BI79" s="218"/>
      <c r="BJ79" s="221"/>
      <c r="BK79" s="221"/>
      <c r="BL79" s="221"/>
      <c r="BM79" s="221"/>
      <c r="BN79" s="221"/>
      <c r="BO79" s="218"/>
      <c r="BP79" s="218"/>
      <c r="BQ79" s="215">
        <v>73</v>
      </c>
      <c r="BR79" s="220"/>
      <c r="BS79" s="853"/>
      <c r="BT79" s="854"/>
      <c r="BU79" s="854"/>
      <c r="BV79" s="854"/>
      <c r="BW79" s="854"/>
      <c r="BX79" s="854"/>
      <c r="BY79" s="854"/>
      <c r="BZ79" s="854"/>
      <c r="CA79" s="854"/>
      <c r="CB79" s="854"/>
      <c r="CC79" s="854"/>
      <c r="CD79" s="854"/>
      <c r="CE79" s="854"/>
      <c r="CF79" s="854"/>
      <c r="CG79" s="855"/>
      <c r="CH79" s="850"/>
      <c r="CI79" s="851"/>
      <c r="CJ79" s="851"/>
      <c r="CK79" s="851"/>
      <c r="CL79" s="852"/>
      <c r="CM79" s="850"/>
      <c r="CN79" s="851"/>
      <c r="CO79" s="851"/>
      <c r="CP79" s="851"/>
      <c r="CQ79" s="852"/>
      <c r="CR79" s="850"/>
      <c r="CS79" s="851"/>
      <c r="CT79" s="851"/>
      <c r="CU79" s="851"/>
      <c r="CV79" s="852"/>
      <c r="CW79" s="850"/>
      <c r="CX79" s="851"/>
      <c r="CY79" s="851"/>
      <c r="CZ79" s="851"/>
      <c r="DA79" s="852"/>
      <c r="DB79" s="850"/>
      <c r="DC79" s="851"/>
      <c r="DD79" s="851"/>
      <c r="DE79" s="851"/>
      <c r="DF79" s="852"/>
      <c r="DG79" s="850"/>
      <c r="DH79" s="851"/>
      <c r="DI79" s="851"/>
      <c r="DJ79" s="851"/>
      <c r="DK79" s="852"/>
      <c r="DL79" s="850"/>
      <c r="DM79" s="851"/>
      <c r="DN79" s="851"/>
      <c r="DO79" s="851"/>
      <c r="DP79" s="852"/>
      <c r="DQ79" s="850"/>
      <c r="DR79" s="851"/>
      <c r="DS79" s="851"/>
      <c r="DT79" s="851"/>
      <c r="DU79" s="852"/>
      <c r="DV79" s="847"/>
      <c r="DW79" s="848"/>
      <c r="DX79" s="848"/>
      <c r="DY79" s="848"/>
      <c r="DZ79" s="849"/>
      <c r="EA79" s="199"/>
    </row>
    <row r="80" spans="1:131" s="200" customFormat="1" ht="26.25" customHeight="1">
      <c r="A80" s="214">
        <v>13</v>
      </c>
      <c r="B80" s="863"/>
      <c r="C80" s="864"/>
      <c r="D80" s="864"/>
      <c r="E80" s="864"/>
      <c r="F80" s="864"/>
      <c r="G80" s="864"/>
      <c r="H80" s="864"/>
      <c r="I80" s="864"/>
      <c r="J80" s="864"/>
      <c r="K80" s="864"/>
      <c r="L80" s="864"/>
      <c r="M80" s="864"/>
      <c r="N80" s="864"/>
      <c r="O80" s="864"/>
      <c r="P80" s="865"/>
      <c r="Q80" s="866"/>
      <c r="R80" s="821"/>
      <c r="S80" s="821"/>
      <c r="T80" s="821"/>
      <c r="U80" s="821"/>
      <c r="V80" s="821"/>
      <c r="W80" s="821"/>
      <c r="X80" s="821"/>
      <c r="Y80" s="821"/>
      <c r="Z80" s="821"/>
      <c r="AA80" s="821"/>
      <c r="AB80" s="821"/>
      <c r="AC80" s="821"/>
      <c r="AD80" s="821"/>
      <c r="AE80" s="821"/>
      <c r="AF80" s="821"/>
      <c r="AG80" s="821"/>
      <c r="AH80" s="821"/>
      <c r="AI80" s="821"/>
      <c r="AJ80" s="821"/>
      <c r="AK80" s="821"/>
      <c r="AL80" s="821"/>
      <c r="AM80" s="821"/>
      <c r="AN80" s="821"/>
      <c r="AO80" s="821"/>
      <c r="AP80" s="821"/>
      <c r="AQ80" s="821"/>
      <c r="AR80" s="821"/>
      <c r="AS80" s="821"/>
      <c r="AT80" s="821"/>
      <c r="AU80" s="821"/>
      <c r="AV80" s="821"/>
      <c r="AW80" s="821"/>
      <c r="AX80" s="821"/>
      <c r="AY80" s="821"/>
      <c r="AZ80" s="867"/>
      <c r="BA80" s="867"/>
      <c r="BB80" s="867"/>
      <c r="BC80" s="867"/>
      <c r="BD80" s="868"/>
      <c r="BE80" s="218"/>
      <c r="BF80" s="218"/>
      <c r="BG80" s="218"/>
      <c r="BH80" s="218"/>
      <c r="BI80" s="218"/>
      <c r="BJ80" s="218"/>
      <c r="BK80" s="218"/>
      <c r="BL80" s="218"/>
      <c r="BM80" s="218"/>
      <c r="BN80" s="218"/>
      <c r="BO80" s="218"/>
      <c r="BP80" s="218"/>
      <c r="BQ80" s="215">
        <v>74</v>
      </c>
      <c r="BR80" s="220"/>
      <c r="BS80" s="853"/>
      <c r="BT80" s="854"/>
      <c r="BU80" s="854"/>
      <c r="BV80" s="854"/>
      <c r="BW80" s="854"/>
      <c r="BX80" s="854"/>
      <c r="BY80" s="854"/>
      <c r="BZ80" s="854"/>
      <c r="CA80" s="854"/>
      <c r="CB80" s="854"/>
      <c r="CC80" s="854"/>
      <c r="CD80" s="854"/>
      <c r="CE80" s="854"/>
      <c r="CF80" s="854"/>
      <c r="CG80" s="855"/>
      <c r="CH80" s="850"/>
      <c r="CI80" s="851"/>
      <c r="CJ80" s="851"/>
      <c r="CK80" s="851"/>
      <c r="CL80" s="852"/>
      <c r="CM80" s="850"/>
      <c r="CN80" s="851"/>
      <c r="CO80" s="851"/>
      <c r="CP80" s="851"/>
      <c r="CQ80" s="852"/>
      <c r="CR80" s="850"/>
      <c r="CS80" s="851"/>
      <c r="CT80" s="851"/>
      <c r="CU80" s="851"/>
      <c r="CV80" s="852"/>
      <c r="CW80" s="850"/>
      <c r="CX80" s="851"/>
      <c r="CY80" s="851"/>
      <c r="CZ80" s="851"/>
      <c r="DA80" s="852"/>
      <c r="DB80" s="850"/>
      <c r="DC80" s="851"/>
      <c r="DD80" s="851"/>
      <c r="DE80" s="851"/>
      <c r="DF80" s="852"/>
      <c r="DG80" s="850"/>
      <c r="DH80" s="851"/>
      <c r="DI80" s="851"/>
      <c r="DJ80" s="851"/>
      <c r="DK80" s="852"/>
      <c r="DL80" s="850"/>
      <c r="DM80" s="851"/>
      <c r="DN80" s="851"/>
      <c r="DO80" s="851"/>
      <c r="DP80" s="852"/>
      <c r="DQ80" s="850"/>
      <c r="DR80" s="851"/>
      <c r="DS80" s="851"/>
      <c r="DT80" s="851"/>
      <c r="DU80" s="852"/>
      <c r="DV80" s="847"/>
      <c r="DW80" s="848"/>
      <c r="DX80" s="848"/>
      <c r="DY80" s="848"/>
      <c r="DZ80" s="849"/>
      <c r="EA80" s="199"/>
    </row>
    <row r="81" spans="1:131" s="200" customFormat="1" ht="26.25" customHeight="1">
      <c r="A81" s="214">
        <v>14</v>
      </c>
      <c r="B81" s="863"/>
      <c r="C81" s="864"/>
      <c r="D81" s="864"/>
      <c r="E81" s="864"/>
      <c r="F81" s="864"/>
      <c r="G81" s="864"/>
      <c r="H81" s="864"/>
      <c r="I81" s="864"/>
      <c r="J81" s="864"/>
      <c r="K81" s="864"/>
      <c r="L81" s="864"/>
      <c r="M81" s="864"/>
      <c r="N81" s="864"/>
      <c r="O81" s="864"/>
      <c r="P81" s="865"/>
      <c r="Q81" s="866"/>
      <c r="R81" s="821"/>
      <c r="S81" s="821"/>
      <c r="T81" s="821"/>
      <c r="U81" s="821"/>
      <c r="V81" s="821"/>
      <c r="W81" s="821"/>
      <c r="X81" s="821"/>
      <c r="Y81" s="821"/>
      <c r="Z81" s="821"/>
      <c r="AA81" s="821"/>
      <c r="AB81" s="821"/>
      <c r="AC81" s="821"/>
      <c r="AD81" s="821"/>
      <c r="AE81" s="821"/>
      <c r="AF81" s="821"/>
      <c r="AG81" s="821"/>
      <c r="AH81" s="821"/>
      <c r="AI81" s="821"/>
      <c r="AJ81" s="821"/>
      <c r="AK81" s="821"/>
      <c r="AL81" s="821"/>
      <c r="AM81" s="821"/>
      <c r="AN81" s="821"/>
      <c r="AO81" s="821"/>
      <c r="AP81" s="821"/>
      <c r="AQ81" s="821"/>
      <c r="AR81" s="821"/>
      <c r="AS81" s="821"/>
      <c r="AT81" s="821"/>
      <c r="AU81" s="821"/>
      <c r="AV81" s="821"/>
      <c r="AW81" s="821"/>
      <c r="AX81" s="821"/>
      <c r="AY81" s="821"/>
      <c r="AZ81" s="867"/>
      <c r="BA81" s="867"/>
      <c r="BB81" s="867"/>
      <c r="BC81" s="867"/>
      <c r="BD81" s="868"/>
      <c r="BE81" s="218"/>
      <c r="BF81" s="218"/>
      <c r="BG81" s="218"/>
      <c r="BH81" s="218"/>
      <c r="BI81" s="218"/>
      <c r="BJ81" s="218"/>
      <c r="BK81" s="218"/>
      <c r="BL81" s="218"/>
      <c r="BM81" s="218"/>
      <c r="BN81" s="218"/>
      <c r="BO81" s="218"/>
      <c r="BP81" s="218"/>
      <c r="BQ81" s="215">
        <v>75</v>
      </c>
      <c r="BR81" s="220"/>
      <c r="BS81" s="853"/>
      <c r="BT81" s="854"/>
      <c r="BU81" s="854"/>
      <c r="BV81" s="854"/>
      <c r="BW81" s="854"/>
      <c r="BX81" s="854"/>
      <c r="BY81" s="854"/>
      <c r="BZ81" s="854"/>
      <c r="CA81" s="854"/>
      <c r="CB81" s="854"/>
      <c r="CC81" s="854"/>
      <c r="CD81" s="854"/>
      <c r="CE81" s="854"/>
      <c r="CF81" s="854"/>
      <c r="CG81" s="855"/>
      <c r="CH81" s="850"/>
      <c r="CI81" s="851"/>
      <c r="CJ81" s="851"/>
      <c r="CK81" s="851"/>
      <c r="CL81" s="852"/>
      <c r="CM81" s="850"/>
      <c r="CN81" s="851"/>
      <c r="CO81" s="851"/>
      <c r="CP81" s="851"/>
      <c r="CQ81" s="852"/>
      <c r="CR81" s="850"/>
      <c r="CS81" s="851"/>
      <c r="CT81" s="851"/>
      <c r="CU81" s="851"/>
      <c r="CV81" s="852"/>
      <c r="CW81" s="850"/>
      <c r="CX81" s="851"/>
      <c r="CY81" s="851"/>
      <c r="CZ81" s="851"/>
      <c r="DA81" s="852"/>
      <c r="DB81" s="850"/>
      <c r="DC81" s="851"/>
      <c r="DD81" s="851"/>
      <c r="DE81" s="851"/>
      <c r="DF81" s="852"/>
      <c r="DG81" s="850"/>
      <c r="DH81" s="851"/>
      <c r="DI81" s="851"/>
      <c r="DJ81" s="851"/>
      <c r="DK81" s="852"/>
      <c r="DL81" s="850"/>
      <c r="DM81" s="851"/>
      <c r="DN81" s="851"/>
      <c r="DO81" s="851"/>
      <c r="DP81" s="852"/>
      <c r="DQ81" s="850"/>
      <c r="DR81" s="851"/>
      <c r="DS81" s="851"/>
      <c r="DT81" s="851"/>
      <c r="DU81" s="852"/>
      <c r="DV81" s="847"/>
      <c r="DW81" s="848"/>
      <c r="DX81" s="848"/>
      <c r="DY81" s="848"/>
      <c r="DZ81" s="849"/>
      <c r="EA81" s="199"/>
    </row>
    <row r="82" spans="1:131" s="200" customFormat="1" ht="26.25" customHeight="1">
      <c r="A82" s="214">
        <v>15</v>
      </c>
      <c r="B82" s="863"/>
      <c r="C82" s="864"/>
      <c r="D82" s="864"/>
      <c r="E82" s="864"/>
      <c r="F82" s="864"/>
      <c r="G82" s="864"/>
      <c r="H82" s="864"/>
      <c r="I82" s="864"/>
      <c r="J82" s="864"/>
      <c r="K82" s="864"/>
      <c r="L82" s="864"/>
      <c r="M82" s="864"/>
      <c r="N82" s="864"/>
      <c r="O82" s="864"/>
      <c r="P82" s="865"/>
      <c r="Q82" s="866"/>
      <c r="R82" s="821"/>
      <c r="S82" s="821"/>
      <c r="T82" s="821"/>
      <c r="U82" s="821"/>
      <c r="V82" s="821"/>
      <c r="W82" s="821"/>
      <c r="X82" s="821"/>
      <c r="Y82" s="821"/>
      <c r="Z82" s="821"/>
      <c r="AA82" s="821"/>
      <c r="AB82" s="821"/>
      <c r="AC82" s="821"/>
      <c r="AD82" s="821"/>
      <c r="AE82" s="821"/>
      <c r="AF82" s="821"/>
      <c r="AG82" s="821"/>
      <c r="AH82" s="821"/>
      <c r="AI82" s="821"/>
      <c r="AJ82" s="821"/>
      <c r="AK82" s="821"/>
      <c r="AL82" s="821"/>
      <c r="AM82" s="821"/>
      <c r="AN82" s="821"/>
      <c r="AO82" s="821"/>
      <c r="AP82" s="821"/>
      <c r="AQ82" s="821"/>
      <c r="AR82" s="821"/>
      <c r="AS82" s="821"/>
      <c r="AT82" s="821"/>
      <c r="AU82" s="821"/>
      <c r="AV82" s="821"/>
      <c r="AW82" s="821"/>
      <c r="AX82" s="821"/>
      <c r="AY82" s="821"/>
      <c r="AZ82" s="867"/>
      <c r="BA82" s="867"/>
      <c r="BB82" s="867"/>
      <c r="BC82" s="867"/>
      <c r="BD82" s="868"/>
      <c r="BE82" s="218"/>
      <c r="BF82" s="218"/>
      <c r="BG82" s="218"/>
      <c r="BH82" s="218"/>
      <c r="BI82" s="218"/>
      <c r="BJ82" s="218"/>
      <c r="BK82" s="218"/>
      <c r="BL82" s="218"/>
      <c r="BM82" s="218"/>
      <c r="BN82" s="218"/>
      <c r="BO82" s="218"/>
      <c r="BP82" s="218"/>
      <c r="BQ82" s="215">
        <v>76</v>
      </c>
      <c r="BR82" s="220"/>
      <c r="BS82" s="853"/>
      <c r="BT82" s="854"/>
      <c r="BU82" s="854"/>
      <c r="BV82" s="854"/>
      <c r="BW82" s="854"/>
      <c r="BX82" s="854"/>
      <c r="BY82" s="854"/>
      <c r="BZ82" s="854"/>
      <c r="CA82" s="854"/>
      <c r="CB82" s="854"/>
      <c r="CC82" s="854"/>
      <c r="CD82" s="854"/>
      <c r="CE82" s="854"/>
      <c r="CF82" s="854"/>
      <c r="CG82" s="855"/>
      <c r="CH82" s="850"/>
      <c r="CI82" s="851"/>
      <c r="CJ82" s="851"/>
      <c r="CK82" s="851"/>
      <c r="CL82" s="852"/>
      <c r="CM82" s="850"/>
      <c r="CN82" s="851"/>
      <c r="CO82" s="851"/>
      <c r="CP82" s="851"/>
      <c r="CQ82" s="852"/>
      <c r="CR82" s="850"/>
      <c r="CS82" s="851"/>
      <c r="CT82" s="851"/>
      <c r="CU82" s="851"/>
      <c r="CV82" s="852"/>
      <c r="CW82" s="850"/>
      <c r="CX82" s="851"/>
      <c r="CY82" s="851"/>
      <c r="CZ82" s="851"/>
      <c r="DA82" s="852"/>
      <c r="DB82" s="850"/>
      <c r="DC82" s="851"/>
      <c r="DD82" s="851"/>
      <c r="DE82" s="851"/>
      <c r="DF82" s="852"/>
      <c r="DG82" s="850"/>
      <c r="DH82" s="851"/>
      <c r="DI82" s="851"/>
      <c r="DJ82" s="851"/>
      <c r="DK82" s="852"/>
      <c r="DL82" s="850"/>
      <c r="DM82" s="851"/>
      <c r="DN82" s="851"/>
      <c r="DO82" s="851"/>
      <c r="DP82" s="852"/>
      <c r="DQ82" s="850"/>
      <c r="DR82" s="851"/>
      <c r="DS82" s="851"/>
      <c r="DT82" s="851"/>
      <c r="DU82" s="852"/>
      <c r="DV82" s="847"/>
      <c r="DW82" s="848"/>
      <c r="DX82" s="848"/>
      <c r="DY82" s="848"/>
      <c r="DZ82" s="849"/>
      <c r="EA82" s="199"/>
    </row>
    <row r="83" spans="1:131" s="200" customFormat="1" ht="26.25" customHeight="1">
      <c r="A83" s="214">
        <v>16</v>
      </c>
      <c r="B83" s="863"/>
      <c r="C83" s="864"/>
      <c r="D83" s="864"/>
      <c r="E83" s="864"/>
      <c r="F83" s="864"/>
      <c r="G83" s="864"/>
      <c r="H83" s="864"/>
      <c r="I83" s="864"/>
      <c r="J83" s="864"/>
      <c r="K83" s="864"/>
      <c r="L83" s="864"/>
      <c r="M83" s="864"/>
      <c r="N83" s="864"/>
      <c r="O83" s="864"/>
      <c r="P83" s="865"/>
      <c r="Q83" s="866"/>
      <c r="R83" s="821"/>
      <c r="S83" s="821"/>
      <c r="T83" s="821"/>
      <c r="U83" s="821"/>
      <c r="V83" s="821"/>
      <c r="W83" s="821"/>
      <c r="X83" s="821"/>
      <c r="Y83" s="821"/>
      <c r="Z83" s="821"/>
      <c r="AA83" s="821"/>
      <c r="AB83" s="821"/>
      <c r="AC83" s="821"/>
      <c r="AD83" s="821"/>
      <c r="AE83" s="821"/>
      <c r="AF83" s="821"/>
      <c r="AG83" s="821"/>
      <c r="AH83" s="821"/>
      <c r="AI83" s="821"/>
      <c r="AJ83" s="821"/>
      <c r="AK83" s="821"/>
      <c r="AL83" s="821"/>
      <c r="AM83" s="821"/>
      <c r="AN83" s="821"/>
      <c r="AO83" s="821"/>
      <c r="AP83" s="821"/>
      <c r="AQ83" s="821"/>
      <c r="AR83" s="821"/>
      <c r="AS83" s="821"/>
      <c r="AT83" s="821"/>
      <c r="AU83" s="821"/>
      <c r="AV83" s="821"/>
      <c r="AW83" s="821"/>
      <c r="AX83" s="821"/>
      <c r="AY83" s="821"/>
      <c r="AZ83" s="867"/>
      <c r="BA83" s="867"/>
      <c r="BB83" s="867"/>
      <c r="BC83" s="867"/>
      <c r="BD83" s="868"/>
      <c r="BE83" s="218"/>
      <c r="BF83" s="218"/>
      <c r="BG83" s="218"/>
      <c r="BH83" s="218"/>
      <c r="BI83" s="218"/>
      <c r="BJ83" s="218"/>
      <c r="BK83" s="218"/>
      <c r="BL83" s="218"/>
      <c r="BM83" s="218"/>
      <c r="BN83" s="218"/>
      <c r="BO83" s="218"/>
      <c r="BP83" s="218"/>
      <c r="BQ83" s="215">
        <v>77</v>
      </c>
      <c r="BR83" s="220"/>
      <c r="BS83" s="853"/>
      <c r="BT83" s="854"/>
      <c r="BU83" s="854"/>
      <c r="BV83" s="854"/>
      <c r="BW83" s="854"/>
      <c r="BX83" s="854"/>
      <c r="BY83" s="854"/>
      <c r="BZ83" s="854"/>
      <c r="CA83" s="854"/>
      <c r="CB83" s="854"/>
      <c r="CC83" s="854"/>
      <c r="CD83" s="854"/>
      <c r="CE83" s="854"/>
      <c r="CF83" s="854"/>
      <c r="CG83" s="855"/>
      <c r="CH83" s="850"/>
      <c r="CI83" s="851"/>
      <c r="CJ83" s="851"/>
      <c r="CK83" s="851"/>
      <c r="CL83" s="852"/>
      <c r="CM83" s="850"/>
      <c r="CN83" s="851"/>
      <c r="CO83" s="851"/>
      <c r="CP83" s="851"/>
      <c r="CQ83" s="852"/>
      <c r="CR83" s="850"/>
      <c r="CS83" s="851"/>
      <c r="CT83" s="851"/>
      <c r="CU83" s="851"/>
      <c r="CV83" s="852"/>
      <c r="CW83" s="850"/>
      <c r="CX83" s="851"/>
      <c r="CY83" s="851"/>
      <c r="CZ83" s="851"/>
      <c r="DA83" s="852"/>
      <c r="DB83" s="850"/>
      <c r="DC83" s="851"/>
      <c r="DD83" s="851"/>
      <c r="DE83" s="851"/>
      <c r="DF83" s="852"/>
      <c r="DG83" s="850"/>
      <c r="DH83" s="851"/>
      <c r="DI83" s="851"/>
      <c r="DJ83" s="851"/>
      <c r="DK83" s="852"/>
      <c r="DL83" s="850"/>
      <c r="DM83" s="851"/>
      <c r="DN83" s="851"/>
      <c r="DO83" s="851"/>
      <c r="DP83" s="852"/>
      <c r="DQ83" s="850"/>
      <c r="DR83" s="851"/>
      <c r="DS83" s="851"/>
      <c r="DT83" s="851"/>
      <c r="DU83" s="852"/>
      <c r="DV83" s="847"/>
      <c r="DW83" s="848"/>
      <c r="DX83" s="848"/>
      <c r="DY83" s="848"/>
      <c r="DZ83" s="849"/>
      <c r="EA83" s="199"/>
    </row>
    <row r="84" spans="1:131" s="200" customFormat="1" ht="26.25" customHeight="1">
      <c r="A84" s="214">
        <v>17</v>
      </c>
      <c r="B84" s="863"/>
      <c r="C84" s="864"/>
      <c r="D84" s="864"/>
      <c r="E84" s="864"/>
      <c r="F84" s="864"/>
      <c r="G84" s="864"/>
      <c r="H84" s="864"/>
      <c r="I84" s="864"/>
      <c r="J84" s="864"/>
      <c r="K84" s="864"/>
      <c r="L84" s="864"/>
      <c r="M84" s="864"/>
      <c r="N84" s="864"/>
      <c r="O84" s="864"/>
      <c r="P84" s="865"/>
      <c r="Q84" s="866"/>
      <c r="R84" s="821"/>
      <c r="S84" s="821"/>
      <c r="T84" s="821"/>
      <c r="U84" s="821"/>
      <c r="V84" s="821"/>
      <c r="W84" s="821"/>
      <c r="X84" s="821"/>
      <c r="Y84" s="821"/>
      <c r="Z84" s="821"/>
      <c r="AA84" s="821"/>
      <c r="AB84" s="821"/>
      <c r="AC84" s="821"/>
      <c r="AD84" s="821"/>
      <c r="AE84" s="821"/>
      <c r="AF84" s="821"/>
      <c r="AG84" s="821"/>
      <c r="AH84" s="821"/>
      <c r="AI84" s="821"/>
      <c r="AJ84" s="821"/>
      <c r="AK84" s="821"/>
      <c r="AL84" s="821"/>
      <c r="AM84" s="821"/>
      <c r="AN84" s="821"/>
      <c r="AO84" s="821"/>
      <c r="AP84" s="821"/>
      <c r="AQ84" s="821"/>
      <c r="AR84" s="821"/>
      <c r="AS84" s="821"/>
      <c r="AT84" s="821"/>
      <c r="AU84" s="821"/>
      <c r="AV84" s="821"/>
      <c r="AW84" s="821"/>
      <c r="AX84" s="821"/>
      <c r="AY84" s="821"/>
      <c r="AZ84" s="867"/>
      <c r="BA84" s="867"/>
      <c r="BB84" s="867"/>
      <c r="BC84" s="867"/>
      <c r="BD84" s="868"/>
      <c r="BE84" s="218"/>
      <c r="BF84" s="218"/>
      <c r="BG84" s="218"/>
      <c r="BH84" s="218"/>
      <c r="BI84" s="218"/>
      <c r="BJ84" s="218"/>
      <c r="BK84" s="218"/>
      <c r="BL84" s="218"/>
      <c r="BM84" s="218"/>
      <c r="BN84" s="218"/>
      <c r="BO84" s="218"/>
      <c r="BP84" s="218"/>
      <c r="BQ84" s="215">
        <v>78</v>
      </c>
      <c r="BR84" s="220"/>
      <c r="BS84" s="853"/>
      <c r="BT84" s="854"/>
      <c r="BU84" s="854"/>
      <c r="BV84" s="854"/>
      <c r="BW84" s="854"/>
      <c r="BX84" s="854"/>
      <c r="BY84" s="854"/>
      <c r="BZ84" s="854"/>
      <c r="CA84" s="854"/>
      <c r="CB84" s="854"/>
      <c r="CC84" s="854"/>
      <c r="CD84" s="854"/>
      <c r="CE84" s="854"/>
      <c r="CF84" s="854"/>
      <c r="CG84" s="855"/>
      <c r="CH84" s="850"/>
      <c r="CI84" s="851"/>
      <c r="CJ84" s="851"/>
      <c r="CK84" s="851"/>
      <c r="CL84" s="852"/>
      <c r="CM84" s="850"/>
      <c r="CN84" s="851"/>
      <c r="CO84" s="851"/>
      <c r="CP84" s="851"/>
      <c r="CQ84" s="852"/>
      <c r="CR84" s="850"/>
      <c r="CS84" s="851"/>
      <c r="CT84" s="851"/>
      <c r="CU84" s="851"/>
      <c r="CV84" s="852"/>
      <c r="CW84" s="850"/>
      <c r="CX84" s="851"/>
      <c r="CY84" s="851"/>
      <c r="CZ84" s="851"/>
      <c r="DA84" s="852"/>
      <c r="DB84" s="850"/>
      <c r="DC84" s="851"/>
      <c r="DD84" s="851"/>
      <c r="DE84" s="851"/>
      <c r="DF84" s="852"/>
      <c r="DG84" s="850"/>
      <c r="DH84" s="851"/>
      <c r="DI84" s="851"/>
      <c r="DJ84" s="851"/>
      <c r="DK84" s="852"/>
      <c r="DL84" s="850"/>
      <c r="DM84" s="851"/>
      <c r="DN84" s="851"/>
      <c r="DO84" s="851"/>
      <c r="DP84" s="852"/>
      <c r="DQ84" s="850"/>
      <c r="DR84" s="851"/>
      <c r="DS84" s="851"/>
      <c r="DT84" s="851"/>
      <c r="DU84" s="852"/>
      <c r="DV84" s="847"/>
      <c r="DW84" s="848"/>
      <c r="DX84" s="848"/>
      <c r="DY84" s="848"/>
      <c r="DZ84" s="849"/>
      <c r="EA84" s="199"/>
    </row>
    <row r="85" spans="1:131" s="200" customFormat="1" ht="26.25" customHeight="1">
      <c r="A85" s="214">
        <v>18</v>
      </c>
      <c r="B85" s="863"/>
      <c r="C85" s="864"/>
      <c r="D85" s="864"/>
      <c r="E85" s="864"/>
      <c r="F85" s="864"/>
      <c r="G85" s="864"/>
      <c r="H85" s="864"/>
      <c r="I85" s="864"/>
      <c r="J85" s="864"/>
      <c r="K85" s="864"/>
      <c r="L85" s="864"/>
      <c r="M85" s="864"/>
      <c r="N85" s="864"/>
      <c r="O85" s="864"/>
      <c r="P85" s="865"/>
      <c r="Q85" s="866"/>
      <c r="R85" s="821"/>
      <c r="S85" s="821"/>
      <c r="T85" s="821"/>
      <c r="U85" s="821"/>
      <c r="V85" s="821"/>
      <c r="W85" s="821"/>
      <c r="X85" s="821"/>
      <c r="Y85" s="821"/>
      <c r="Z85" s="821"/>
      <c r="AA85" s="821"/>
      <c r="AB85" s="821"/>
      <c r="AC85" s="821"/>
      <c r="AD85" s="821"/>
      <c r="AE85" s="821"/>
      <c r="AF85" s="821"/>
      <c r="AG85" s="821"/>
      <c r="AH85" s="821"/>
      <c r="AI85" s="821"/>
      <c r="AJ85" s="821"/>
      <c r="AK85" s="821"/>
      <c r="AL85" s="821"/>
      <c r="AM85" s="821"/>
      <c r="AN85" s="821"/>
      <c r="AO85" s="821"/>
      <c r="AP85" s="821"/>
      <c r="AQ85" s="821"/>
      <c r="AR85" s="821"/>
      <c r="AS85" s="821"/>
      <c r="AT85" s="821"/>
      <c r="AU85" s="821"/>
      <c r="AV85" s="821"/>
      <c r="AW85" s="821"/>
      <c r="AX85" s="821"/>
      <c r="AY85" s="821"/>
      <c r="AZ85" s="867"/>
      <c r="BA85" s="867"/>
      <c r="BB85" s="867"/>
      <c r="BC85" s="867"/>
      <c r="BD85" s="868"/>
      <c r="BE85" s="218"/>
      <c r="BF85" s="218"/>
      <c r="BG85" s="218"/>
      <c r="BH85" s="218"/>
      <c r="BI85" s="218"/>
      <c r="BJ85" s="218"/>
      <c r="BK85" s="218"/>
      <c r="BL85" s="218"/>
      <c r="BM85" s="218"/>
      <c r="BN85" s="218"/>
      <c r="BO85" s="218"/>
      <c r="BP85" s="218"/>
      <c r="BQ85" s="215">
        <v>79</v>
      </c>
      <c r="BR85" s="220"/>
      <c r="BS85" s="853"/>
      <c r="BT85" s="854"/>
      <c r="BU85" s="854"/>
      <c r="BV85" s="854"/>
      <c r="BW85" s="854"/>
      <c r="BX85" s="854"/>
      <c r="BY85" s="854"/>
      <c r="BZ85" s="854"/>
      <c r="CA85" s="854"/>
      <c r="CB85" s="854"/>
      <c r="CC85" s="854"/>
      <c r="CD85" s="854"/>
      <c r="CE85" s="854"/>
      <c r="CF85" s="854"/>
      <c r="CG85" s="855"/>
      <c r="CH85" s="850"/>
      <c r="CI85" s="851"/>
      <c r="CJ85" s="851"/>
      <c r="CK85" s="851"/>
      <c r="CL85" s="852"/>
      <c r="CM85" s="850"/>
      <c r="CN85" s="851"/>
      <c r="CO85" s="851"/>
      <c r="CP85" s="851"/>
      <c r="CQ85" s="852"/>
      <c r="CR85" s="850"/>
      <c r="CS85" s="851"/>
      <c r="CT85" s="851"/>
      <c r="CU85" s="851"/>
      <c r="CV85" s="852"/>
      <c r="CW85" s="850"/>
      <c r="CX85" s="851"/>
      <c r="CY85" s="851"/>
      <c r="CZ85" s="851"/>
      <c r="DA85" s="852"/>
      <c r="DB85" s="850"/>
      <c r="DC85" s="851"/>
      <c r="DD85" s="851"/>
      <c r="DE85" s="851"/>
      <c r="DF85" s="852"/>
      <c r="DG85" s="850"/>
      <c r="DH85" s="851"/>
      <c r="DI85" s="851"/>
      <c r="DJ85" s="851"/>
      <c r="DK85" s="852"/>
      <c r="DL85" s="850"/>
      <c r="DM85" s="851"/>
      <c r="DN85" s="851"/>
      <c r="DO85" s="851"/>
      <c r="DP85" s="852"/>
      <c r="DQ85" s="850"/>
      <c r="DR85" s="851"/>
      <c r="DS85" s="851"/>
      <c r="DT85" s="851"/>
      <c r="DU85" s="852"/>
      <c r="DV85" s="847"/>
      <c r="DW85" s="848"/>
      <c r="DX85" s="848"/>
      <c r="DY85" s="848"/>
      <c r="DZ85" s="849"/>
      <c r="EA85" s="199"/>
    </row>
    <row r="86" spans="1:131" s="200" customFormat="1" ht="26.25" customHeight="1">
      <c r="A86" s="214">
        <v>19</v>
      </c>
      <c r="B86" s="863"/>
      <c r="C86" s="864"/>
      <c r="D86" s="864"/>
      <c r="E86" s="864"/>
      <c r="F86" s="864"/>
      <c r="G86" s="864"/>
      <c r="H86" s="864"/>
      <c r="I86" s="864"/>
      <c r="J86" s="864"/>
      <c r="K86" s="864"/>
      <c r="L86" s="864"/>
      <c r="M86" s="864"/>
      <c r="N86" s="864"/>
      <c r="O86" s="864"/>
      <c r="P86" s="865"/>
      <c r="Q86" s="866"/>
      <c r="R86" s="821"/>
      <c r="S86" s="821"/>
      <c r="T86" s="821"/>
      <c r="U86" s="821"/>
      <c r="V86" s="821"/>
      <c r="W86" s="821"/>
      <c r="X86" s="821"/>
      <c r="Y86" s="821"/>
      <c r="Z86" s="821"/>
      <c r="AA86" s="821"/>
      <c r="AB86" s="821"/>
      <c r="AC86" s="821"/>
      <c r="AD86" s="821"/>
      <c r="AE86" s="821"/>
      <c r="AF86" s="821"/>
      <c r="AG86" s="821"/>
      <c r="AH86" s="821"/>
      <c r="AI86" s="821"/>
      <c r="AJ86" s="821"/>
      <c r="AK86" s="821"/>
      <c r="AL86" s="821"/>
      <c r="AM86" s="821"/>
      <c r="AN86" s="821"/>
      <c r="AO86" s="821"/>
      <c r="AP86" s="821"/>
      <c r="AQ86" s="821"/>
      <c r="AR86" s="821"/>
      <c r="AS86" s="821"/>
      <c r="AT86" s="821"/>
      <c r="AU86" s="821"/>
      <c r="AV86" s="821"/>
      <c r="AW86" s="821"/>
      <c r="AX86" s="821"/>
      <c r="AY86" s="821"/>
      <c r="AZ86" s="867"/>
      <c r="BA86" s="867"/>
      <c r="BB86" s="867"/>
      <c r="BC86" s="867"/>
      <c r="BD86" s="868"/>
      <c r="BE86" s="218"/>
      <c r="BF86" s="218"/>
      <c r="BG86" s="218"/>
      <c r="BH86" s="218"/>
      <c r="BI86" s="218"/>
      <c r="BJ86" s="218"/>
      <c r="BK86" s="218"/>
      <c r="BL86" s="218"/>
      <c r="BM86" s="218"/>
      <c r="BN86" s="218"/>
      <c r="BO86" s="218"/>
      <c r="BP86" s="218"/>
      <c r="BQ86" s="215">
        <v>80</v>
      </c>
      <c r="BR86" s="220"/>
      <c r="BS86" s="853"/>
      <c r="BT86" s="854"/>
      <c r="BU86" s="854"/>
      <c r="BV86" s="854"/>
      <c r="BW86" s="854"/>
      <c r="BX86" s="854"/>
      <c r="BY86" s="854"/>
      <c r="BZ86" s="854"/>
      <c r="CA86" s="854"/>
      <c r="CB86" s="854"/>
      <c r="CC86" s="854"/>
      <c r="CD86" s="854"/>
      <c r="CE86" s="854"/>
      <c r="CF86" s="854"/>
      <c r="CG86" s="855"/>
      <c r="CH86" s="850"/>
      <c r="CI86" s="851"/>
      <c r="CJ86" s="851"/>
      <c r="CK86" s="851"/>
      <c r="CL86" s="852"/>
      <c r="CM86" s="850"/>
      <c r="CN86" s="851"/>
      <c r="CO86" s="851"/>
      <c r="CP86" s="851"/>
      <c r="CQ86" s="852"/>
      <c r="CR86" s="850"/>
      <c r="CS86" s="851"/>
      <c r="CT86" s="851"/>
      <c r="CU86" s="851"/>
      <c r="CV86" s="852"/>
      <c r="CW86" s="850"/>
      <c r="CX86" s="851"/>
      <c r="CY86" s="851"/>
      <c r="CZ86" s="851"/>
      <c r="DA86" s="852"/>
      <c r="DB86" s="850"/>
      <c r="DC86" s="851"/>
      <c r="DD86" s="851"/>
      <c r="DE86" s="851"/>
      <c r="DF86" s="852"/>
      <c r="DG86" s="850"/>
      <c r="DH86" s="851"/>
      <c r="DI86" s="851"/>
      <c r="DJ86" s="851"/>
      <c r="DK86" s="852"/>
      <c r="DL86" s="850"/>
      <c r="DM86" s="851"/>
      <c r="DN86" s="851"/>
      <c r="DO86" s="851"/>
      <c r="DP86" s="852"/>
      <c r="DQ86" s="850"/>
      <c r="DR86" s="851"/>
      <c r="DS86" s="851"/>
      <c r="DT86" s="851"/>
      <c r="DU86" s="852"/>
      <c r="DV86" s="847"/>
      <c r="DW86" s="848"/>
      <c r="DX86" s="848"/>
      <c r="DY86" s="848"/>
      <c r="DZ86" s="849"/>
      <c r="EA86" s="199"/>
    </row>
    <row r="87" spans="1:131" s="200" customFormat="1" ht="26.25" customHeight="1">
      <c r="A87" s="222">
        <v>20</v>
      </c>
      <c r="B87" s="872"/>
      <c r="C87" s="873"/>
      <c r="D87" s="873"/>
      <c r="E87" s="873"/>
      <c r="F87" s="873"/>
      <c r="G87" s="873"/>
      <c r="H87" s="873"/>
      <c r="I87" s="873"/>
      <c r="J87" s="873"/>
      <c r="K87" s="873"/>
      <c r="L87" s="873"/>
      <c r="M87" s="873"/>
      <c r="N87" s="873"/>
      <c r="O87" s="873"/>
      <c r="P87" s="874"/>
      <c r="Q87" s="875"/>
      <c r="R87" s="876"/>
      <c r="S87" s="876"/>
      <c r="T87" s="876"/>
      <c r="U87" s="876"/>
      <c r="V87" s="876"/>
      <c r="W87" s="876"/>
      <c r="X87" s="876"/>
      <c r="Y87" s="876"/>
      <c r="Z87" s="876"/>
      <c r="AA87" s="876"/>
      <c r="AB87" s="876"/>
      <c r="AC87" s="876"/>
      <c r="AD87" s="876"/>
      <c r="AE87" s="876"/>
      <c r="AF87" s="876"/>
      <c r="AG87" s="876"/>
      <c r="AH87" s="876"/>
      <c r="AI87" s="876"/>
      <c r="AJ87" s="876"/>
      <c r="AK87" s="876"/>
      <c r="AL87" s="876"/>
      <c r="AM87" s="876"/>
      <c r="AN87" s="876"/>
      <c r="AO87" s="876"/>
      <c r="AP87" s="876"/>
      <c r="AQ87" s="876"/>
      <c r="AR87" s="876"/>
      <c r="AS87" s="876"/>
      <c r="AT87" s="876"/>
      <c r="AU87" s="876"/>
      <c r="AV87" s="876"/>
      <c r="AW87" s="876"/>
      <c r="AX87" s="876"/>
      <c r="AY87" s="876"/>
      <c r="AZ87" s="877"/>
      <c r="BA87" s="877"/>
      <c r="BB87" s="877"/>
      <c r="BC87" s="877"/>
      <c r="BD87" s="878"/>
      <c r="BE87" s="218"/>
      <c r="BF87" s="218"/>
      <c r="BG87" s="218"/>
      <c r="BH87" s="218"/>
      <c r="BI87" s="218"/>
      <c r="BJ87" s="218"/>
      <c r="BK87" s="218"/>
      <c r="BL87" s="218"/>
      <c r="BM87" s="218"/>
      <c r="BN87" s="218"/>
      <c r="BO87" s="218"/>
      <c r="BP87" s="218"/>
      <c r="BQ87" s="215">
        <v>81</v>
      </c>
      <c r="BR87" s="220"/>
      <c r="BS87" s="853"/>
      <c r="BT87" s="854"/>
      <c r="BU87" s="854"/>
      <c r="BV87" s="854"/>
      <c r="BW87" s="854"/>
      <c r="BX87" s="854"/>
      <c r="BY87" s="854"/>
      <c r="BZ87" s="854"/>
      <c r="CA87" s="854"/>
      <c r="CB87" s="854"/>
      <c r="CC87" s="854"/>
      <c r="CD87" s="854"/>
      <c r="CE87" s="854"/>
      <c r="CF87" s="854"/>
      <c r="CG87" s="855"/>
      <c r="CH87" s="850"/>
      <c r="CI87" s="851"/>
      <c r="CJ87" s="851"/>
      <c r="CK87" s="851"/>
      <c r="CL87" s="852"/>
      <c r="CM87" s="850"/>
      <c r="CN87" s="851"/>
      <c r="CO87" s="851"/>
      <c r="CP87" s="851"/>
      <c r="CQ87" s="852"/>
      <c r="CR87" s="850"/>
      <c r="CS87" s="851"/>
      <c r="CT87" s="851"/>
      <c r="CU87" s="851"/>
      <c r="CV87" s="852"/>
      <c r="CW87" s="850"/>
      <c r="CX87" s="851"/>
      <c r="CY87" s="851"/>
      <c r="CZ87" s="851"/>
      <c r="DA87" s="852"/>
      <c r="DB87" s="850"/>
      <c r="DC87" s="851"/>
      <c r="DD87" s="851"/>
      <c r="DE87" s="851"/>
      <c r="DF87" s="852"/>
      <c r="DG87" s="850"/>
      <c r="DH87" s="851"/>
      <c r="DI87" s="851"/>
      <c r="DJ87" s="851"/>
      <c r="DK87" s="852"/>
      <c r="DL87" s="850"/>
      <c r="DM87" s="851"/>
      <c r="DN87" s="851"/>
      <c r="DO87" s="851"/>
      <c r="DP87" s="852"/>
      <c r="DQ87" s="850"/>
      <c r="DR87" s="851"/>
      <c r="DS87" s="851"/>
      <c r="DT87" s="851"/>
      <c r="DU87" s="852"/>
      <c r="DV87" s="847"/>
      <c r="DW87" s="848"/>
      <c r="DX87" s="848"/>
      <c r="DY87" s="848"/>
      <c r="DZ87" s="849"/>
      <c r="EA87" s="199"/>
    </row>
    <row r="88" spans="1:131" s="200" customFormat="1" ht="26.25" customHeight="1" thickBot="1">
      <c r="A88" s="217" t="s">
        <v>372</v>
      </c>
      <c r="B88" s="780" t="s">
        <v>408</v>
      </c>
      <c r="C88" s="781"/>
      <c r="D88" s="781"/>
      <c r="E88" s="781"/>
      <c r="F88" s="781"/>
      <c r="G88" s="781"/>
      <c r="H88" s="781"/>
      <c r="I88" s="781"/>
      <c r="J88" s="781"/>
      <c r="K88" s="781"/>
      <c r="L88" s="781"/>
      <c r="M88" s="781"/>
      <c r="N88" s="781"/>
      <c r="O88" s="781"/>
      <c r="P88" s="782"/>
      <c r="Q88" s="828"/>
      <c r="R88" s="829"/>
      <c r="S88" s="829"/>
      <c r="T88" s="829"/>
      <c r="U88" s="829"/>
      <c r="V88" s="829"/>
      <c r="W88" s="829"/>
      <c r="X88" s="829"/>
      <c r="Y88" s="829"/>
      <c r="Z88" s="829"/>
      <c r="AA88" s="829"/>
      <c r="AB88" s="829"/>
      <c r="AC88" s="829"/>
      <c r="AD88" s="829"/>
      <c r="AE88" s="829"/>
      <c r="AF88" s="832">
        <f>SUM(AF68:AJ87)</f>
        <v>6566</v>
      </c>
      <c r="AG88" s="832"/>
      <c r="AH88" s="832"/>
      <c r="AI88" s="832"/>
      <c r="AJ88" s="832"/>
      <c r="AK88" s="829"/>
      <c r="AL88" s="829"/>
      <c r="AM88" s="829"/>
      <c r="AN88" s="829"/>
      <c r="AO88" s="829"/>
      <c r="AP88" s="832">
        <f t="shared" ref="AP88" si="1">SUM(AP68:AT87)</f>
        <v>1723</v>
      </c>
      <c r="AQ88" s="832"/>
      <c r="AR88" s="832"/>
      <c r="AS88" s="832"/>
      <c r="AT88" s="832"/>
      <c r="AU88" s="832">
        <f t="shared" ref="AU88" si="2">SUM(AU68:AY87)</f>
        <v>192</v>
      </c>
      <c r="AV88" s="832"/>
      <c r="AW88" s="832"/>
      <c r="AX88" s="832"/>
      <c r="AY88" s="832"/>
      <c r="AZ88" s="837"/>
      <c r="BA88" s="837"/>
      <c r="BB88" s="837"/>
      <c r="BC88" s="837"/>
      <c r="BD88" s="838"/>
      <c r="BE88" s="218"/>
      <c r="BF88" s="218"/>
      <c r="BG88" s="218"/>
      <c r="BH88" s="218"/>
      <c r="BI88" s="218"/>
      <c r="BJ88" s="218"/>
      <c r="BK88" s="218"/>
      <c r="BL88" s="218"/>
      <c r="BM88" s="218"/>
      <c r="BN88" s="218"/>
      <c r="BO88" s="218"/>
      <c r="BP88" s="218"/>
      <c r="BQ88" s="215">
        <v>82</v>
      </c>
      <c r="BR88" s="220"/>
      <c r="BS88" s="853"/>
      <c r="BT88" s="854"/>
      <c r="BU88" s="854"/>
      <c r="BV88" s="854"/>
      <c r="BW88" s="854"/>
      <c r="BX88" s="854"/>
      <c r="BY88" s="854"/>
      <c r="BZ88" s="854"/>
      <c r="CA88" s="854"/>
      <c r="CB88" s="854"/>
      <c r="CC88" s="854"/>
      <c r="CD88" s="854"/>
      <c r="CE88" s="854"/>
      <c r="CF88" s="854"/>
      <c r="CG88" s="855"/>
      <c r="CH88" s="850"/>
      <c r="CI88" s="851"/>
      <c r="CJ88" s="851"/>
      <c r="CK88" s="851"/>
      <c r="CL88" s="852"/>
      <c r="CM88" s="850"/>
      <c r="CN88" s="851"/>
      <c r="CO88" s="851"/>
      <c r="CP88" s="851"/>
      <c r="CQ88" s="852"/>
      <c r="CR88" s="850"/>
      <c r="CS88" s="851"/>
      <c r="CT88" s="851"/>
      <c r="CU88" s="851"/>
      <c r="CV88" s="852"/>
      <c r="CW88" s="850"/>
      <c r="CX88" s="851"/>
      <c r="CY88" s="851"/>
      <c r="CZ88" s="851"/>
      <c r="DA88" s="852"/>
      <c r="DB88" s="850"/>
      <c r="DC88" s="851"/>
      <c r="DD88" s="851"/>
      <c r="DE88" s="851"/>
      <c r="DF88" s="852"/>
      <c r="DG88" s="850"/>
      <c r="DH88" s="851"/>
      <c r="DI88" s="851"/>
      <c r="DJ88" s="851"/>
      <c r="DK88" s="852"/>
      <c r="DL88" s="850"/>
      <c r="DM88" s="851"/>
      <c r="DN88" s="851"/>
      <c r="DO88" s="851"/>
      <c r="DP88" s="852"/>
      <c r="DQ88" s="850"/>
      <c r="DR88" s="851"/>
      <c r="DS88" s="851"/>
      <c r="DT88" s="851"/>
      <c r="DU88" s="852"/>
      <c r="DV88" s="847"/>
      <c r="DW88" s="848"/>
      <c r="DX88" s="848"/>
      <c r="DY88" s="848"/>
      <c r="DZ88" s="849"/>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853"/>
      <c r="BT89" s="854"/>
      <c r="BU89" s="854"/>
      <c r="BV89" s="854"/>
      <c r="BW89" s="854"/>
      <c r="BX89" s="854"/>
      <c r="BY89" s="854"/>
      <c r="BZ89" s="854"/>
      <c r="CA89" s="854"/>
      <c r="CB89" s="854"/>
      <c r="CC89" s="854"/>
      <c r="CD89" s="854"/>
      <c r="CE89" s="854"/>
      <c r="CF89" s="854"/>
      <c r="CG89" s="855"/>
      <c r="CH89" s="850"/>
      <c r="CI89" s="851"/>
      <c r="CJ89" s="851"/>
      <c r="CK89" s="851"/>
      <c r="CL89" s="852"/>
      <c r="CM89" s="850"/>
      <c r="CN89" s="851"/>
      <c r="CO89" s="851"/>
      <c r="CP89" s="851"/>
      <c r="CQ89" s="852"/>
      <c r="CR89" s="850"/>
      <c r="CS89" s="851"/>
      <c r="CT89" s="851"/>
      <c r="CU89" s="851"/>
      <c r="CV89" s="852"/>
      <c r="CW89" s="850"/>
      <c r="CX89" s="851"/>
      <c r="CY89" s="851"/>
      <c r="CZ89" s="851"/>
      <c r="DA89" s="852"/>
      <c r="DB89" s="850"/>
      <c r="DC89" s="851"/>
      <c r="DD89" s="851"/>
      <c r="DE89" s="851"/>
      <c r="DF89" s="852"/>
      <c r="DG89" s="850"/>
      <c r="DH89" s="851"/>
      <c r="DI89" s="851"/>
      <c r="DJ89" s="851"/>
      <c r="DK89" s="852"/>
      <c r="DL89" s="850"/>
      <c r="DM89" s="851"/>
      <c r="DN89" s="851"/>
      <c r="DO89" s="851"/>
      <c r="DP89" s="852"/>
      <c r="DQ89" s="850"/>
      <c r="DR89" s="851"/>
      <c r="DS89" s="851"/>
      <c r="DT89" s="851"/>
      <c r="DU89" s="852"/>
      <c r="DV89" s="847"/>
      <c r="DW89" s="848"/>
      <c r="DX89" s="848"/>
      <c r="DY89" s="848"/>
      <c r="DZ89" s="849"/>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853"/>
      <c r="BT90" s="854"/>
      <c r="BU90" s="854"/>
      <c r="BV90" s="854"/>
      <c r="BW90" s="854"/>
      <c r="BX90" s="854"/>
      <c r="BY90" s="854"/>
      <c r="BZ90" s="854"/>
      <c r="CA90" s="854"/>
      <c r="CB90" s="854"/>
      <c r="CC90" s="854"/>
      <c r="CD90" s="854"/>
      <c r="CE90" s="854"/>
      <c r="CF90" s="854"/>
      <c r="CG90" s="855"/>
      <c r="CH90" s="850"/>
      <c r="CI90" s="851"/>
      <c r="CJ90" s="851"/>
      <c r="CK90" s="851"/>
      <c r="CL90" s="852"/>
      <c r="CM90" s="850"/>
      <c r="CN90" s="851"/>
      <c r="CO90" s="851"/>
      <c r="CP90" s="851"/>
      <c r="CQ90" s="852"/>
      <c r="CR90" s="850"/>
      <c r="CS90" s="851"/>
      <c r="CT90" s="851"/>
      <c r="CU90" s="851"/>
      <c r="CV90" s="852"/>
      <c r="CW90" s="850"/>
      <c r="CX90" s="851"/>
      <c r="CY90" s="851"/>
      <c r="CZ90" s="851"/>
      <c r="DA90" s="852"/>
      <c r="DB90" s="850"/>
      <c r="DC90" s="851"/>
      <c r="DD90" s="851"/>
      <c r="DE90" s="851"/>
      <c r="DF90" s="852"/>
      <c r="DG90" s="850"/>
      <c r="DH90" s="851"/>
      <c r="DI90" s="851"/>
      <c r="DJ90" s="851"/>
      <c r="DK90" s="852"/>
      <c r="DL90" s="850"/>
      <c r="DM90" s="851"/>
      <c r="DN90" s="851"/>
      <c r="DO90" s="851"/>
      <c r="DP90" s="852"/>
      <c r="DQ90" s="850"/>
      <c r="DR90" s="851"/>
      <c r="DS90" s="851"/>
      <c r="DT90" s="851"/>
      <c r="DU90" s="852"/>
      <c r="DV90" s="847"/>
      <c r="DW90" s="848"/>
      <c r="DX90" s="848"/>
      <c r="DY90" s="848"/>
      <c r="DZ90" s="849"/>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853"/>
      <c r="BT91" s="854"/>
      <c r="BU91" s="854"/>
      <c r="BV91" s="854"/>
      <c r="BW91" s="854"/>
      <c r="BX91" s="854"/>
      <c r="BY91" s="854"/>
      <c r="BZ91" s="854"/>
      <c r="CA91" s="854"/>
      <c r="CB91" s="854"/>
      <c r="CC91" s="854"/>
      <c r="CD91" s="854"/>
      <c r="CE91" s="854"/>
      <c r="CF91" s="854"/>
      <c r="CG91" s="855"/>
      <c r="CH91" s="850"/>
      <c r="CI91" s="851"/>
      <c r="CJ91" s="851"/>
      <c r="CK91" s="851"/>
      <c r="CL91" s="852"/>
      <c r="CM91" s="850"/>
      <c r="CN91" s="851"/>
      <c r="CO91" s="851"/>
      <c r="CP91" s="851"/>
      <c r="CQ91" s="852"/>
      <c r="CR91" s="850"/>
      <c r="CS91" s="851"/>
      <c r="CT91" s="851"/>
      <c r="CU91" s="851"/>
      <c r="CV91" s="852"/>
      <c r="CW91" s="850"/>
      <c r="CX91" s="851"/>
      <c r="CY91" s="851"/>
      <c r="CZ91" s="851"/>
      <c r="DA91" s="852"/>
      <c r="DB91" s="850"/>
      <c r="DC91" s="851"/>
      <c r="DD91" s="851"/>
      <c r="DE91" s="851"/>
      <c r="DF91" s="852"/>
      <c r="DG91" s="850"/>
      <c r="DH91" s="851"/>
      <c r="DI91" s="851"/>
      <c r="DJ91" s="851"/>
      <c r="DK91" s="852"/>
      <c r="DL91" s="850"/>
      <c r="DM91" s="851"/>
      <c r="DN91" s="851"/>
      <c r="DO91" s="851"/>
      <c r="DP91" s="852"/>
      <c r="DQ91" s="850"/>
      <c r="DR91" s="851"/>
      <c r="DS91" s="851"/>
      <c r="DT91" s="851"/>
      <c r="DU91" s="852"/>
      <c r="DV91" s="847"/>
      <c r="DW91" s="848"/>
      <c r="DX91" s="848"/>
      <c r="DY91" s="848"/>
      <c r="DZ91" s="849"/>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853"/>
      <c r="BT92" s="854"/>
      <c r="BU92" s="854"/>
      <c r="BV92" s="854"/>
      <c r="BW92" s="854"/>
      <c r="BX92" s="854"/>
      <c r="BY92" s="854"/>
      <c r="BZ92" s="854"/>
      <c r="CA92" s="854"/>
      <c r="CB92" s="854"/>
      <c r="CC92" s="854"/>
      <c r="CD92" s="854"/>
      <c r="CE92" s="854"/>
      <c r="CF92" s="854"/>
      <c r="CG92" s="855"/>
      <c r="CH92" s="850"/>
      <c r="CI92" s="851"/>
      <c r="CJ92" s="851"/>
      <c r="CK92" s="851"/>
      <c r="CL92" s="852"/>
      <c r="CM92" s="850"/>
      <c r="CN92" s="851"/>
      <c r="CO92" s="851"/>
      <c r="CP92" s="851"/>
      <c r="CQ92" s="852"/>
      <c r="CR92" s="850"/>
      <c r="CS92" s="851"/>
      <c r="CT92" s="851"/>
      <c r="CU92" s="851"/>
      <c r="CV92" s="852"/>
      <c r="CW92" s="850"/>
      <c r="CX92" s="851"/>
      <c r="CY92" s="851"/>
      <c r="CZ92" s="851"/>
      <c r="DA92" s="852"/>
      <c r="DB92" s="850"/>
      <c r="DC92" s="851"/>
      <c r="DD92" s="851"/>
      <c r="DE92" s="851"/>
      <c r="DF92" s="852"/>
      <c r="DG92" s="850"/>
      <c r="DH92" s="851"/>
      <c r="DI92" s="851"/>
      <c r="DJ92" s="851"/>
      <c r="DK92" s="852"/>
      <c r="DL92" s="850"/>
      <c r="DM92" s="851"/>
      <c r="DN92" s="851"/>
      <c r="DO92" s="851"/>
      <c r="DP92" s="852"/>
      <c r="DQ92" s="850"/>
      <c r="DR92" s="851"/>
      <c r="DS92" s="851"/>
      <c r="DT92" s="851"/>
      <c r="DU92" s="852"/>
      <c r="DV92" s="847"/>
      <c r="DW92" s="848"/>
      <c r="DX92" s="848"/>
      <c r="DY92" s="848"/>
      <c r="DZ92" s="849"/>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853"/>
      <c r="BT93" s="854"/>
      <c r="BU93" s="854"/>
      <c r="BV93" s="854"/>
      <c r="BW93" s="854"/>
      <c r="BX93" s="854"/>
      <c r="BY93" s="854"/>
      <c r="BZ93" s="854"/>
      <c r="CA93" s="854"/>
      <c r="CB93" s="854"/>
      <c r="CC93" s="854"/>
      <c r="CD93" s="854"/>
      <c r="CE93" s="854"/>
      <c r="CF93" s="854"/>
      <c r="CG93" s="855"/>
      <c r="CH93" s="850"/>
      <c r="CI93" s="851"/>
      <c r="CJ93" s="851"/>
      <c r="CK93" s="851"/>
      <c r="CL93" s="852"/>
      <c r="CM93" s="850"/>
      <c r="CN93" s="851"/>
      <c r="CO93" s="851"/>
      <c r="CP93" s="851"/>
      <c r="CQ93" s="852"/>
      <c r="CR93" s="850"/>
      <c r="CS93" s="851"/>
      <c r="CT93" s="851"/>
      <c r="CU93" s="851"/>
      <c r="CV93" s="852"/>
      <c r="CW93" s="850"/>
      <c r="CX93" s="851"/>
      <c r="CY93" s="851"/>
      <c r="CZ93" s="851"/>
      <c r="DA93" s="852"/>
      <c r="DB93" s="850"/>
      <c r="DC93" s="851"/>
      <c r="DD93" s="851"/>
      <c r="DE93" s="851"/>
      <c r="DF93" s="852"/>
      <c r="DG93" s="850"/>
      <c r="DH93" s="851"/>
      <c r="DI93" s="851"/>
      <c r="DJ93" s="851"/>
      <c r="DK93" s="852"/>
      <c r="DL93" s="850"/>
      <c r="DM93" s="851"/>
      <c r="DN93" s="851"/>
      <c r="DO93" s="851"/>
      <c r="DP93" s="852"/>
      <c r="DQ93" s="850"/>
      <c r="DR93" s="851"/>
      <c r="DS93" s="851"/>
      <c r="DT93" s="851"/>
      <c r="DU93" s="852"/>
      <c r="DV93" s="847"/>
      <c r="DW93" s="848"/>
      <c r="DX93" s="848"/>
      <c r="DY93" s="848"/>
      <c r="DZ93" s="849"/>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853"/>
      <c r="BT94" s="854"/>
      <c r="BU94" s="854"/>
      <c r="BV94" s="854"/>
      <c r="BW94" s="854"/>
      <c r="BX94" s="854"/>
      <c r="BY94" s="854"/>
      <c r="BZ94" s="854"/>
      <c r="CA94" s="854"/>
      <c r="CB94" s="854"/>
      <c r="CC94" s="854"/>
      <c r="CD94" s="854"/>
      <c r="CE94" s="854"/>
      <c r="CF94" s="854"/>
      <c r="CG94" s="855"/>
      <c r="CH94" s="850"/>
      <c r="CI94" s="851"/>
      <c r="CJ94" s="851"/>
      <c r="CK94" s="851"/>
      <c r="CL94" s="852"/>
      <c r="CM94" s="850"/>
      <c r="CN94" s="851"/>
      <c r="CO94" s="851"/>
      <c r="CP94" s="851"/>
      <c r="CQ94" s="852"/>
      <c r="CR94" s="850"/>
      <c r="CS94" s="851"/>
      <c r="CT94" s="851"/>
      <c r="CU94" s="851"/>
      <c r="CV94" s="852"/>
      <c r="CW94" s="850"/>
      <c r="CX94" s="851"/>
      <c r="CY94" s="851"/>
      <c r="CZ94" s="851"/>
      <c r="DA94" s="852"/>
      <c r="DB94" s="850"/>
      <c r="DC94" s="851"/>
      <c r="DD94" s="851"/>
      <c r="DE94" s="851"/>
      <c r="DF94" s="852"/>
      <c r="DG94" s="850"/>
      <c r="DH94" s="851"/>
      <c r="DI94" s="851"/>
      <c r="DJ94" s="851"/>
      <c r="DK94" s="852"/>
      <c r="DL94" s="850"/>
      <c r="DM94" s="851"/>
      <c r="DN94" s="851"/>
      <c r="DO94" s="851"/>
      <c r="DP94" s="852"/>
      <c r="DQ94" s="850"/>
      <c r="DR94" s="851"/>
      <c r="DS94" s="851"/>
      <c r="DT94" s="851"/>
      <c r="DU94" s="852"/>
      <c r="DV94" s="847"/>
      <c r="DW94" s="848"/>
      <c r="DX94" s="848"/>
      <c r="DY94" s="848"/>
      <c r="DZ94" s="849"/>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853"/>
      <c r="BT95" s="854"/>
      <c r="BU95" s="854"/>
      <c r="BV95" s="854"/>
      <c r="BW95" s="854"/>
      <c r="BX95" s="854"/>
      <c r="BY95" s="854"/>
      <c r="BZ95" s="854"/>
      <c r="CA95" s="854"/>
      <c r="CB95" s="854"/>
      <c r="CC95" s="854"/>
      <c r="CD95" s="854"/>
      <c r="CE95" s="854"/>
      <c r="CF95" s="854"/>
      <c r="CG95" s="855"/>
      <c r="CH95" s="850"/>
      <c r="CI95" s="851"/>
      <c r="CJ95" s="851"/>
      <c r="CK95" s="851"/>
      <c r="CL95" s="852"/>
      <c r="CM95" s="850"/>
      <c r="CN95" s="851"/>
      <c r="CO95" s="851"/>
      <c r="CP95" s="851"/>
      <c r="CQ95" s="852"/>
      <c r="CR95" s="850"/>
      <c r="CS95" s="851"/>
      <c r="CT95" s="851"/>
      <c r="CU95" s="851"/>
      <c r="CV95" s="852"/>
      <c r="CW95" s="850"/>
      <c r="CX95" s="851"/>
      <c r="CY95" s="851"/>
      <c r="CZ95" s="851"/>
      <c r="DA95" s="852"/>
      <c r="DB95" s="850"/>
      <c r="DC95" s="851"/>
      <c r="DD95" s="851"/>
      <c r="DE95" s="851"/>
      <c r="DF95" s="852"/>
      <c r="DG95" s="850"/>
      <c r="DH95" s="851"/>
      <c r="DI95" s="851"/>
      <c r="DJ95" s="851"/>
      <c r="DK95" s="852"/>
      <c r="DL95" s="850"/>
      <c r="DM95" s="851"/>
      <c r="DN95" s="851"/>
      <c r="DO95" s="851"/>
      <c r="DP95" s="852"/>
      <c r="DQ95" s="850"/>
      <c r="DR95" s="851"/>
      <c r="DS95" s="851"/>
      <c r="DT95" s="851"/>
      <c r="DU95" s="852"/>
      <c r="DV95" s="847"/>
      <c r="DW95" s="848"/>
      <c r="DX95" s="848"/>
      <c r="DY95" s="848"/>
      <c r="DZ95" s="849"/>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853"/>
      <c r="BT96" s="854"/>
      <c r="BU96" s="854"/>
      <c r="BV96" s="854"/>
      <c r="BW96" s="854"/>
      <c r="BX96" s="854"/>
      <c r="BY96" s="854"/>
      <c r="BZ96" s="854"/>
      <c r="CA96" s="854"/>
      <c r="CB96" s="854"/>
      <c r="CC96" s="854"/>
      <c r="CD96" s="854"/>
      <c r="CE96" s="854"/>
      <c r="CF96" s="854"/>
      <c r="CG96" s="855"/>
      <c r="CH96" s="850"/>
      <c r="CI96" s="851"/>
      <c r="CJ96" s="851"/>
      <c r="CK96" s="851"/>
      <c r="CL96" s="852"/>
      <c r="CM96" s="850"/>
      <c r="CN96" s="851"/>
      <c r="CO96" s="851"/>
      <c r="CP96" s="851"/>
      <c r="CQ96" s="852"/>
      <c r="CR96" s="850"/>
      <c r="CS96" s="851"/>
      <c r="CT96" s="851"/>
      <c r="CU96" s="851"/>
      <c r="CV96" s="852"/>
      <c r="CW96" s="850"/>
      <c r="CX96" s="851"/>
      <c r="CY96" s="851"/>
      <c r="CZ96" s="851"/>
      <c r="DA96" s="852"/>
      <c r="DB96" s="850"/>
      <c r="DC96" s="851"/>
      <c r="DD96" s="851"/>
      <c r="DE96" s="851"/>
      <c r="DF96" s="852"/>
      <c r="DG96" s="850"/>
      <c r="DH96" s="851"/>
      <c r="DI96" s="851"/>
      <c r="DJ96" s="851"/>
      <c r="DK96" s="852"/>
      <c r="DL96" s="850"/>
      <c r="DM96" s="851"/>
      <c r="DN96" s="851"/>
      <c r="DO96" s="851"/>
      <c r="DP96" s="852"/>
      <c r="DQ96" s="850"/>
      <c r="DR96" s="851"/>
      <c r="DS96" s="851"/>
      <c r="DT96" s="851"/>
      <c r="DU96" s="852"/>
      <c r="DV96" s="847"/>
      <c r="DW96" s="848"/>
      <c r="DX96" s="848"/>
      <c r="DY96" s="848"/>
      <c r="DZ96" s="849"/>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853"/>
      <c r="BT97" s="854"/>
      <c r="BU97" s="854"/>
      <c r="BV97" s="854"/>
      <c r="BW97" s="854"/>
      <c r="BX97" s="854"/>
      <c r="BY97" s="854"/>
      <c r="BZ97" s="854"/>
      <c r="CA97" s="854"/>
      <c r="CB97" s="854"/>
      <c r="CC97" s="854"/>
      <c r="CD97" s="854"/>
      <c r="CE97" s="854"/>
      <c r="CF97" s="854"/>
      <c r="CG97" s="855"/>
      <c r="CH97" s="850"/>
      <c r="CI97" s="851"/>
      <c r="CJ97" s="851"/>
      <c r="CK97" s="851"/>
      <c r="CL97" s="852"/>
      <c r="CM97" s="850"/>
      <c r="CN97" s="851"/>
      <c r="CO97" s="851"/>
      <c r="CP97" s="851"/>
      <c r="CQ97" s="852"/>
      <c r="CR97" s="850"/>
      <c r="CS97" s="851"/>
      <c r="CT97" s="851"/>
      <c r="CU97" s="851"/>
      <c r="CV97" s="852"/>
      <c r="CW97" s="850"/>
      <c r="CX97" s="851"/>
      <c r="CY97" s="851"/>
      <c r="CZ97" s="851"/>
      <c r="DA97" s="852"/>
      <c r="DB97" s="850"/>
      <c r="DC97" s="851"/>
      <c r="DD97" s="851"/>
      <c r="DE97" s="851"/>
      <c r="DF97" s="852"/>
      <c r="DG97" s="850"/>
      <c r="DH97" s="851"/>
      <c r="DI97" s="851"/>
      <c r="DJ97" s="851"/>
      <c r="DK97" s="852"/>
      <c r="DL97" s="850"/>
      <c r="DM97" s="851"/>
      <c r="DN97" s="851"/>
      <c r="DO97" s="851"/>
      <c r="DP97" s="852"/>
      <c r="DQ97" s="850"/>
      <c r="DR97" s="851"/>
      <c r="DS97" s="851"/>
      <c r="DT97" s="851"/>
      <c r="DU97" s="852"/>
      <c r="DV97" s="847"/>
      <c r="DW97" s="848"/>
      <c r="DX97" s="848"/>
      <c r="DY97" s="848"/>
      <c r="DZ97" s="849"/>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853"/>
      <c r="BT98" s="854"/>
      <c r="BU98" s="854"/>
      <c r="BV98" s="854"/>
      <c r="BW98" s="854"/>
      <c r="BX98" s="854"/>
      <c r="BY98" s="854"/>
      <c r="BZ98" s="854"/>
      <c r="CA98" s="854"/>
      <c r="CB98" s="854"/>
      <c r="CC98" s="854"/>
      <c r="CD98" s="854"/>
      <c r="CE98" s="854"/>
      <c r="CF98" s="854"/>
      <c r="CG98" s="855"/>
      <c r="CH98" s="850"/>
      <c r="CI98" s="851"/>
      <c r="CJ98" s="851"/>
      <c r="CK98" s="851"/>
      <c r="CL98" s="852"/>
      <c r="CM98" s="850"/>
      <c r="CN98" s="851"/>
      <c r="CO98" s="851"/>
      <c r="CP98" s="851"/>
      <c r="CQ98" s="852"/>
      <c r="CR98" s="850"/>
      <c r="CS98" s="851"/>
      <c r="CT98" s="851"/>
      <c r="CU98" s="851"/>
      <c r="CV98" s="852"/>
      <c r="CW98" s="850"/>
      <c r="CX98" s="851"/>
      <c r="CY98" s="851"/>
      <c r="CZ98" s="851"/>
      <c r="DA98" s="852"/>
      <c r="DB98" s="850"/>
      <c r="DC98" s="851"/>
      <c r="DD98" s="851"/>
      <c r="DE98" s="851"/>
      <c r="DF98" s="852"/>
      <c r="DG98" s="850"/>
      <c r="DH98" s="851"/>
      <c r="DI98" s="851"/>
      <c r="DJ98" s="851"/>
      <c r="DK98" s="852"/>
      <c r="DL98" s="850"/>
      <c r="DM98" s="851"/>
      <c r="DN98" s="851"/>
      <c r="DO98" s="851"/>
      <c r="DP98" s="852"/>
      <c r="DQ98" s="850"/>
      <c r="DR98" s="851"/>
      <c r="DS98" s="851"/>
      <c r="DT98" s="851"/>
      <c r="DU98" s="852"/>
      <c r="DV98" s="847"/>
      <c r="DW98" s="848"/>
      <c r="DX98" s="848"/>
      <c r="DY98" s="848"/>
      <c r="DZ98" s="849"/>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853"/>
      <c r="BT99" s="854"/>
      <c r="BU99" s="854"/>
      <c r="BV99" s="854"/>
      <c r="BW99" s="854"/>
      <c r="BX99" s="854"/>
      <c r="BY99" s="854"/>
      <c r="BZ99" s="854"/>
      <c r="CA99" s="854"/>
      <c r="CB99" s="854"/>
      <c r="CC99" s="854"/>
      <c r="CD99" s="854"/>
      <c r="CE99" s="854"/>
      <c r="CF99" s="854"/>
      <c r="CG99" s="855"/>
      <c r="CH99" s="850"/>
      <c r="CI99" s="851"/>
      <c r="CJ99" s="851"/>
      <c r="CK99" s="851"/>
      <c r="CL99" s="852"/>
      <c r="CM99" s="850"/>
      <c r="CN99" s="851"/>
      <c r="CO99" s="851"/>
      <c r="CP99" s="851"/>
      <c r="CQ99" s="852"/>
      <c r="CR99" s="850"/>
      <c r="CS99" s="851"/>
      <c r="CT99" s="851"/>
      <c r="CU99" s="851"/>
      <c r="CV99" s="852"/>
      <c r="CW99" s="850"/>
      <c r="CX99" s="851"/>
      <c r="CY99" s="851"/>
      <c r="CZ99" s="851"/>
      <c r="DA99" s="852"/>
      <c r="DB99" s="850"/>
      <c r="DC99" s="851"/>
      <c r="DD99" s="851"/>
      <c r="DE99" s="851"/>
      <c r="DF99" s="852"/>
      <c r="DG99" s="850"/>
      <c r="DH99" s="851"/>
      <c r="DI99" s="851"/>
      <c r="DJ99" s="851"/>
      <c r="DK99" s="852"/>
      <c r="DL99" s="850"/>
      <c r="DM99" s="851"/>
      <c r="DN99" s="851"/>
      <c r="DO99" s="851"/>
      <c r="DP99" s="852"/>
      <c r="DQ99" s="850"/>
      <c r="DR99" s="851"/>
      <c r="DS99" s="851"/>
      <c r="DT99" s="851"/>
      <c r="DU99" s="852"/>
      <c r="DV99" s="847"/>
      <c r="DW99" s="848"/>
      <c r="DX99" s="848"/>
      <c r="DY99" s="848"/>
      <c r="DZ99" s="849"/>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853"/>
      <c r="BT100" s="854"/>
      <c r="BU100" s="854"/>
      <c r="BV100" s="854"/>
      <c r="BW100" s="854"/>
      <c r="BX100" s="854"/>
      <c r="BY100" s="854"/>
      <c r="BZ100" s="854"/>
      <c r="CA100" s="854"/>
      <c r="CB100" s="854"/>
      <c r="CC100" s="854"/>
      <c r="CD100" s="854"/>
      <c r="CE100" s="854"/>
      <c r="CF100" s="854"/>
      <c r="CG100" s="855"/>
      <c r="CH100" s="850"/>
      <c r="CI100" s="851"/>
      <c r="CJ100" s="851"/>
      <c r="CK100" s="851"/>
      <c r="CL100" s="852"/>
      <c r="CM100" s="850"/>
      <c r="CN100" s="851"/>
      <c r="CO100" s="851"/>
      <c r="CP100" s="851"/>
      <c r="CQ100" s="852"/>
      <c r="CR100" s="850"/>
      <c r="CS100" s="851"/>
      <c r="CT100" s="851"/>
      <c r="CU100" s="851"/>
      <c r="CV100" s="852"/>
      <c r="CW100" s="850"/>
      <c r="CX100" s="851"/>
      <c r="CY100" s="851"/>
      <c r="CZ100" s="851"/>
      <c r="DA100" s="852"/>
      <c r="DB100" s="850"/>
      <c r="DC100" s="851"/>
      <c r="DD100" s="851"/>
      <c r="DE100" s="851"/>
      <c r="DF100" s="852"/>
      <c r="DG100" s="850"/>
      <c r="DH100" s="851"/>
      <c r="DI100" s="851"/>
      <c r="DJ100" s="851"/>
      <c r="DK100" s="852"/>
      <c r="DL100" s="850"/>
      <c r="DM100" s="851"/>
      <c r="DN100" s="851"/>
      <c r="DO100" s="851"/>
      <c r="DP100" s="852"/>
      <c r="DQ100" s="850"/>
      <c r="DR100" s="851"/>
      <c r="DS100" s="851"/>
      <c r="DT100" s="851"/>
      <c r="DU100" s="852"/>
      <c r="DV100" s="847"/>
      <c r="DW100" s="848"/>
      <c r="DX100" s="848"/>
      <c r="DY100" s="848"/>
      <c r="DZ100" s="849"/>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853"/>
      <c r="BT101" s="854"/>
      <c r="BU101" s="854"/>
      <c r="BV101" s="854"/>
      <c r="BW101" s="854"/>
      <c r="BX101" s="854"/>
      <c r="BY101" s="854"/>
      <c r="BZ101" s="854"/>
      <c r="CA101" s="854"/>
      <c r="CB101" s="854"/>
      <c r="CC101" s="854"/>
      <c r="CD101" s="854"/>
      <c r="CE101" s="854"/>
      <c r="CF101" s="854"/>
      <c r="CG101" s="855"/>
      <c r="CH101" s="850"/>
      <c r="CI101" s="851"/>
      <c r="CJ101" s="851"/>
      <c r="CK101" s="851"/>
      <c r="CL101" s="852"/>
      <c r="CM101" s="850"/>
      <c r="CN101" s="851"/>
      <c r="CO101" s="851"/>
      <c r="CP101" s="851"/>
      <c r="CQ101" s="852"/>
      <c r="CR101" s="850"/>
      <c r="CS101" s="851"/>
      <c r="CT101" s="851"/>
      <c r="CU101" s="851"/>
      <c r="CV101" s="852"/>
      <c r="CW101" s="850"/>
      <c r="CX101" s="851"/>
      <c r="CY101" s="851"/>
      <c r="CZ101" s="851"/>
      <c r="DA101" s="852"/>
      <c r="DB101" s="850"/>
      <c r="DC101" s="851"/>
      <c r="DD101" s="851"/>
      <c r="DE101" s="851"/>
      <c r="DF101" s="852"/>
      <c r="DG101" s="850"/>
      <c r="DH101" s="851"/>
      <c r="DI101" s="851"/>
      <c r="DJ101" s="851"/>
      <c r="DK101" s="852"/>
      <c r="DL101" s="850"/>
      <c r="DM101" s="851"/>
      <c r="DN101" s="851"/>
      <c r="DO101" s="851"/>
      <c r="DP101" s="852"/>
      <c r="DQ101" s="850"/>
      <c r="DR101" s="851"/>
      <c r="DS101" s="851"/>
      <c r="DT101" s="851"/>
      <c r="DU101" s="852"/>
      <c r="DV101" s="847"/>
      <c r="DW101" s="848"/>
      <c r="DX101" s="848"/>
      <c r="DY101" s="848"/>
      <c r="DZ101" s="849"/>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372</v>
      </c>
      <c r="BR102" s="780" t="s">
        <v>409</v>
      </c>
      <c r="BS102" s="781"/>
      <c r="BT102" s="781"/>
      <c r="BU102" s="781"/>
      <c r="BV102" s="781"/>
      <c r="BW102" s="781"/>
      <c r="BX102" s="781"/>
      <c r="BY102" s="781"/>
      <c r="BZ102" s="781"/>
      <c r="CA102" s="781"/>
      <c r="CB102" s="781"/>
      <c r="CC102" s="781"/>
      <c r="CD102" s="781"/>
      <c r="CE102" s="781"/>
      <c r="CF102" s="781"/>
      <c r="CG102" s="782"/>
      <c r="CH102" s="879"/>
      <c r="CI102" s="880"/>
      <c r="CJ102" s="880"/>
      <c r="CK102" s="880"/>
      <c r="CL102" s="881"/>
      <c r="CM102" s="879"/>
      <c r="CN102" s="880"/>
      <c r="CO102" s="880"/>
      <c r="CP102" s="880"/>
      <c r="CQ102" s="881"/>
      <c r="CR102" s="882">
        <f>SUM(CR7:CV88)</f>
        <v>7029</v>
      </c>
      <c r="CS102" s="840"/>
      <c r="CT102" s="840"/>
      <c r="CU102" s="840"/>
      <c r="CV102" s="883"/>
      <c r="CW102" s="882">
        <f>SUM(CW7:DA88)</f>
        <v>788</v>
      </c>
      <c r="CX102" s="840"/>
      <c r="CY102" s="840"/>
      <c r="CZ102" s="840"/>
      <c r="DA102" s="883"/>
      <c r="DB102" s="882">
        <f>SUM(DB7:DF88)</f>
        <v>5116</v>
      </c>
      <c r="DC102" s="840"/>
      <c r="DD102" s="840"/>
      <c r="DE102" s="840"/>
      <c r="DF102" s="883"/>
      <c r="DG102" s="882" t="s">
        <v>494</v>
      </c>
      <c r="DH102" s="840"/>
      <c r="DI102" s="840"/>
      <c r="DJ102" s="840"/>
      <c r="DK102" s="883"/>
      <c r="DL102" s="882" t="s">
        <v>494</v>
      </c>
      <c r="DM102" s="840"/>
      <c r="DN102" s="840"/>
      <c r="DO102" s="840"/>
      <c r="DP102" s="883"/>
      <c r="DQ102" s="882" t="s">
        <v>494</v>
      </c>
      <c r="DR102" s="840"/>
      <c r="DS102" s="840"/>
      <c r="DT102" s="840"/>
      <c r="DU102" s="883"/>
      <c r="DV102" s="906"/>
      <c r="DW102" s="907"/>
      <c r="DX102" s="907"/>
      <c r="DY102" s="907"/>
      <c r="DZ102" s="908"/>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09" t="s">
        <v>410</v>
      </c>
      <c r="BR103" s="909"/>
      <c r="BS103" s="909"/>
      <c r="BT103" s="909"/>
      <c r="BU103" s="909"/>
      <c r="BV103" s="909"/>
      <c r="BW103" s="909"/>
      <c r="BX103" s="909"/>
      <c r="BY103" s="909"/>
      <c r="BZ103" s="909"/>
      <c r="CA103" s="909"/>
      <c r="CB103" s="909"/>
      <c r="CC103" s="909"/>
      <c r="CD103" s="909"/>
      <c r="CE103" s="909"/>
      <c r="CF103" s="909"/>
      <c r="CG103" s="909"/>
      <c r="CH103" s="909"/>
      <c r="CI103" s="909"/>
      <c r="CJ103" s="909"/>
      <c r="CK103" s="909"/>
      <c r="CL103" s="909"/>
      <c r="CM103" s="909"/>
      <c r="CN103" s="909"/>
      <c r="CO103" s="909"/>
      <c r="CP103" s="909"/>
      <c r="CQ103" s="909"/>
      <c r="CR103" s="909"/>
      <c r="CS103" s="909"/>
      <c r="CT103" s="909"/>
      <c r="CU103" s="909"/>
      <c r="CV103" s="909"/>
      <c r="CW103" s="909"/>
      <c r="CX103" s="909"/>
      <c r="CY103" s="909"/>
      <c r="CZ103" s="909"/>
      <c r="DA103" s="909"/>
      <c r="DB103" s="909"/>
      <c r="DC103" s="909"/>
      <c r="DD103" s="909"/>
      <c r="DE103" s="909"/>
      <c r="DF103" s="909"/>
      <c r="DG103" s="909"/>
      <c r="DH103" s="909"/>
      <c r="DI103" s="909"/>
      <c r="DJ103" s="909"/>
      <c r="DK103" s="909"/>
      <c r="DL103" s="909"/>
      <c r="DM103" s="909"/>
      <c r="DN103" s="909"/>
      <c r="DO103" s="909"/>
      <c r="DP103" s="909"/>
      <c r="DQ103" s="909"/>
      <c r="DR103" s="909"/>
      <c r="DS103" s="909"/>
      <c r="DT103" s="909"/>
      <c r="DU103" s="909"/>
      <c r="DV103" s="909"/>
      <c r="DW103" s="909"/>
      <c r="DX103" s="909"/>
      <c r="DY103" s="909"/>
      <c r="DZ103" s="909"/>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10" t="s">
        <v>411</v>
      </c>
      <c r="BR104" s="910"/>
      <c r="BS104" s="910"/>
      <c r="BT104" s="910"/>
      <c r="BU104" s="910"/>
      <c r="BV104" s="910"/>
      <c r="BW104" s="910"/>
      <c r="BX104" s="910"/>
      <c r="BY104" s="910"/>
      <c r="BZ104" s="910"/>
      <c r="CA104" s="910"/>
      <c r="CB104" s="910"/>
      <c r="CC104" s="910"/>
      <c r="CD104" s="910"/>
      <c r="CE104" s="910"/>
      <c r="CF104" s="910"/>
      <c r="CG104" s="910"/>
      <c r="CH104" s="910"/>
      <c r="CI104" s="910"/>
      <c r="CJ104" s="910"/>
      <c r="CK104" s="910"/>
      <c r="CL104" s="910"/>
      <c r="CM104" s="910"/>
      <c r="CN104" s="910"/>
      <c r="CO104" s="910"/>
      <c r="CP104" s="910"/>
      <c r="CQ104" s="910"/>
      <c r="CR104" s="910"/>
      <c r="CS104" s="910"/>
      <c r="CT104" s="910"/>
      <c r="CU104" s="910"/>
      <c r="CV104" s="910"/>
      <c r="CW104" s="910"/>
      <c r="CX104" s="910"/>
      <c r="CY104" s="910"/>
      <c r="CZ104" s="910"/>
      <c r="DA104" s="910"/>
      <c r="DB104" s="910"/>
      <c r="DC104" s="910"/>
      <c r="DD104" s="910"/>
      <c r="DE104" s="910"/>
      <c r="DF104" s="910"/>
      <c r="DG104" s="910"/>
      <c r="DH104" s="910"/>
      <c r="DI104" s="910"/>
      <c r="DJ104" s="910"/>
      <c r="DK104" s="910"/>
      <c r="DL104" s="910"/>
      <c r="DM104" s="910"/>
      <c r="DN104" s="910"/>
      <c r="DO104" s="910"/>
      <c r="DP104" s="910"/>
      <c r="DQ104" s="910"/>
      <c r="DR104" s="910"/>
      <c r="DS104" s="910"/>
      <c r="DT104" s="910"/>
      <c r="DU104" s="910"/>
      <c r="DV104" s="910"/>
      <c r="DW104" s="910"/>
      <c r="DX104" s="910"/>
      <c r="DY104" s="910"/>
      <c r="DZ104" s="910"/>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412</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413</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11" t="s">
        <v>414</v>
      </c>
      <c r="B108" s="912"/>
      <c r="C108" s="912"/>
      <c r="D108" s="912"/>
      <c r="E108" s="912"/>
      <c r="F108" s="912"/>
      <c r="G108" s="912"/>
      <c r="H108" s="912"/>
      <c r="I108" s="912"/>
      <c r="J108" s="912"/>
      <c r="K108" s="912"/>
      <c r="L108" s="912"/>
      <c r="M108" s="912"/>
      <c r="N108" s="912"/>
      <c r="O108" s="912"/>
      <c r="P108" s="912"/>
      <c r="Q108" s="912"/>
      <c r="R108" s="912"/>
      <c r="S108" s="912"/>
      <c r="T108" s="912"/>
      <c r="U108" s="912"/>
      <c r="V108" s="912"/>
      <c r="W108" s="912"/>
      <c r="X108" s="912"/>
      <c r="Y108" s="912"/>
      <c r="Z108" s="912"/>
      <c r="AA108" s="912"/>
      <c r="AB108" s="912"/>
      <c r="AC108" s="912"/>
      <c r="AD108" s="912"/>
      <c r="AE108" s="912"/>
      <c r="AF108" s="912"/>
      <c r="AG108" s="912"/>
      <c r="AH108" s="912"/>
      <c r="AI108" s="912"/>
      <c r="AJ108" s="912"/>
      <c r="AK108" s="912"/>
      <c r="AL108" s="912"/>
      <c r="AM108" s="912"/>
      <c r="AN108" s="912"/>
      <c r="AO108" s="912"/>
      <c r="AP108" s="912"/>
      <c r="AQ108" s="912"/>
      <c r="AR108" s="912"/>
      <c r="AS108" s="912"/>
      <c r="AT108" s="913"/>
      <c r="AU108" s="911" t="s">
        <v>415</v>
      </c>
      <c r="AV108" s="912"/>
      <c r="AW108" s="912"/>
      <c r="AX108" s="912"/>
      <c r="AY108" s="912"/>
      <c r="AZ108" s="912"/>
      <c r="BA108" s="912"/>
      <c r="BB108" s="912"/>
      <c r="BC108" s="912"/>
      <c r="BD108" s="912"/>
      <c r="BE108" s="912"/>
      <c r="BF108" s="912"/>
      <c r="BG108" s="912"/>
      <c r="BH108" s="912"/>
      <c r="BI108" s="912"/>
      <c r="BJ108" s="912"/>
      <c r="BK108" s="912"/>
      <c r="BL108" s="912"/>
      <c r="BM108" s="912"/>
      <c r="BN108" s="912"/>
      <c r="BO108" s="912"/>
      <c r="BP108" s="912"/>
      <c r="BQ108" s="912"/>
      <c r="BR108" s="912"/>
      <c r="BS108" s="912"/>
      <c r="BT108" s="912"/>
      <c r="BU108" s="912"/>
      <c r="BV108" s="912"/>
      <c r="BW108" s="912"/>
      <c r="BX108" s="912"/>
      <c r="BY108" s="912"/>
      <c r="BZ108" s="912"/>
      <c r="CA108" s="912"/>
      <c r="CB108" s="912"/>
      <c r="CC108" s="912"/>
      <c r="CD108" s="912"/>
      <c r="CE108" s="912"/>
      <c r="CF108" s="912"/>
      <c r="CG108" s="912"/>
      <c r="CH108" s="912"/>
      <c r="CI108" s="912"/>
      <c r="CJ108" s="912"/>
      <c r="CK108" s="912"/>
      <c r="CL108" s="912"/>
      <c r="CM108" s="912"/>
      <c r="CN108" s="912"/>
      <c r="CO108" s="912"/>
      <c r="CP108" s="912"/>
      <c r="CQ108" s="912"/>
      <c r="CR108" s="912"/>
      <c r="CS108" s="912"/>
      <c r="CT108" s="912"/>
      <c r="CU108" s="912"/>
      <c r="CV108" s="912"/>
      <c r="CW108" s="912"/>
      <c r="CX108" s="912"/>
      <c r="CY108" s="912"/>
      <c r="CZ108" s="912"/>
      <c r="DA108" s="912"/>
      <c r="DB108" s="912"/>
      <c r="DC108" s="912"/>
      <c r="DD108" s="912"/>
      <c r="DE108" s="912"/>
      <c r="DF108" s="912"/>
      <c r="DG108" s="912"/>
      <c r="DH108" s="912"/>
      <c r="DI108" s="912"/>
      <c r="DJ108" s="912"/>
      <c r="DK108" s="912"/>
      <c r="DL108" s="912"/>
      <c r="DM108" s="912"/>
      <c r="DN108" s="912"/>
      <c r="DO108" s="912"/>
      <c r="DP108" s="912"/>
      <c r="DQ108" s="912"/>
      <c r="DR108" s="912"/>
      <c r="DS108" s="912"/>
      <c r="DT108" s="912"/>
      <c r="DU108" s="912"/>
      <c r="DV108" s="912"/>
      <c r="DW108" s="912"/>
      <c r="DX108" s="912"/>
      <c r="DY108" s="912"/>
      <c r="DZ108" s="913"/>
    </row>
    <row r="109" spans="1:131" s="199" customFormat="1" ht="26.25" customHeight="1">
      <c r="A109" s="904" t="s">
        <v>416</v>
      </c>
      <c r="B109" s="885"/>
      <c r="C109" s="885"/>
      <c r="D109" s="885"/>
      <c r="E109" s="885"/>
      <c r="F109" s="885"/>
      <c r="G109" s="885"/>
      <c r="H109" s="885"/>
      <c r="I109" s="885"/>
      <c r="J109" s="885"/>
      <c r="K109" s="885"/>
      <c r="L109" s="885"/>
      <c r="M109" s="885"/>
      <c r="N109" s="885"/>
      <c r="O109" s="885"/>
      <c r="P109" s="885"/>
      <c r="Q109" s="885"/>
      <c r="R109" s="885"/>
      <c r="S109" s="885"/>
      <c r="T109" s="885"/>
      <c r="U109" s="885"/>
      <c r="V109" s="885"/>
      <c r="W109" s="885"/>
      <c r="X109" s="885"/>
      <c r="Y109" s="885"/>
      <c r="Z109" s="886"/>
      <c r="AA109" s="884" t="s">
        <v>417</v>
      </c>
      <c r="AB109" s="885"/>
      <c r="AC109" s="885"/>
      <c r="AD109" s="885"/>
      <c r="AE109" s="886"/>
      <c r="AF109" s="884" t="s">
        <v>289</v>
      </c>
      <c r="AG109" s="885"/>
      <c r="AH109" s="885"/>
      <c r="AI109" s="885"/>
      <c r="AJ109" s="886"/>
      <c r="AK109" s="884" t="s">
        <v>288</v>
      </c>
      <c r="AL109" s="885"/>
      <c r="AM109" s="885"/>
      <c r="AN109" s="885"/>
      <c r="AO109" s="886"/>
      <c r="AP109" s="884" t="s">
        <v>418</v>
      </c>
      <c r="AQ109" s="885"/>
      <c r="AR109" s="885"/>
      <c r="AS109" s="885"/>
      <c r="AT109" s="887"/>
      <c r="AU109" s="904" t="s">
        <v>416</v>
      </c>
      <c r="AV109" s="885"/>
      <c r="AW109" s="885"/>
      <c r="AX109" s="885"/>
      <c r="AY109" s="885"/>
      <c r="AZ109" s="885"/>
      <c r="BA109" s="885"/>
      <c r="BB109" s="885"/>
      <c r="BC109" s="885"/>
      <c r="BD109" s="885"/>
      <c r="BE109" s="885"/>
      <c r="BF109" s="885"/>
      <c r="BG109" s="885"/>
      <c r="BH109" s="885"/>
      <c r="BI109" s="885"/>
      <c r="BJ109" s="885"/>
      <c r="BK109" s="885"/>
      <c r="BL109" s="885"/>
      <c r="BM109" s="885"/>
      <c r="BN109" s="885"/>
      <c r="BO109" s="885"/>
      <c r="BP109" s="886"/>
      <c r="BQ109" s="884" t="s">
        <v>417</v>
      </c>
      <c r="BR109" s="885"/>
      <c r="BS109" s="885"/>
      <c r="BT109" s="885"/>
      <c r="BU109" s="886"/>
      <c r="BV109" s="884" t="s">
        <v>289</v>
      </c>
      <c r="BW109" s="885"/>
      <c r="BX109" s="885"/>
      <c r="BY109" s="885"/>
      <c r="BZ109" s="886"/>
      <c r="CA109" s="884" t="s">
        <v>288</v>
      </c>
      <c r="CB109" s="885"/>
      <c r="CC109" s="885"/>
      <c r="CD109" s="885"/>
      <c r="CE109" s="886"/>
      <c r="CF109" s="905" t="s">
        <v>418</v>
      </c>
      <c r="CG109" s="905"/>
      <c r="CH109" s="905"/>
      <c r="CI109" s="905"/>
      <c r="CJ109" s="905"/>
      <c r="CK109" s="884" t="s">
        <v>419</v>
      </c>
      <c r="CL109" s="885"/>
      <c r="CM109" s="885"/>
      <c r="CN109" s="885"/>
      <c r="CO109" s="885"/>
      <c r="CP109" s="885"/>
      <c r="CQ109" s="885"/>
      <c r="CR109" s="885"/>
      <c r="CS109" s="885"/>
      <c r="CT109" s="885"/>
      <c r="CU109" s="885"/>
      <c r="CV109" s="885"/>
      <c r="CW109" s="885"/>
      <c r="CX109" s="885"/>
      <c r="CY109" s="885"/>
      <c r="CZ109" s="885"/>
      <c r="DA109" s="885"/>
      <c r="DB109" s="885"/>
      <c r="DC109" s="885"/>
      <c r="DD109" s="885"/>
      <c r="DE109" s="885"/>
      <c r="DF109" s="886"/>
      <c r="DG109" s="884" t="s">
        <v>417</v>
      </c>
      <c r="DH109" s="885"/>
      <c r="DI109" s="885"/>
      <c r="DJ109" s="885"/>
      <c r="DK109" s="886"/>
      <c r="DL109" s="884" t="s">
        <v>289</v>
      </c>
      <c r="DM109" s="885"/>
      <c r="DN109" s="885"/>
      <c r="DO109" s="885"/>
      <c r="DP109" s="886"/>
      <c r="DQ109" s="884" t="s">
        <v>288</v>
      </c>
      <c r="DR109" s="885"/>
      <c r="DS109" s="885"/>
      <c r="DT109" s="885"/>
      <c r="DU109" s="886"/>
      <c r="DV109" s="884" t="s">
        <v>418</v>
      </c>
      <c r="DW109" s="885"/>
      <c r="DX109" s="885"/>
      <c r="DY109" s="885"/>
      <c r="DZ109" s="887"/>
    </row>
    <row r="110" spans="1:131" s="199" customFormat="1" ht="26.25" customHeight="1">
      <c r="A110" s="888" t="s">
        <v>420</v>
      </c>
      <c r="B110" s="889"/>
      <c r="C110" s="889"/>
      <c r="D110" s="889"/>
      <c r="E110" s="889"/>
      <c r="F110" s="889"/>
      <c r="G110" s="889"/>
      <c r="H110" s="889"/>
      <c r="I110" s="889"/>
      <c r="J110" s="889"/>
      <c r="K110" s="889"/>
      <c r="L110" s="889"/>
      <c r="M110" s="889"/>
      <c r="N110" s="889"/>
      <c r="O110" s="889"/>
      <c r="P110" s="889"/>
      <c r="Q110" s="889"/>
      <c r="R110" s="889"/>
      <c r="S110" s="889"/>
      <c r="T110" s="889"/>
      <c r="U110" s="889"/>
      <c r="V110" s="889"/>
      <c r="W110" s="889"/>
      <c r="X110" s="889"/>
      <c r="Y110" s="889"/>
      <c r="Z110" s="890"/>
      <c r="AA110" s="891">
        <v>7600782</v>
      </c>
      <c r="AB110" s="892"/>
      <c r="AC110" s="892"/>
      <c r="AD110" s="892"/>
      <c r="AE110" s="893"/>
      <c r="AF110" s="894">
        <v>7719730</v>
      </c>
      <c r="AG110" s="892"/>
      <c r="AH110" s="892"/>
      <c r="AI110" s="892"/>
      <c r="AJ110" s="893"/>
      <c r="AK110" s="894">
        <v>7617869</v>
      </c>
      <c r="AL110" s="892"/>
      <c r="AM110" s="892"/>
      <c r="AN110" s="892"/>
      <c r="AO110" s="893"/>
      <c r="AP110" s="895">
        <v>32.1</v>
      </c>
      <c r="AQ110" s="896"/>
      <c r="AR110" s="896"/>
      <c r="AS110" s="896"/>
      <c r="AT110" s="897"/>
      <c r="AU110" s="898" t="s">
        <v>61</v>
      </c>
      <c r="AV110" s="899"/>
      <c r="AW110" s="899"/>
      <c r="AX110" s="899"/>
      <c r="AY110" s="899"/>
      <c r="AZ110" s="940" t="s">
        <v>421</v>
      </c>
      <c r="BA110" s="889"/>
      <c r="BB110" s="889"/>
      <c r="BC110" s="889"/>
      <c r="BD110" s="889"/>
      <c r="BE110" s="889"/>
      <c r="BF110" s="889"/>
      <c r="BG110" s="889"/>
      <c r="BH110" s="889"/>
      <c r="BI110" s="889"/>
      <c r="BJ110" s="889"/>
      <c r="BK110" s="889"/>
      <c r="BL110" s="889"/>
      <c r="BM110" s="889"/>
      <c r="BN110" s="889"/>
      <c r="BO110" s="889"/>
      <c r="BP110" s="890"/>
      <c r="BQ110" s="926">
        <v>64334615</v>
      </c>
      <c r="BR110" s="927"/>
      <c r="BS110" s="927"/>
      <c r="BT110" s="927"/>
      <c r="BU110" s="927"/>
      <c r="BV110" s="927">
        <v>63971383</v>
      </c>
      <c r="BW110" s="927"/>
      <c r="BX110" s="927"/>
      <c r="BY110" s="927"/>
      <c r="BZ110" s="927"/>
      <c r="CA110" s="927">
        <v>62602831</v>
      </c>
      <c r="CB110" s="927"/>
      <c r="CC110" s="927"/>
      <c r="CD110" s="927"/>
      <c r="CE110" s="927"/>
      <c r="CF110" s="941">
        <v>263.8</v>
      </c>
      <c r="CG110" s="942"/>
      <c r="CH110" s="942"/>
      <c r="CI110" s="942"/>
      <c r="CJ110" s="942"/>
      <c r="CK110" s="943" t="s">
        <v>422</v>
      </c>
      <c r="CL110" s="944"/>
      <c r="CM110" s="923" t="s">
        <v>423</v>
      </c>
      <c r="CN110" s="924"/>
      <c r="CO110" s="924"/>
      <c r="CP110" s="924"/>
      <c r="CQ110" s="924"/>
      <c r="CR110" s="924"/>
      <c r="CS110" s="924"/>
      <c r="CT110" s="924"/>
      <c r="CU110" s="924"/>
      <c r="CV110" s="924"/>
      <c r="CW110" s="924"/>
      <c r="CX110" s="924"/>
      <c r="CY110" s="924"/>
      <c r="CZ110" s="924"/>
      <c r="DA110" s="924"/>
      <c r="DB110" s="924"/>
      <c r="DC110" s="924"/>
      <c r="DD110" s="924"/>
      <c r="DE110" s="924"/>
      <c r="DF110" s="925"/>
      <c r="DG110" s="926" t="s">
        <v>114</v>
      </c>
      <c r="DH110" s="927"/>
      <c r="DI110" s="927"/>
      <c r="DJ110" s="927"/>
      <c r="DK110" s="927"/>
      <c r="DL110" s="927" t="s">
        <v>114</v>
      </c>
      <c r="DM110" s="927"/>
      <c r="DN110" s="927"/>
      <c r="DO110" s="927"/>
      <c r="DP110" s="927"/>
      <c r="DQ110" s="927" t="s">
        <v>114</v>
      </c>
      <c r="DR110" s="927"/>
      <c r="DS110" s="927"/>
      <c r="DT110" s="927"/>
      <c r="DU110" s="927"/>
      <c r="DV110" s="928" t="s">
        <v>114</v>
      </c>
      <c r="DW110" s="928"/>
      <c r="DX110" s="928"/>
      <c r="DY110" s="928"/>
      <c r="DZ110" s="929"/>
    </row>
    <row r="111" spans="1:131" s="199" customFormat="1" ht="26.25" customHeight="1">
      <c r="A111" s="930" t="s">
        <v>424</v>
      </c>
      <c r="B111" s="931"/>
      <c r="C111" s="931"/>
      <c r="D111" s="931"/>
      <c r="E111" s="931"/>
      <c r="F111" s="931"/>
      <c r="G111" s="931"/>
      <c r="H111" s="931"/>
      <c r="I111" s="931"/>
      <c r="J111" s="931"/>
      <c r="K111" s="931"/>
      <c r="L111" s="931"/>
      <c r="M111" s="931"/>
      <c r="N111" s="931"/>
      <c r="O111" s="931"/>
      <c r="P111" s="931"/>
      <c r="Q111" s="931"/>
      <c r="R111" s="931"/>
      <c r="S111" s="931"/>
      <c r="T111" s="931"/>
      <c r="U111" s="931"/>
      <c r="V111" s="931"/>
      <c r="W111" s="931"/>
      <c r="X111" s="931"/>
      <c r="Y111" s="931"/>
      <c r="Z111" s="932"/>
      <c r="AA111" s="933" t="s">
        <v>114</v>
      </c>
      <c r="AB111" s="934"/>
      <c r="AC111" s="934"/>
      <c r="AD111" s="934"/>
      <c r="AE111" s="935"/>
      <c r="AF111" s="936" t="s">
        <v>114</v>
      </c>
      <c r="AG111" s="934"/>
      <c r="AH111" s="934"/>
      <c r="AI111" s="934"/>
      <c r="AJ111" s="935"/>
      <c r="AK111" s="936" t="s">
        <v>114</v>
      </c>
      <c r="AL111" s="934"/>
      <c r="AM111" s="934"/>
      <c r="AN111" s="934"/>
      <c r="AO111" s="935"/>
      <c r="AP111" s="937" t="s">
        <v>114</v>
      </c>
      <c r="AQ111" s="938"/>
      <c r="AR111" s="938"/>
      <c r="AS111" s="938"/>
      <c r="AT111" s="939"/>
      <c r="AU111" s="900"/>
      <c r="AV111" s="901"/>
      <c r="AW111" s="901"/>
      <c r="AX111" s="901"/>
      <c r="AY111" s="901"/>
      <c r="AZ111" s="949" t="s">
        <v>425</v>
      </c>
      <c r="BA111" s="950"/>
      <c r="BB111" s="950"/>
      <c r="BC111" s="950"/>
      <c r="BD111" s="950"/>
      <c r="BE111" s="950"/>
      <c r="BF111" s="950"/>
      <c r="BG111" s="950"/>
      <c r="BH111" s="950"/>
      <c r="BI111" s="950"/>
      <c r="BJ111" s="950"/>
      <c r="BK111" s="950"/>
      <c r="BL111" s="950"/>
      <c r="BM111" s="950"/>
      <c r="BN111" s="950"/>
      <c r="BO111" s="950"/>
      <c r="BP111" s="951"/>
      <c r="BQ111" s="919">
        <v>242572</v>
      </c>
      <c r="BR111" s="920"/>
      <c r="BS111" s="920"/>
      <c r="BT111" s="920"/>
      <c r="BU111" s="920"/>
      <c r="BV111" s="920">
        <v>172947</v>
      </c>
      <c r="BW111" s="920"/>
      <c r="BX111" s="920"/>
      <c r="BY111" s="920"/>
      <c r="BZ111" s="920"/>
      <c r="CA111" s="920">
        <v>126739</v>
      </c>
      <c r="CB111" s="920"/>
      <c r="CC111" s="920"/>
      <c r="CD111" s="920"/>
      <c r="CE111" s="920"/>
      <c r="CF111" s="914">
        <v>0.5</v>
      </c>
      <c r="CG111" s="915"/>
      <c r="CH111" s="915"/>
      <c r="CI111" s="915"/>
      <c r="CJ111" s="915"/>
      <c r="CK111" s="945"/>
      <c r="CL111" s="946"/>
      <c r="CM111" s="916" t="s">
        <v>426</v>
      </c>
      <c r="CN111" s="917"/>
      <c r="CO111" s="917"/>
      <c r="CP111" s="917"/>
      <c r="CQ111" s="917"/>
      <c r="CR111" s="917"/>
      <c r="CS111" s="917"/>
      <c r="CT111" s="917"/>
      <c r="CU111" s="917"/>
      <c r="CV111" s="917"/>
      <c r="CW111" s="917"/>
      <c r="CX111" s="917"/>
      <c r="CY111" s="917"/>
      <c r="CZ111" s="917"/>
      <c r="DA111" s="917"/>
      <c r="DB111" s="917"/>
      <c r="DC111" s="917"/>
      <c r="DD111" s="917"/>
      <c r="DE111" s="917"/>
      <c r="DF111" s="918"/>
      <c r="DG111" s="919" t="s">
        <v>114</v>
      </c>
      <c r="DH111" s="920"/>
      <c r="DI111" s="920"/>
      <c r="DJ111" s="920"/>
      <c r="DK111" s="920"/>
      <c r="DL111" s="920" t="s">
        <v>114</v>
      </c>
      <c r="DM111" s="920"/>
      <c r="DN111" s="920"/>
      <c r="DO111" s="920"/>
      <c r="DP111" s="920"/>
      <c r="DQ111" s="920" t="s">
        <v>114</v>
      </c>
      <c r="DR111" s="920"/>
      <c r="DS111" s="920"/>
      <c r="DT111" s="920"/>
      <c r="DU111" s="920"/>
      <c r="DV111" s="921" t="s">
        <v>114</v>
      </c>
      <c r="DW111" s="921"/>
      <c r="DX111" s="921"/>
      <c r="DY111" s="921"/>
      <c r="DZ111" s="922"/>
    </row>
    <row r="112" spans="1:131" s="199" customFormat="1" ht="26.25" customHeight="1">
      <c r="A112" s="952" t="s">
        <v>427</v>
      </c>
      <c r="B112" s="953"/>
      <c r="C112" s="950" t="s">
        <v>428</v>
      </c>
      <c r="D112" s="950"/>
      <c r="E112" s="950"/>
      <c r="F112" s="950"/>
      <c r="G112" s="950"/>
      <c r="H112" s="950"/>
      <c r="I112" s="950"/>
      <c r="J112" s="950"/>
      <c r="K112" s="950"/>
      <c r="L112" s="950"/>
      <c r="M112" s="950"/>
      <c r="N112" s="950"/>
      <c r="O112" s="950"/>
      <c r="P112" s="950"/>
      <c r="Q112" s="950"/>
      <c r="R112" s="950"/>
      <c r="S112" s="950"/>
      <c r="T112" s="950"/>
      <c r="U112" s="950"/>
      <c r="V112" s="950"/>
      <c r="W112" s="950"/>
      <c r="X112" s="950"/>
      <c r="Y112" s="950"/>
      <c r="Z112" s="951"/>
      <c r="AA112" s="958" t="s">
        <v>114</v>
      </c>
      <c r="AB112" s="959"/>
      <c r="AC112" s="959"/>
      <c r="AD112" s="959"/>
      <c r="AE112" s="960"/>
      <c r="AF112" s="961" t="s">
        <v>114</v>
      </c>
      <c r="AG112" s="959"/>
      <c r="AH112" s="959"/>
      <c r="AI112" s="959"/>
      <c r="AJ112" s="960"/>
      <c r="AK112" s="961" t="s">
        <v>114</v>
      </c>
      <c r="AL112" s="959"/>
      <c r="AM112" s="959"/>
      <c r="AN112" s="959"/>
      <c r="AO112" s="960"/>
      <c r="AP112" s="962" t="s">
        <v>114</v>
      </c>
      <c r="AQ112" s="963"/>
      <c r="AR112" s="963"/>
      <c r="AS112" s="963"/>
      <c r="AT112" s="964"/>
      <c r="AU112" s="900"/>
      <c r="AV112" s="901"/>
      <c r="AW112" s="901"/>
      <c r="AX112" s="901"/>
      <c r="AY112" s="901"/>
      <c r="AZ112" s="949" t="s">
        <v>429</v>
      </c>
      <c r="BA112" s="950"/>
      <c r="BB112" s="950"/>
      <c r="BC112" s="950"/>
      <c r="BD112" s="950"/>
      <c r="BE112" s="950"/>
      <c r="BF112" s="950"/>
      <c r="BG112" s="950"/>
      <c r="BH112" s="950"/>
      <c r="BI112" s="950"/>
      <c r="BJ112" s="950"/>
      <c r="BK112" s="950"/>
      <c r="BL112" s="950"/>
      <c r="BM112" s="950"/>
      <c r="BN112" s="950"/>
      <c r="BO112" s="950"/>
      <c r="BP112" s="951"/>
      <c r="BQ112" s="919">
        <v>27123465</v>
      </c>
      <c r="BR112" s="920"/>
      <c r="BS112" s="920"/>
      <c r="BT112" s="920"/>
      <c r="BU112" s="920"/>
      <c r="BV112" s="920">
        <v>26984707</v>
      </c>
      <c r="BW112" s="920"/>
      <c r="BX112" s="920"/>
      <c r="BY112" s="920"/>
      <c r="BZ112" s="920"/>
      <c r="CA112" s="920">
        <v>27271818</v>
      </c>
      <c r="CB112" s="920"/>
      <c r="CC112" s="920"/>
      <c r="CD112" s="920"/>
      <c r="CE112" s="920"/>
      <c r="CF112" s="914">
        <v>114.9</v>
      </c>
      <c r="CG112" s="915"/>
      <c r="CH112" s="915"/>
      <c r="CI112" s="915"/>
      <c r="CJ112" s="915"/>
      <c r="CK112" s="945"/>
      <c r="CL112" s="946"/>
      <c r="CM112" s="916" t="s">
        <v>430</v>
      </c>
      <c r="CN112" s="917"/>
      <c r="CO112" s="917"/>
      <c r="CP112" s="917"/>
      <c r="CQ112" s="917"/>
      <c r="CR112" s="917"/>
      <c r="CS112" s="917"/>
      <c r="CT112" s="917"/>
      <c r="CU112" s="917"/>
      <c r="CV112" s="917"/>
      <c r="CW112" s="917"/>
      <c r="CX112" s="917"/>
      <c r="CY112" s="917"/>
      <c r="CZ112" s="917"/>
      <c r="DA112" s="917"/>
      <c r="DB112" s="917"/>
      <c r="DC112" s="917"/>
      <c r="DD112" s="917"/>
      <c r="DE112" s="917"/>
      <c r="DF112" s="918"/>
      <c r="DG112" s="919">
        <v>50125</v>
      </c>
      <c r="DH112" s="920"/>
      <c r="DI112" s="920"/>
      <c r="DJ112" s="920"/>
      <c r="DK112" s="920"/>
      <c r="DL112" s="920">
        <v>38496</v>
      </c>
      <c r="DM112" s="920"/>
      <c r="DN112" s="920"/>
      <c r="DO112" s="920"/>
      <c r="DP112" s="920"/>
      <c r="DQ112" s="920">
        <v>26284</v>
      </c>
      <c r="DR112" s="920"/>
      <c r="DS112" s="920"/>
      <c r="DT112" s="920"/>
      <c r="DU112" s="920"/>
      <c r="DV112" s="921">
        <v>0.1</v>
      </c>
      <c r="DW112" s="921"/>
      <c r="DX112" s="921"/>
      <c r="DY112" s="921"/>
      <c r="DZ112" s="922"/>
    </row>
    <row r="113" spans="1:130" s="199" customFormat="1" ht="26.25" customHeight="1">
      <c r="A113" s="954"/>
      <c r="B113" s="955"/>
      <c r="C113" s="950" t="s">
        <v>431</v>
      </c>
      <c r="D113" s="950"/>
      <c r="E113" s="950"/>
      <c r="F113" s="950"/>
      <c r="G113" s="950"/>
      <c r="H113" s="950"/>
      <c r="I113" s="950"/>
      <c r="J113" s="950"/>
      <c r="K113" s="950"/>
      <c r="L113" s="950"/>
      <c r="M113" s="950"/>
      <c r="N113" s="950"/>
      <c r="O113" s="950"/>
      <c r="P113" s="950"/>
      <c r="Q113" s="950"/>
      <c r="R113" s="950"/>
      <c r="S113" s="950"/>
      <c r="T113" s="950"/>
      <c r="U113" s="950"/>
      <c r="V113" s="950"/>
      <c r="W113" s="950"/>
      <c r="X113" s="950"/>
      <c r="Y113" s="950"/>
      <c r="Z113" s="951"/>
      <c r="AA113" s="933">
        <v>2239597</v>
      </c>
      <c r="AB113" s="934"/>
      <c r="AC113" s="934"/>
      <c r="AD113" s="934"/>
      <c r="AE113" s="935"/>
      <c r="AF113" s="936">
        <v>2357471</v>
      </c>
      <c r="AG113" s="934"/>
      <c r="AH113" s="934"/>
      <c r="AI113" s="934"/>
      <c r="AJ113" s="935"/>
      <c r="AK113" s="936">
        <v>2496439</v>
      </c>
      <c r="AL113" s="934"/>
      <c r="AM113" s="934"/>
      <c r="AN113" s="934"/>
      <c r="AO113" s="935"/>
      <c r="AP113" s="937">
        <v>10.5</v>
      </c>
      <c r="AQ113" s="938"/>
      <c r="AR113" s="938"/>
      <c r="AS113" s="938"/>
      <c r="AT113" s="939"/>
      <c r="AU113" s="900"/>
      <c r="AV113" s="901"/>
      <c r="AW113" s="901"/>
      <c r="AX113" s="901"/>
      <c r="AY113" s="901"/>
      <c r="AZ113" s="949" t="s">
        <v>432</v>
      </c>
      <c r="BA113" s="950"/>
      <c r="BB113" s="950"/>
      <c r="BC113" s="950"/>
      <c r="BD113" s="950"/>
      <c r="BE113" s="950"/>
      <c r="BF113" s="950"/>
      <c r="BG113" s="950"/>
      <c r="BH113" s="950"/>
      <c r="BI113" s="950"/>
      <c r="BJ113" s="950"/>
      <c r="BK113" s="950"/>
      <c r="BL113" s="950"/>
      <c r="BM113" s="950"/>
      <c r="BN113" s="950"/>
      <c r="BO113" s="950"/>
      <c r="BP113" s="951"/>
      <c r="BQ113" s="919">
        <v>924311</v>
      </c>
      <c r="BR113" s="920"/>
      <c r="BS113" s="920"/>
      <c r="BT113" s="920"/>
      <c r="BU113" s="920"/>
      <c r="BV113" s="920">
        <v>445950</v>
      </c>
      <c r="BW113" s="920"/>
      <c r="BX113" s="920"/>
      <c r="BY113" s="920"/>
      <c r="BZ113" s="920"/>
      <c r="CA113" s="920">
        <v>192182</v>
      </c>
      <c r="CB113" s="920"/>
      <c r="CC113" s="920"/>
      <c r="CD113" s="920"/>
      <c r="CE113" s="920"/>
      <c r="CF113" s="914">
        <v>0.8</v>
      </c>
      <c r="CG113" s="915"/>
      <c r="CH113" s="915"/>
      <c r="CI113" s="915"/>
      <c r="CJ113" s="915"/>
      <c r="CK113" s="945"/>
      <c r="CL113" s="946"/>
      <c r="CM113" s="916" t="s">
        <v>433</v>
      </c>
      <c r="CN113" s="917"/>
      <c r="CO113" s="917"/>
      <c r="CP113" s="917"/>
      <c r="CQ113" s="917"/>
      <c r="CR113" s="917"/>
      <c r="CS113" s="917"/>
      <c r="CT113" s="917"/>
      <c r="CU113" s="917"/>
      <c r="CV113" s="917"/>
      <c r="CW113" s="917"/>
      <c r="CX113" s="917"/>
      <c r="CY113" s="917"/>
      <c r="CZ113" s="917"/>
      <c r="DA113" s="917"/>
      <c r="DB113" s="917"/>
      <c r="DC113" s="917"/>
      <c r="DD113" s="917"/>
      <c r="DE113" s="917"/>
      <c r="DF113" s="918"/>
      <c r="DG113" s="958" t="s">
        <v>114</v>
      </c>
      <c r="DH113" s="959"/>
      <c r="DI113" s="959"/>
      <c r="DJ113" s="959"/>
      <c r="DK113" s="960"/>
      <c r="DL113" s="961" t="s">
        <v>114</v>
      </c>
      <c r="DM113" s="959"/>
      <c r="DN113" s="959"/>
      <c r="DO113" s="959"/>
      <c r="DP113" s="960"/>
      <c r="DQ113" s="961" t="s">
        <v>114</v>
      </c>
      <c r="DR113" s="959"/>
      <c r="DS113" s="959"/>
      <c r="DT113" s="959"/>
      <c r="DU113" s="960"/>
      <c r="DV113" s="962" t="s">
        <v>114</v>
      </c>
      <c r="DW113" s="963"/>
      <c r="DX113" s="963"/>
      <c r="DY113" s="963"/>
      <c r="DZ113" s="964"/>
    </row>
    <row r="114" spans="1:130" s="199" customFormat="1" ht="26.25" customHeight="1">
      <c r="A114" s="954"/>
      <c r="B114" s="955"/>
      <c r="C114" s="950" t="s">
        <v>434</v>
      </c>
      <c r="D114" s="950"/>
      <c r="E114" s="950"/>
      <c r="F114" s="950"/>
      <c r="G114" s="950"/>
      <c r="H114" s="950"/>
      <c r="I114" s="950"/>
      <c r="J114" s="950"/>
      <c r="K114" s="950"/>
      <c r="L114" s="950"/>
      <c r="M114" s="950"/>
      <c r="N114" s="950"/>
      <c r="O114" s="950"/>
      <c r="P114" s="950"/>
      <c r="Q114" s="950"/>
      <c r="R114" s="950"/>
      <c r="S114" s="950"/>
      <c r="T114" s="950"/>
      <c r="U114" s="950"/>
      <c r="V114" s="950"/>
      <c r="W114" s="950"/>
      <c r="X114" s="950"/>
      <c r="Y114" s="950"/>
      <c r="Z114" s="951"/>
      <c r="AA114" s="958">
        <v>627815</v>
      </c>
      <c r="AB114" s="959"/>
      <c r="AC114" s="959"/>
      <c r="AD114" s="959"/>
      <c r="AE114" s="960"/>
      <c r="AF114" s="961">
        <v>491145</v>
      </c>
      <c r="AG114" s="959"/>
      <c r="AH114" s="959"/>
      <c r="AI114" s="959"/>
      <c r="AJ114" s="960"/>
      <c r="AK114" s="961">
        <v>275471</v>
      </c>
      <c r="AL114" s="959"/>
      <c r="AM114" s="959"/>
      <c r="AN114" s="959"/>
      <c r="AO114" s="960"/>
      <c r="AP114" s="962">
        <v>1.2</v>
      </c>
      <c r="AQ114" s="963"/>
      <c r="AR114" s="963"/>
      <c r="AS114" s="963"/>
      <c r="AT114" s="964"/>
      <c r="AU114" s="900"/>
      <c r="AV114" s="901"/>
      <c r="AW114" s="901"/>
      <c r="AX114" s="901"/>
      <c r="AY114" s="901"/>
      <c r="AZ114" s="949" t="s">
        <v>435</v>
      </c>
      <c r="BA114" s="950"/>
      <c r="BB114" s="950"/>
      <c r="BC114" s="950"/>
      <c r="BD114" s="950"/>
      <c r="BE114" s="950"/>
      <c r="BF114" s="950"/>
      <c r="BG114" s="950"/>
      <c r="BH114" s="950"/>
      <c r="BI114" s="950"/>
      <c r="BJ114" s="950"/>
      <c r="BK114" s="950"/>
      <c r="BL114" s="950"/>
      <c r="BM114" s="950"/>
      <c r="BN114" s="950"/>
      <c r="BO114" s="950"/>
      <c r="BP114" s="951"/>
      <c r="BQ114" s="919">
        <v>8990381</v>
      </c>
      <c r="BR114" s="920"/>
      <c r="BS114" s="920"/>
      <c r="BT114" s="920"/>
      <c r="BU114" s="920"/>
      <c r="BV114" s="920">
        <v>9189323</v>
      </c>
      <c r="BW114" s="920"/>
      <c r="BX114" s="920"/>
      <c r="BY114" s="920"/>
      <c r="BZ114" s="920"/>
      <c r="CA114" s="920">
        <v>8785250</v>
      </c>
      <c r="CB114" s="920"/>
      <c r="CC114" s="920"/>
      <c r="CD114" s="920"/>
      <c r="CE114" s="920"/>
      <c r="CF114" s="914">
        <v>37</v>
      </c>
      <c r="CG114" s="915"/>
      <c r="CH114" s="915"/>
      <c r="CI114" s="915"/>
      <c r="CJ114" s="915"/>
      <c r="CK114" s="945"/>
      <c r="CL114" s="946"/>
      <c r="CM114" s="916" t="s">
        <v>436</v>
      </c>
      <c r="CN114" s="917"/>
      <c r="CO114" s="917"/>
      <c r="CP114" s="917"/>
      <c r="CQ114" s="917"/>
      <c r="CR114" s="917"/>
      <c r="CS114" s="917"/>
      <c r="CT114" s="917"/>
      <c r="CU114" s="917"/>
      <c r="CV114" s="917"/>
      <c r="CW114" s="917"/>
      <c r="CX114" s="917"/>
      <c r="CY114" s="917"/>
      <c r="CZ114" s="917"/>
      <c r="DA114" s="917"/>
      <c r="DB114" s="917"/>
      <c r="DC114" s="917"/>
      <c r="DD114" s="917"/>
      <c r="DE114" s="917"/>
      <c r="DF114" s="918"/>
      <c r="DG114" s="958" t="s">
        <v>114</v>
      </c>
      <c r="DH114" s="959"/>
      <c r="DI114" s="959"/>
      <c r="DJ114" s="959"/>
      <c r="DK114" s="960"/>
      <c r="DL114" s="961" t="s">
        <v>114</v>
      </c>
      <c r="DM114" s="959"/>
      <c r="DN114" s="959"/>
      <c r="DO114" s="959"/>
      <c r="DP114" s="960"/>
      <c r="DQ114" s="961" t="s">
        <v>114</v>
      </c>
      <c r="DR114" s="959"/>
      <c r="DS114" s="959"/>
      <c r="DT114" s="959"/>
      <c r="DU114" s="960"/>
      <c r="DV114" s="962" t="s">
        <v>114</v>
      </c>
      <c r="DW114" s="963"/>
      <c r="DX114" s="963"/>
      <c r="DY114" s="963"/>
      <c r="DZ114" s="964"/>
    </row>
    <row r="115" spans="1:130" s="199" customFormat="1" ht="26.25" customHeight="1">
      <c r="A115" s="954"/>
      <c r="B115" s="955"/>
      <c r="C115" s="950" t="s">
        <v>437</v>
      </c>
      <c r="D115" s="950"/>
      <c r="E115" s="950"/>
      <c r="F115" s="950"/>
      <c r="G115" s="950"/>
      <c r="H115" s="950"/>
      <c r="I115" s="950"/>
      <c r="J115" s="950"/>
      <c r="K115" s="950"/>
      <c r="L115" s="950"/>
      <c r="M115" s="950"/>
      <c r="N115" s="950"/>
      <c r="O115" s="950"/>
      <c r="P115" s="950"/>
      <c r="Q115" s="950"/>
      <c r="R115" s="950"/>
      <c r="S115" s="950"/>
      <c r="T115" s="950"/>
      <c r="U115" s="950"/>
      <c r="V115" s="950"/>
      <c r="W115" s="950"/>
      <c r="X115" s="950"/>
      <c r="Y115" s="950"/>
      <c r="Z115" s="951"/>
      <c r="AA115" s="933">
        <v>80360</v>
      </c>
      <c r="AB115" s="934"/>
      <c r="AC115" s="934"/>
      <c r="AD115" s="934"/>
      <c r="AE115" s="935"/>
      <c r="AF115" s="936">
        <v>74587</v>
      </c>
      <c r="AG115" s="934"/>
      <c r="AH115" s="934"/>
      <c r="AI115" s="934"/>
      <c r="AJ115" s="935"/>
      <c r="AK115" s="936">
        <v>49830</v>
      </c>
      <c r="AL115" s="934"/>
      <c r="AM115" s="934"/>
      <c r="AN115" s="934"/>
      <c r="AO115" s="935"/>
      <c r="AP115" s="937">
        <v>0.2</v>
      </c>
      <c r="AQ115" s="938"/>
      <c r="AR115" s="938"/>
      <c r="AS115" s="938"/>
      <c r="AT115" s="939"/>
      <c r="AU115" s="900"/>
      <c r="AV115" s="901"/>
      <c r="AW115" s="901"/>
      <c r="AX115" s="901"/>
      <c r="AY115" s="901"/>
      <c r="AZ115" s="949" t="s">
        <v>438</v>
      </c>
      <c r="BA115" s="950"/>
      <c r="BB115" s="950"/>
      <c r="BC115" s="950"/>
      <c r="BD115" s="950"/>
      <c r="BE115" s="950"/>
      <c r="BF115" s="950"/>
      <c r="BG115" s="950"/>
      <c r="BH115" s="950"/>
      <c r="BI115" s="950"/>
      <c r="BJ115" s="950"/>
      <c r="BK115" s="950"/>
      <c r="BL115" s="950"/>
      <c r="BM115" s="950"/>
      <c r="BN115" s="950"/>
      <c r="BO115" s="950"/>
      <c r="BP115" s="951"/>
      <c r="BQ115" s="919" t="s">
        <v>114</v>
      </c>
      <c r="BR115" s="920"/>
      <c r="BS115" s="920"/>
      <c r="BT115" s="920"/>
      <c r="BU115" s="920"/>
      <c r="BV115" s="920" t="s">
        <v>114</v>
      </c>
      <c r="BW115" s="920"/>
      <c r="BX115" s="920"/>
      <c r="BY115" s="920"/>
      <c r="BZ115" s="920"/>
      <c r="CA115" s="920" t="s">
        <v>114</v>
      </c>
      <c r="CB115" s="920"/>
      <c r="CC115" s="920"/>
      <c r="CD115" s="920"/>
      <c r="CE115" s="920"/>
      <c r="CF115" s="914" t="s">
        <v>114</v>
      </c>
      <c r="CG115" s="915"/>
      <c r="CH115" s="915"/>
      <c r="CI115" s="915"/>
      <c r="CJ115" s="915"/>
      <c r="CK115" s="945"/>
      <c r="CL115" s="946"/>
      <c r="CM115" s="949" t="s">
        <v>439</v>
      </c>
      <c r="CN115" s="970"/>
      <c r="CO115" s="970"/>
      <c r="CP115" s="970"/>
      <c r="CQ115" s="970"/>
      <c r="CR115" s="970"/>
      <c r="CS115" s="970"/>
      <c r="CT115" s="970"/>
      <c r="CU115" s="970"/>
      <c r="CV115" s="970"/>
      <c r="CW115" s="970"/>
      <c r="CX115" s="970"/>
      <c r="CY115" s="970"/>
      <c r="CZ115" s="970"/>
      <c r="DA115" s="970"/>
      <c r="DB115" s="970"/>
      <c r="DC115" s="970"/>
      <c r="DD115" s="970"/>
      <c r="DE115" s="970"/>
      <c r="DF115" s="951"/>
      <c r="DG115" s="958" t="s">
        <v>114</v>
      </c>
      <c r="DH115" s="959"/>
      <c r="DI115" s="959"/>
      <c r="DJ115" s="959"/>
      <c r="DK115" s="960"/>
      <c r="DL115" s="961" t="s">
        <v>114</v>
      </c>
      <c r="DM115" s="959"/>
      <c r="DN115" s="959"/>
      <c r="DO115" s="959"/>
      <c r="DP115" s="960"/>
      <c r="DQ115" s="961" t="s">
        <v>114</v>
      </c>
      <c r="DR115" s="959"/>
      <c r="DS115" s="959"/>
      <c r="DT115" s="959"/>
      <c r="DU115" s="960"/>
      <c r="DV115" s="962" t="s">
        <v>114</v>
      </c>
      <c r="DW115" s="963"/>
      <c r="DX115" s="963"/>
      <c r="DY115" s="963"/>
      <c r="DZ115" s="964"/>
    </row>
    <row r="116" spans="1:130" s="199" customFormat="1" ht="26.25" customHeight="1">
      <c r="A116" s="956"/>
      <c r="B116" s="957"/>
      <c r="C116" s="965" t="s">
        <v>440</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v>655</v>
      </c>
      <c r="AB116" s="959"/>
      <c r="AC116" s="959"/>
      <c r="AD116" s="959"/>
      <c r="AE116" s="960"/>
      <c r="AF116" s="961" t="s">
        <v>114</v>
      </c>
      <c r="AG116" s="959"/>
      <c r="AH116" s="959"/>
      <c r="AI116" s="959"/>
      <c r="AJ116" s="960"/>
      <c r="AK116" s="961">
        <v>18</v>
      </c>
      <c r="AL116" s="959"/>
      <c r="AM116" s="959"/>
      <c r="AN116" s="959"/>
      <c r="AO116" s="960"/>
      <c r="AP116" s="962">
        <v>0</v>
      </c>
      <c r="AQ116" s="963"/>
      <c r="AR116" s="963"/>
      <c r="AS116" s="963"/>
      <c r="AT116" s="964"/>
      <c r="AU116" s="900"/>
      <c r="AV116" s="901"/>
      <c r="AW116" s="901"/>
      <c r="AX116" s="901"/>
      <c r="AY116" s="901"/>
      <c r="AZ116" s="967" t="s">
        <v>441</v>
      </c>
      <c r="BA116" s="968"/>
      <c r="BB116" s="968"/>
      <c r="BC116" s="968"/>
      <c r="BD116" s="968"/>
      <c r="BE116" s="968"/>
      <c r="BF116" s="968"/>
      <c r="BG116" s="968"/>
      <c r="BH116" s="968"/>
      <c r="BI116" s="968"/>
      <c r="BJ116" s="968"/>
      <c r="BK116" s="968"/>
      <c r="BL116" s="968"/>
      <c r="BM116" s="968"/>
      <c r="BN116" s="968"/>
      <c r="BO116" s="968"/>
      <c r="BP116" s="969"/>
      <c r="BQ116" s="919" t="s">
        <v>114</v>
      </c>
      <c r="BR116" s="920"/>
      <c r="BS116" s="920"/>
      <c r="BT116" s="920"/>
      <c r="BU116" s="920"/>
      <c r="BV116" s="920" t="s">
        <v>114</v>
      </c>
      <c r="BW116" s="920"/>
      <c r="BX116" s="920"/>
      <c r="BY116" s="920"/>
      <c r="BZ116" s="920"/>
      <c r="CA116" s="920" t="s">
        <v>114</v>
      </c>
      <c r="CB116" s="920"/>
      <c r="CC116" s="920"/>
      <c r="CD116" s="920"/>
      <c r="CE116" s="920"/>
      <c r="CF116" s="914" t="s">
        <v>114</v>
      </c>
      <c r="CG116" s="915"/>
      <c r="CH116" s="915"/>
      <c r="CI116" s="915"/>
      <c r="CJ116" s="915"/>
      <c r="CK116" s="945"/>
      <c r="CL116" s="946"/>
      <c r="CM116" s="916" t="s">
        <v>442</v>
      </c>
      <c r="CN116" s="917"/>
      <c r="CO116" s="917"/>
      <c r="CP116" s="917"/>
      <c r="CQ116" s="917"/>
      <c r="CR116" s="917"/>
      <c r="CS116" s="917"/>
      <c r="CT116" s="917"/>
      <c r="CU116" s="917"/>
      <c r="CV116" s="917"/>
      <c r="CW116" s="917"/>
      <c r="CX116" s="917"/>
      <c r="CY116" s="917"/>
      <c r="CZ116" s="917"/>
      <c r="DA116" s="917"/>
      <c r="DB116" s="917"/>
      <c r="DC116" s="917"/>
      <c r="DD116" s="917"/>
      <c r="DE116" s="917"/>
      <c r="DF116" s="918"/>
      <c r="DG116" s="958">
        <v>192447</v>
      </c>
      <c r="DH116" s="959"/>
      <c r="DI116" s="959"/>
      <c r="DJ116" s="959"/>
      <c r="DK116" s="960"/>
      <c r="DL116" s="961">
        <v>134451</v>
      </c>
      <c r="DM116" s="959"/>
      <c r="DN116" s="959"/>
      <c r="DO116" s="959"/>
      <c r="DP116" s="960"/>
      <c r="DQ116" s="961">
        <v>100455</v>
      </c>
      <c r="DR116" s="959"/>
      <c r="DS116" s="959"/>
      <c r="DT116" s="959"/>
      <c r="DU116" s="960"/>
      <c r="DV116" s="962">
        <v>0.4</v>
      </c>
      <c r="DW116" s="963"/>
      <c r="DX116" s="963"/>
      <c r="DY116" s="963"/>
      <c r="DZ116" s="964"/>
    </row>
    <row r="117" spans="1:130" s="199" customFormat="1" ht="26.25" customHeight="1">
      <c r="A117" s="904" t="s">
        <v>172</v>
      </c>
      <c r="B117" s="885"/>
      <c r="C117" s="885"/>
      <c r="D117" s="885"/>
      <c r="E117" s="885"/>
      <c r="F117" s="885"/>
      <c r="G117" s="885"/>
      <c r="H117" s="885"/>
      <c r="I117" s="885"/>
      <c r="J117" s="885"/>
      <c r="K117" s="885"/>
      <c r="L117" s="885"/>
      <c r="M117" s="885"/>
      <c r="N117" s="885"/>
      <c r="O117" s="885"/>
      <c r="P117" s="885"/>
      <c r="Q117" s="885"/>
      <c r="R117" s="885"/>
      <c r="S117" s="885"/>
      <c r="T117" s="885"/>
      <c r="U117" s="885"/>
      <c r="V117" s="885"/>
      <c r="W117" s="885"/>
      <c r="X117" s="885"/>
      <c r="Y117" s="975" t="s">
        <v>443</v>
      </c>
      <c r="Z117" s="886"/>
      <c r="AA117" s="976">
        <v>10549209</v>
      </c>
      <c r="AB117" s="977"/>
      <c r="AC117" s="977"/>
      <c r="AD117" s="977"/>
      <c r="AE117" s="978"/>
      <c r="AF117" s="979">
        <v>10642933</v>
      </c>
      <c r="AG117" s="977"/>
      <c r="AH117" s="977"/>
      <c r="AI117" s="977"/>
      <c r="AJ117" s="978"/>
      <c r="AK117" s="979">
        <v>10439627</v>
      </c>
      <c r="AL117" s="977"/>
      <c r="AM117" s="977"/>
      <c r="AN117" s="977"/>
      <c r="AO117" s="978"/>
      <c r="AP117" s="980"/>
      <c r="AQ117" s="981"/>
      <c r="AR117" s="981"/>
      <c r="AS117" s="981"/>
      <c r="AT117" s="982"/>
      <c r="AU117" s="900"/>
      <c r="AV117" s="901"/>
      <c r="AW117" s="901"/>
      <c r="AX117" s="901"/>
      <c r="AY117" s="901"/>
      <c r="AZ117" s="967" t="s">
        <v>444</v>
      </c>
      <c r="BA117" s="968"/>
      <c r="BB117" s="968"/>
      <c r="BC117" s="968"/>
      <c r="BD117" s="968"/>
      <c r="BE117" s="968"/>
      <c r="BF117" s="968"/>
      <c r="BG117" s="968"/>
      <c r="BH117" s="968"/>
      <c r="BI117" s="968"/>
      <c r="BJ117" s="968"/>
      <c r="BK117" s="968"/>
      <c r="BL117" s="968"/>
      <c r="BM117" s="968"/>
      <c r="BN117" s="968"/>
      <c r="BO117" s="968"/>
      <c r="BP117" s="969"/>
      <c r="BQ117" s="919" t="s">
        <v>114</v>
      </c>
      <c r="BR117" s="920"/>
      <c r="BS117" s="920"/>
      <c r="BT117" s="920"/>
      <c r="BU117" s="920"/>
      <c r="BV117" s="920" t="s">
        <v>114</v>
      </c>
      <c r="BW117" s="920"/>
      <c r="BX117" s="920"/>
      <c r="BY117" s="920"/>
      <c r="BZ117" s="920"/>
      <c r="CA117" s="920" t="s">
        <v>114</v>
      </c>
      <c r="CB117" s="920"/>
      <c r="CC117" s="920"/>
      <c r="CD117" s="920"/>
      <c r="CE117" s="920"/>
      <c r="CF117" s="914" t="s">
        <v>114</v>
      </c>
      <c r="CG117" s="915"/>
      <c r="CH117" s="915"/>
      <c r="CI117" s="915"/>
      <c r="CJ117" s="915"/>
      <c r="CK117" s="945"/>
      <c r="CL117" s="946"/>
      <c r="CM117" s="916" t="s">
        <v>445</v>
      </c>
      <c r="CN117" s="917"/>
      <c r="CO117" s="917"/>
      <c r="CP117" s="917"/>
      <c r="CQ117" s="917"/>
      <c r="CR117" s="917"/>
      <c r="CS117" s="917"/>
      <c r="CT117" s="917"/>
      <c r="CU117" s="917"/>
      <c r="CV117" s="917"/>
      <c r="CW117" s="917"/>
      <c r="CX117" s="917"/>
      <c r="CY117" s="917"/>
      <c r="CZ117" s="917"/>
      <c r="DA117" s="917"/>
      <c r="DB117" s="917"/>
      <c r="DC117" s="917"/>
      <c r="DD117" s="917"/>
      <c r="DE117" s="917"/>
      <c r="DF117" s="918"/>
      <c r="DG117" s="958" t="s">
        <v>114</v>
      </c>
      <c r="DH117" s="959"/>
      <c r="DI117" s="959"/>
      <c r="DJ117" s="959"/>
      <c r="DK117" s="960"/>
      <c r="DL117" s="961" t="s">
        <v>114</v>
      </c>
      <c r="DM117" s="959"/>
      <c r="DN117" s="959"/>
      <c r="DO117" s="959"/>
      <c r="DP117" s="960"/>
      <c r="DQ117" s="961" t="s">
        <v>114</v>
      </c>
      <c r="DR117" s="959"/>
      <c r="DS117" s="959"/>
      <c r="DT117" s="959"/>
      <c r="DU117" s="960"/>
      <c r="DV117" s="962" t="s">
        <v>114</v>
      </c>
      <c r="DW117" s="963"/>
      <c r="DX117" s="963"/>
      <c r="DY117" s="963"/>
      <c r="DZ117" s="964"/>
    </row>
    <row r="118" spans="1:130" s="199" customFormat="1" ht="26.25" customHeight="1">
      <c r="A118" s="904" t="s">
        <v>419</v>
      </c>
      <c r="B118" s="885"/>
      <c r="C118" s="885"/>
      <c r="D118" s="885"/>
      <c r="E118" s="885"/>
      <c r="F118" s="885"/>
      <c r="G118" s="885"/>
      <c r="H118" s="885"/>
      <c r="I118" s="885"/>
      <c r="J118" s="885"/>
      <c r="K118" s="885"/>
      <c r="L118" s="885"/>
      <c r="M118" s="885"/>
      <c r="N118" s="885"/>
      <c r="O118" s="885"/>
      <c r="P118" s="885"/>
      <c r="Q118" s="885"/>
      <c r="R118" s="885"/>
      <c r="S118" s="885"/>
      <c r="T118" s="885"/>
      <c r="U118" s="885"/>
      <c r="V118" s="885"/>
      <c r="W118" s="885"/>
      <c r="X118" s="885"/>
      <c r="Y118" s="885"/>
      <c r="Z118" s="886"/>
      <c r="AA118" s="884" t="s">
        <v>417</v>
      </c>
      <c r="AB118" s="885"/>
      <c r="AC118" s="885"/>
      <c r="AD118" s="885"/>
      <c r="AE118" s="886"/>
      <c r="AF118" s="884" t="s">
        <v>289</v>
      </c>
      <c r="AG118" s="885"/>
      <c r="AH118" s="885"/>
      <c r="AI118" s="885"/>
      <c r="AJ118" s="886"/>
      <c r="AK118" s="884" t="s">
        <v>288</v>
      </c>
      <c r="AL118" s="885"/>
      <c r="AM118" s="885"/>
      <c r="AN118" s="885"/>
      <c r="AO118" s="886"/>
      <c r="AP118" s="971" t="s">
        <v>418</v>
      </c>
      <c r="AQ118" s="972"/>
      <c r="AR118" s="972"/>
      <c r="AS118" s="972"/>
      <c r="AT118" s="973"/>
      <c r="AU118" s="900"/>
      <c r="AV118" s="901"/>
      <c r="AW118" s="901"/>
      <c r="AX118" s="901"/>
      <c r="AY118" s="901"/>
      <c r="AZ118" s="974" t="s">
        <v>446</v>
      </c>
      <c r="BA118" s="965"/>
      <c r="BB118" s="965"/>
      <c r="BC118" s="965"/>
      <c r="BD118" s="965"/>
      <c r="BE118" s="965"/>
      <c r="BF118" s="965"/>
      <c r="BG118" s="965"/>
      <c r="BH118" s="965"/>
      <c r="BI118" s="965"/>
      <c r="BJ118" s="965"/>
      <c r="BK118" s="965"/>
      <c r="BL118" s="965"/>
      <c r="BM118" s="965"/>
      <c r="BN118" s="965"/>
      <c r="BO118" s="965"/>
      <c r="BP118" s="966"/>
      <c r="BQ118" s="997" t="s">
        <v>114</v>
      </c>
      <c r="BR118" s="998"/>
      <c r="BS118" s="998"/>
      <c r="BT118" s="998"/>
      <c r="BU118" s="998"/>
      <c r="BV118" s="998" t="s">
        <v>114</v>
      </c>
      <c r="BW118" s="998"/>
      <c r="BX118" s="998"/>
      <c r="BY118" s="998"/>
      <c r="BZ118" s="998"/>
      <c r="CA118" s="998" t="s">
        <v>114</v>
      </c>
      <c r="CB118" s="998"/>
      <c r="CC118" s="998"/>
      <c r="CD118" s="998"/>
      <c r="CE118" s="998"/>
      <c r="CF118" s="914" t="s">
        <v>114</v>
      </c>
      <c r="CG118" s="915"/>
      <c r="CH118" s="915"/>
      <c r="CI118" s="915"/>
      <c r="CJ118" s="915"/>
      <c r="CK118" s="945"/>
      <c r="CL118" s="946"/>
      <c r="CM118" s="916" t="s">
        <v>447</v>
      </c>
      <c r="CN118" s="917"/>
      <c r="CO118" s="917"/>
      <c r="CP118" s="917"/>
      <c r="CQ118" s="917"/>
      <c r="CR118" s="917"/>
      <c r="CS118" s="917"/>
      <c r="CT118" s="917"/>
      <c r="CU118" s="917"/>
      <c r="CV118" s="917"/>
      <c r="CW118" s="917"/>
      <c r="CX118" s="917"/>
      <c r="CY118" s="917"/>
      <c r="CZ118" s="917"/>
      <c r="DA118" s="917"/>
      <c r="DB118" s="917"/>
      <c r="DC118" s="917"/>
      <c r="DD118" s="917"/>
      <c r="DE118" s="917"/>
      <c r="DF118" s="918"/>
      <c r="DG118" s="958" t="s">
        <v>114</v>
      </c>
      <c r="DH118" s="959"/>
      <c r="DI118" s="959"/>
      <c r="DJ118" s="959"/>
      <c r="DK118" s="960"/>
      <c r="DL118" s="961" t="s">
        <v>114</v>
      </c>
      <c r="DM118" s="959"/>
      <c r="DN118" s="959"/>
      <c r="DO118" s="959"/>
      <c r="DP118" s="960"/>
      <c r="DQ118" s="961" t="s">
        <v>114</v>
      </c>
      <c r="DR118" s="959"/>
      <c r="DS118" s="959"/>
      <c r="DT118" s="959"/>
      <c r="DU118" s="960"/>
      <c r="DV118" s="962" t="s">
        <v>114</v>
      </c>
      <c r="DW118" s="963"/>
      <c r="DX118" s="963"/>
      <c r="DY118" s="963"/>
      <c r="DZ118" s="964"/>
    </row>
    <row r="119" spans="1:130" s="199" customFormat="1" ht="26.25" customHeight="1">
      <c r="A119" s="1058" t="s">
        <v>422</v>
      </c>
      <c r="B119" s="944"/>
      <c r="C119" s="923" t="s">
        <v>423</v>
      </c>
      <c r="D119" s="924"/>
      <c r="E119" s="924"/>
      <c r="F119" s="924"/>
      <c r="G119" s="924"/>
      <c r="H119" s="924"/>
      <c r="I119" s="924"/>
      <c r="J119" s="924"/>
      <c r="K119" s="924"/>
      <c r="L119" s="924"/>
      <c r="M119" s="924"/>
      <c r="N119" s="924"/>
      <c r="O119" s="924"/>
      <c r="P119" s="924"/>
      <c r="Q119" s="924"/>
      <c r="R119" s="924"/>
      <c r="S119" s="924"/>
      <c r="T119" s="924"/>
      <c r="U119" s="924"/>
      <c r="V119" s="924"/>
      <c r="W119" s="924"/>
      <c r="X119" s="924"/>
      <c r="Y119" s="924"/>
      <c r="Z119" s="925"/>
      <c r="AA119" s="891" t="s">
        <v>114</v>
      </c>
      <c r="AB119" s="892"/>
      <c r="AC119" s="892"/>
      <c r="AD119" s="892"/>
      <c r="AE119" s="893"/>
      <c r="AF119" s="894" t="s">
        <v>114</v>
      </c>
      <c r="AG119" s="892"/>
      <c r="AH119" s="892"/>
      <c r="AI119" s="892"/>
      <c r="AJ119" s="893"/>
      <c r="AK119" s="894" t="s">
        <v>114</v>
      </c>
      <c r="AL119" s="892"/>
      <c r="AM119" s="892"/>
      <c r="AN119" s="892"/>
      <c r="AO119" s="893"/>
      <c r="AP119" s="895" t="s">
        <v>114</v>
      </c>
      <c r="AQ119" s="896"/>
      <c r="AR119" s="896"/>
      <c r="AS119" s="896"/>
      <c r="AT119" s="897"/>
      <c r="AU119" s="902"/>
      <c r="AV119" s="903"/>
      <c r="AW119" s="903"/>
      <c r="AX119" s="903"/>
      <c r="AY119" s="903"/>
      <c r="AZ119" s="230" t="s">
        <v>172</v>
      </c>
      <c r="BA119" s="230"/>
      <c r="BB119" s="230"/>
      <c r="BC119" s="230"/>
      <c r="BD119" s="230"/>
      <c r="BE119" s="230"/>
      <c r="BF119" s="230"/>
      <c r="BG119" s="230"/>
      <c r="BH119" s="230"/>
      <c r="BI119" s="230"/>
      <c r="BJ119" s="230"/>
      <c r="BK119" s="230"/>
      <c r="BL119" s="230"/>
      <c r="BM119" s="230"/>
      <c r="BN119" s="230"/>
      <c r="BO119" s="975" t="s">
        <v>448</v>
      </c>
      <c r="BP119" s="1006"/>
      <c r="BQ119" s="997">
        <v>101615344</v>
      </c>
      <c r="BR119" s="998"/>
      <c r="BS119" s="998"/>
      <c r="BT119" s="998"/>
      <c r="BU119" s="998"/>
      <c r="BV119" s="998">
        <v>100764310</v>
      </c>
      <c r="BW119" s="998"/>
      <c r="BX119" s="998"/>
      <c r="BY119" s="998"/>
      <c r="BZ119" s="998"/>
      <c r="CA119" s="998">
        <v>98978820</v>
      </c>
      <c r="CB119" s="998"/>
      <c r="CC119" s="998"/>
      <c r="CD119" s="998"/>
      <c r="CE119" s="998"/>
      <c r="CF119" s="999"/>
      <c r="CG119" s="1000"/>
      <c r="CH119" s="1000"/>
      <c r="CI119" s="1000"/>
      <c r="CJ119" s="1001"/>
      <c r="CK119" s="947"/>
      <c r="CL119" s="948"/>
      <c r="CM119" s="1002" t="s">
        <v>449</v>
      </c>
      <c r="CN119" s="1003"/>
      <c r="CO119" s="1003"/>
      <c r="CP119" s="1003"/>
      <c r="CQ119" s="1003"/>
      <c r="CR119" s="1003"/>
      <c r="CS119" s="1003"/>
      <c r="CT119" s="1003"/>
      <c r="CU119" s="1003"/>
      <c r="CV119" s="1003"/>
      <c r="CW119" s="1003"/>
      <c r="CX119" s="1003"/>
      <c r="CY119" s="1003"/>
      <c r="CZ119" s="1003"/>
      <c r="DA119" s="1003"/>
      <c r="DB119" s="1003"/>
      <c r="DC119" s="1003"/>
      <c r="DD119" s="1003"/>
      <c r="DE119" s="1003"/>
      <c r="DF119" s="1004"/>
      <c r="DG119" s="1005" t="s">
        <v>114</v>
      </c>
      <c r="DH119" s="984"/>
      <c r="DI119" s="984"/>
      <c r="DJ119" s="984"/>
      <c r="DK119" s="985"/>
      <c r="DL119" s="983" t="s">
        <v>114</v>
      </c>
      <c r="DM119" s="984"/>
      <c r="DN119" s="984"/>
      <c r="DO119" s="984"/>
      <c r="DP119" s="985"/>
      <c r="DQ119" s="983" t="s">
        <v>114</v>
      </c>
      <c r="DR119" s="984"/>
      <c r="DS119" s="984"/>
      <c r="DT119" s="984"/>
      <c r="DU119" s="985"/>
      <c r="DV119" s="986" t="s">
        <v>114</v>
      </c>
      <c r="DW119" s="987"/>
      <c r="DX119" s="987"/>
      <c r="DY119" s="987"/>
      <c r="DZ119" s="988"/>
    </row>
    <row r="120" spans="1:130" s="199" customFormat="1" ht="26.25" customHeight="1">
      <c r="A120" s="1059"/>
      <c r="B120" s="946"/>
      <c r="C120" s="916" t="s">
        <v>426</v>
      </c>
      <c r="D120" s="917"/>
      <c r="E120" s="917"/>
      <c r="F120" s="917"/>
      <c r="G120" s="917"/>
      <c r="H120" s="917"/>
      <c r="I120" s="917"/>
      <c r="J120" s="917"/>
      <c r="K120" s="917"/>
      <c r="L120" s="917"/>
      <c r="M120" s="917"/>
      <c r="N120" s="917"/>
      <c r="O120" s="917"/>
      <c r="P120" s="917"/>
      <c r="Q120" s="917"/>
      <c r="R120" s="917"/>
      <c r="S120" s="917"/>
      <c r="T120" s="917"/>
      <c r="U120" s="917"/>
      <c r="V120" s="917"/>
      <c r="W120" s="917"/>
      <c r="X120" s="917"/>
      <c r="Y120" s="917"/>
      <c r="Z120" s="918"/>
      <c r="AA120" s="958" t="s">
        <v>114</v>
      </c>
      <c r="AB120" s="959"/>
      <c r="AC120" s="959"/>
      <c r="AD120" s="959"/>
      <c r="AE120" s="960"/>
      <c r="AF120" s="961" t="s">
        <v>114</v>
      </c>
      <c r="AG120" s="959"/>
      <c r="AH120" s="959"/>
      <c r="AI120" s="959"/>
      <c r="AJ120" s="960"/>
      <c r="AK120" s="961" t="s">
        <v>114</v>
      </c>
      <c r="AL120" s="959"/>
      <c r="AM120" s="959"/>
      <c r="AN120" s="959"/>
      <c r="AO120" s="960"/>
      <c r="AP120" s="962" t="s">
        <v>114</v>
      </c>
      <c r="AQ120" s="963"/>
      <c r="AR120" s="963"/>
      <c r="AS120" s="963"/>
      <c r="AT120" s="964"/>
      <c r="AU120" s="989" t="s">
        <v>450</v>
      </c>
      <c r="AV120" s="990"/>
      <c r="AW120" s="990"/>
      <c r="AX120" s="990"/>
      <c r="AY120" s="991"/>
      <c r="AZ120" s="940" t="s">
        <v>451</v>
      </c>
      <c r="BA120" s="889"/>
      <c r="BB120" s="889"/>
      <c r="BC120" s="889"/>
      <c r="BD120" s="889"/>
      <c r="BE120" s="889"/>
      <c r="BF120" s="889"/>
      <c r="BG120" s="889"/>
      <c r="BH120" s="889"/>
      <c r="BI120" s="889"/>
      <c r="BJ120" s="889"/>
      <c r="BK120" s="889"/>
      <c r="BL120" s="889"/>
      <c r="BM120" s="889"/>
      <c r="BN120" s="889"/>
      <c r="BO120" s="889"/>
      <c r="BP120" s="890"/>
      <c r="BQ120" s="926">
        <v>11086356</v>
      </c>
      <c r="BR120" s="927"/>
      <c r="BS120" s="927"/>
      <c r="BT120" s="927"/>
      <c r="BU120" s="927"/>
      <c r="BV120" s="927">
        <v>11313587</v>
      </c>
      <c r="BW120" s="927"/>
      <c r="BX120" s="927"/>
      <c r="BY120" s="927"/>
      <c r="BZ120" s="927"/>
      <c r="CA120" s="927">
        <v>10538173</v>
      </c>
      <c r="CB120" s="927"/>
      <c r="CC120" s="927"/>
      <c r="CD120" s="927"/>
      <c r="CE120" s="927"/>
      <c r="CF120" s="941">
        <v>44.4</v>
      </c>
      <c r="CG120" s="942"/>
      <c r="CH120" s="942"/>
      <c r="CI120" s="942"/>
      <c r="CJ120" s="942"/>
      <c r="CK120" s="1007" t="s">
        <v>452</v>
      </c>
      <c r="CL120" s="1008"/>
      <c r="CM120" s="1008"/>
      <c r="CN120" s="1008"/>
      <c r="CO120" s="1009"/>
      <c r="CP120" s="1015" t="s">
        <v>393</v>
      </c>
      <c r="CQ120" s="1016"/>
      <c r="CR120" s="1016"/>
      <c r="CS120" s="1016"/>
      <c r="CT120" s="1016"/>
      <c r="CU120" s="1016"/>
      <c r="CV120" s="1016"/>
      <c r="CW120" s="1016"/>
      <c r="CX120" s="1016"/>
      <c r="CY120" s="1016"/>
      <c r="CZ120" s="1016"/>
      <c r="DA120" s="1016"/>
      <c r="DB120" s="1016"/>
      <c r="DC120" s="1016"/>
      <c r="DD120" s="1016"/>
      <c r="DE120" s="1016"/>
      <c r="DF120" s="1017"/>
      <c r="DG120" s="926">
        <v>19491082</v>
      </c>
      <c r="DH120" s="927"/>
      <c r="DI120" s="927"/>
      <c r="DJ120" s="927"/>
      <c r="DK120" s="927"/>
      <c r="DL120" s="927">
        <v>19720176</v>
      </c>
      <c r="DM120" s="927"/>
      <c r="DN120" s="927"/>
      <c r="DO120" s="927"/>
      <c r="DP120" s="927"/>
      <c r="DQ120" s="927">
        <v>20322578</v>
      </c>
      <c r="DR120" s="927"/>
      <c r="DS120" s="927"/>
      <c r="DT120" s="927"/>
      <c r="DU120" s="927"/>
      <c r="DV120" s="928">
        <v>85.6</v>
      </c>
      <c r="DW120" s="928"/>
      <c r="DX120" s="928"/>
      <c r="DY120" s="928"/>
      <c r="DZ120" s="929"/>
    </row>
    <row r="121" spans="1:130" s="199" customFormat="1" ht="26.25" customHeight="1">
      <c r="A121" s="1059"/>
      <c r="B121" s="946"/>
      <c r="C121" s="967" t="s">
        <v>453</v>
      </c>
      <c r="D121" s="968"/>
      <c r="E121" s="968"/>
      <c r="F121" s="968"/>
      <c r="G121" s="968"/>
      <c r="H121" s="968"/>
      <c r="I121" s="968"/>
      <c r="J121" s="968"/>
      <c r="K121" s="968"/>
      <c r="L121" s="968"/>
      <c r="M121" s="968"/>
      <c r="N121" s="968"/>
      <c r="O121" s="968"/>
      <c r="P121" s="968"/>
      <c r="Q121" s="968"/>
      <c r="R121" s="968"/>
      <c r="S121" s="968"/>
      <c r="T121" s="968"/>
      <c r="U121" s="968"/>
      <c r="V121" s="968"/>
      <c r="W121" s="968"/>
      <c r="X121" s="968"/>
      <c r="Y121" s="968"/>
      <c r="Z121" s="969"/>
      <c r="AA121" s="958">
        <v>14136</v>
      </c>
      <c r="AB121" s="959"/>
      <c r="AC121" s="959"/>
      <c r="AD121" s="959"/>
      <c r="AE121" s="960"/>
      <c r="AF121" s="961">
        <v>14136</v>
      </c>
      <c r="AG121" s="959"/>
      <c r="AH121" s="959"/>
      <c r="AI121" s="959"/>
      <c r="AJ121" s="960"/>
      <c r="AK121" s="961">
        <v>14136</v>
      </c>
      <c r="AL121" s="959"/>
      <c r="AM121" s="959"/>
      <c r="AN121" s="959"/>
      <c r="AO121" s="960"/>
      <c r="AP121" s="962">
        <v>0.1</v>
      </c>
      <c r="AQ121" s="963"/>
      <c r="AR121" s="963"/>
      <c r="AS121" s="963"/>
      <c r="AT121" s="964"/>
      <c r="AU121" s="992"/>
      <c r="AV121" s="993"/>
      <c r="AW121" s="993"/>
      <c r="AX121" s="993"/>
      <c r="AY121" s="994"/>
      <c r="AZ121" s="949" t="s">
        <v>454</v>
      </c>
      <c r="BA121" s="950"/>
      <c r="BB121" s="950"/>
      <c r="BC121" s="950"/>
      <c r="BD121" s="950"/>
      <c r="BE121" s="950"/>
      <c r="BF121" s="950"/>
      <c r="BG121" s="950"/>
      <c r="BH121" s="950"/>
      <c r="BI121" s="950"/>
      <c r="BJ121" s="950"/>
      <c r="BK121" s="950"/>
      <c r="BL121" s="950"/>
      <c r="BM121" s="950"/>
      <c r="BN121" s="950"/>
      <c r="BO121" s="950"/>
      <c r="BP121" s="951"/>
      <c r="BQ121" s="919">
        <v>15350987</v>
      </c>
      <c r="BR121" s="920"/>
      <c r="BS121" s="920"/>
      <c r="BT121" s="920"/>
      <c r="BU121" s="920"/>
      <c r="BV121" s="920">
        <v>14636172</v>
      </c>
      <c r="BW121" s="920"/>
      <c r="BX121" s="920"/>
      <c r="BY121" s="920"/>
      <c r="BZ121" s="920"/>
      <c r="CA121" s="920">
        <v>14156345</v>
      </c>
      <c r="CB121" s="920"/>
      <c r="CC121" s="920"/>
      <c r="CD121" s="920"/>
      <c r="CE121" s="920"/>
      <c r="CF121" s="914">
        <v>59.7</v>
      </c>
      <c r="CG121" s="915"/>
      <c r="CH121" s="915"/>
      <c r="CI121" s="915"/>
      <c r="CJ121" s="915"/>
      <c r="CK121" s="1010"/>
      <c r="CL121" s="1011"/>
      <c r="CM121" s="1011"/>
      <c r="CN121" s="1011"/>
      <c r="CO121" s="1012"/>
      <c r="CP121" s="1020" t="s">
        <v>394</v>
      </c>
      <c r="CQ121" s="1021"/>
      <c r="CR121" s="1021"/>
      <c r="CS121" s="1021"/>
      <c r="CT121" s="1021"/>
      <c r="CU121" s="1021"/>
      <c r="CV121" s="1021"/>
      <c r="CW121" s="1021"/>
      <c r="CX121" s="1021"/>
      <c r="CY121" s="1021"/>
      <c r="CZ121" s="1021"/>
      <c r="DA121" s="1021"/>
      <c r="DB121" s="1021"/>
      <c r="DC121" s="1021"/>
      <c r="DD121" s="1021"/>
      <c r="DE121" s="1021"/>
      <c r="DF121" s="1022"/>
      <c r="DG121" s="919">
        <v>5610768</v>
      </c>
      <c r="DH121" s="920"/>
      <c r="DI121" s="920"/>
      <c r="DJ121" s="920"/>
      <c r="DK121" s="920"/>
      <c r="DL121" s="920">
        <v>5451644</v>
      </c>
      <c r="DM121" s="920"/>
      <c r="DN121" s="920"/>
      <c r="DO121" s="920"/>
      <c r="DP121" s="920"/>
      <c r="DQ121" s="920">
        <v>5383852</v>
      </c>
      <c r="DR121" s="920"/>
      <c r="DS121" s="920"/>
      <c r="DT121" s="920"/>
      <c r="DU121" s="920"/>
      <c r="DV121" s="921">
        <v>22.7</v>
      </c>
      <c r="DW121" s="921"/>
      <c r="DX121" s="921"/>
      <c r="DY121" s="921"/>
      <c r="DZ121" s="922"/>
    </row>
    <row r="122" spans="1:130" s="199" customFormat="1" ht="26.25" customHeight="1">
      <c r="A122" s="1059"/>
      <c r="B122" s="946"/>
      <c r="C122" s="916" t="s">
        <v>436</v>
      </c>
      <c r="D122" s="917"/>
      <c r="E122" s="917"/>
      <c r="F122" s="917"/>
      <c r="G122" s="917"/>
      <c r="H122" s="917"/>
      <c r="I122" s="917"/>
      <c r="J122" s="917"/>
      <c r="K122" s="917"/>
      <c r="L122" s="917"/>
      <c r="M122" s="917"/>
      <c r="N122" s="917"/>
      <c r="O122" s="917"/>
      <c r="P122" s="917"/>
      <c r="Q122" s="917"/>
      <c r="R122" s="917"/>
      <c r="S122" s="917"/>
      <c r="T122" s="917"/>
      <c r="U122" s="917"/>
      <c r="V122" s="917"/>
      <c r="W122" s="917"/>
      <c r="X122" s="917"/>
      <c r="Y122" s="917"/>
      <c r="Z122" s="918"/>
      <c r="AA122" s="958" t="s">
        <v>114</v>
      </c>
      <c r="AB122" s="959"/>
      <c r="AC122" s="959"/>
      <c r="AD122" s="959"/>
      <c r="AE122" s="960"/>
      <c r="AF122" s="961" t="s">
        <v>114</v>
      </c>
      <c r="AG122" s="959"/>
      <c r="AH122" s="959"/>
      <c r="AI122" s="959"/>
      <c r="AJ122" s="960"/>
      <c r="AK122" s="961" t="s">
        <v>114</v>
      </c>
      <c r="AL122" s="959"/>
      <c r="AM122" s="959"/>
      <c r="AN122" s="959"/>
      <c r="AO122" s="960"/>
      <c r="AP122" s="962" t="s">
        <v>114</v>
      </c>
      <c r="AQ122" s="963"/>
      <c r="AR122" s="963"/>
      <c r="AS122" s="963"/>
      <c r="AT122" s="964"/>
      <c r="AU122" s="992"/>
      <c r="AV122" s="993"/>
      <c r="AW122" s="993"/>
      <c r="AX122" s="993"/>
      <c r="AY122" s="994"/>
      <c r="AZ122" s="974" t="s">
        <v>455</v>
      </c>
      <c r="BA122" s="965"/>
      <c r="BB122" s="965"/>
      <c r="BC122" s="965"/>
      <c r="BD122" s="965"/>
      <c r="BE122" s="965"/>
      <c r="BF122" s="965"/>
      <c r="BG122" s="965"/>
      <c r="BH122" s="965"/>
      <c r="BI122" s="965"/>
      <c r="BJ122" s="965"/>
      <c r="BK122" s="965"/>
      <c r="BL122" s="965"/>
      <c r="BM122" s="965"/>
      <c r="BN122" s="965"/>
      <c r="BO122" s="965"/>
      <c r="BP122" s="966"/>
      <c r="BQ122" s="997">
        <v>64415615</v>
      </c>
      <c r="BR122" s="998"/>
      <c r="BS122" s="998"/>
      <c r="BT122" s="998"/>
      <c r="BU122" s="998"/>
      <c r="BV122" s="998">
        <v>64989369</v>
      </c>
      <c r="BW122" s="998"/>
      <c r="BX122" s="998"/>
      <c r="BY122" s="998"/>
      <c r="BZ122" s="998"/>
      <c r="CA122" s="998">
        <v>63681395</v>
      </c>
      <c r="CB122" s="998"/>
      <c r="CC122" s="998"/>
      <c r="CD122" s="998"/>
      <c r="CE122" s="998"/>
      <c r="CF122" s="1018">
        <v>268.3</v>
      </c>
      <c r="CG122" s="1019"/>
      <c r="CH122" s="1019"/>
      <c r="CI122" s="1019"/>
      <c r="CJ122" s="1019"/>
      <c r="CK122" s="1010"/>
      <c r="CL122" s="1011"/>
      <c r="CM122" s="1011"/>
      <c r="CN122" s="1011"/>
      <c r="CO122" s="1012"/>
      <c r="CP122" s="1020" t="s">
        <v>388</v>
      </c>
      <c r="CQ122" s="1021"/>
      <c r="CR122" s="1021"/>
      <c r="CS122" s="1021"/>
      <c r="CT122" s="1021"/>
      <c r="CU122" s="1021"/>
      <c r="CV122" s="1021"/>
      <c r="CW122" s="1021"/>
      <c r="CX122" s="1021"/>
      <c r="CY122" s="1021"/>
      <c r="CZ122" s="1021"/>
      <c r="DA122" s="1021"/>
      <c r="DB122" s="1021"/>
      <c r="DC122" s="1021"/>
      <c r="DD122" s="1021"/>
      <c r="DE122" s="1021"/>
      <c r="DF122" s="1022"/>
      <c r="DG122" s="919">
        <v>981107</v>
      </c>
      <c r="DH122" s="920"/>
      <c r="DI122" s="920"/>
      <c r="DJ122" s="920"/>
      <c r="DK122" s="920"/>
      <c r="DL122" s="920">
        <v>856957</v>
      </c>
      <c r="DM122" s="920"/>
      <c r="DN122" s="920"/>
      <c r="DO122" s="920"/>
      <c r="DP122" s="920"/>
      <c r="DQ122" s="920">
        <v>747846</v>
      </c>
      <c r="DR122" s="920"/>
      <c r="DS122" s="920"/>
      <c r="DT122" s="920"/>
      <c r="DU122" s="920"/>
      <c r="DV122" s="921">
        <v>3.2</v>
      </c>
      <c r="DW122" s="921"/>
      <c r="DX122" s="921"/>
      <c r="DY122" s="921"/>
      <c r="DZ122" s="922"/>
    </row>
    <row r="123" spans="1:130" s="199" customFormat="1" ht="26.25" customHeight="1">
      <c r="A123" s="1059"/>
      <c r="B123" s="946"/>
      <c r="C123" s="916" t="s">
        <v>442</v>
      </c>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8"/>
      <c r="AA123" s="958">
        <v>62956</v>
      </c>
      <c r="AB123" s="959"/>
      <c r="AC123" s="959"/>
      <c r="AD123" s="959"/>
      <c r="AE123" s="960"/>
      <c r="AF123" s="961">
        <v>57996</v>
      </c>
      <c r="AG123" s="959"/>
      <c r="AH123" s="959"/>
      <c r="AI123" s="959"/>
      <c r="AJ123" s="960"/>
      <c r="AK123" s="961">
        <v>33996</v>
      </c>
      <c r="AL123" s="959"/>
      <c r="AM123" s="959"/>
      <c r="AN123" s="959"/>
      <c r="AO123" s="960"/>
      <c r="AP123" s="962">
        <v>0.1</v>
      </c>
      <c r="AQ123" s="963"/>
      <c r="AR123" s="963"/>
      <c r="AS123" s="963"/>
      <c r="AT123" s="964"/>
      <c r="AU123" s="995"/>
      <c r="AV123" s="996"/>
      <c r="AW123" s="996"/>
      <c r="AX123" s="996"/>
      <c r="AY123" s="996"/>
      <c r="AZ123" s="230" t="s">
        <v>172</v>
      </c>
      <c r="BA123" s="230"/>
      <c r="BB123" s="230"/>
      <c r="BC123" s="230"/>
      <c r="BD123" s="230"/>
      <c r="BE123" s="230"/>
      <c r="BF123" s="230"/>
      <c r="BG123" s="230"/>
      <c r="BH123" s="230"/>
      <c r="BI123" s="230"/>
      <c r="BJ123" s="230"/>
      <c r="BK123" s="230"/>
      <c r="BL123" s="230"/>
      <c r="BM123" s="230"/>
      <c r="BN123" s="230"/>
      <c r="BO123" s="975" t="s">
        <v>456</v>
      </c>
      <c r="BP123" s="1006"/>
      <c r="BQ123" s="1065">
        <v>90852958</v>
      </c>
      <c r="BR123" s="1066"/>
      <c r="BS123" s="1066"/>
      <c r="BT123" s="1066"/>
      <c r="BU123" s="1066"/>
      <c r="BV123" s="1066">
        <v>90939128</v>
      </c>
      <c r="BW123" s="1066"/>
      <c r="BX123" s="1066"/>
      <c r="BY123" s="1066"/>
      <c r="BZ123" s="1066"/>
      <c r="CA123" s="1066">
        <v>88375913</v>
      </c>
      <c r="CB123" s="1066"/>
      <c r="CC123" s="1066"/>
      <c r="CD123" s="1066"/>
      <c r="CE123" s="1066"/>
      <c r="CF123" s="999"/>
      <c r="CG123" s="1000"/>
      <c r="CH123" s="1000"/>
      <c r="CI123" s="1000"/>
      <c r="CJ123" s="1001"/>
      <c r="CK123" s="1010"/>
      <c r="CL123" s="1011"/>
      <c r="CM123" s="1011"/>
      <c r="CN123" s="1011"/>
      <c r="CO123" s="1012"/>
      <c r="CP123" s="1020" t="s">
        <v>395</v>
      </c>
      <c r="CQ123" s="1021"/>
      <c r="CR123" s="1021"/>
      <c r="CS123" s="1021"/>
      <c r="CT123" s="1021"/>
      <c r="CU123" s="1021"/>
      <c r="CV123" s="1021"/>
      <c r="CW123" s="1021"/>
      <c r="CX123" s="1021"/>
      <c r="CY123" s="1021"/>
      <c r="CZ123" s="1021"/>
      <c r="DA123" s="1021"/>
      <c r="DB123" s="1021"/>
      <c r="DC123" s="1021"/>
      <c r="DD123" s="1021"/>
      <c r="DE123" s="1021"/>
      <c r="DF123" s="1022"/>
      <c r="DG123" s="958">
        <v>340220</v>
      </c>
      <c r="DH123" s="959"/>
      <c r="DI123" s="959"/>
      <c r="DJ123" s="959"/>
      <c r="DK123" s="960"/>
      <c r="DL123" s="961">
        <v>352957</v>
      </c>
      <c r="DM123" s="959"/>
      <c r="DN123" s="959"/>
      <c r="DO123" s="959"/>
      <c r="DP123" s="960"/>
      <c r="DQ123" s="961">
        <v>343191</v>
      </c>
      <c r="DR123" s="959"/>
      <c r="DS123" s="959"/>
      <c r="DT123" s="959"/>
      <c r="DU123" s="960"/>
      <c r="DV123" s="962">
        <v>1.4</v>
      </c>
      <c r="DW123" s="963"/>
      <c r="DX123" s="963"/>
      <c r="DY123" s="963"/>
      <c r="DZ123" s="964"/>
    </row>
    <row r="124" spans="1:130" s="199" customFormat="1" ht="26.25" customHeight="1" thickBot="1">
      <c r="A124" s="1059"/>
      <c r="B124" s="946"/>
      <c r="C124" s="916" t="s">
        <v>445</v>
      </c>
      <c r="D124" s="917"/>
      <c r="E124" s="917"/>
      <c r="F124" s="917"/>
      <c r="G124" s="917"/>
      <c r="H124" s="917"/>
      <c r="I124" s="917"/>
      <c r="J124" s="917"/>
      <c r="K124" s="917"/>
      <c r="L124" s="917"/>
      <c r="M124" s="917"/>
      <c r="N124" s="917"/>
      <c r="O124" s="917"/>
      <c r="P124" s="917"/>
      <c r="Q124" s="917"/>
      <c r="R124" s="917"/>
      <c r="S124" s="917"/>
      <c r="T124" s="917"/>
      <c r="U124" s="917"/>
      <c r="V124" s="917"/>
      <c r="W124" s="917"/>
      <c r="X124" s="917"/>
      <c r="Y124" s="917"/>
      <c r="Z124" s="918"/>
      <c r="AA124" s="958" t="s">
        <v>114</v>
      </c>
      <c r="AB124" s="959"/>
      <c r="AC124" s="959"/>
      <c r="AD124" s="959"/>
      <c r="AE124" s="960"/>
      <c r="AF124" s="961" t="s">
        <v>114</v>
      </c>
      <c r="AG124" s="959"/>
      <c r="AH124" s="959"/>
      <c r="AI124" s="959"/>
      <c r="AJ124" s="960"/>
      <c r="AK124" s="961" t="s">
        <v>114</v>
      </c>
      <c r="AL124" s="959"/>
      <c r="AM124" s="959"/>
      <c r="AN124" s="959"/>
      <c r="AO124" s="960"/>
      <c r="AP124" s="962" t="s">
        <v>114</v>
      </c>
      <c r="AQ124" s="963"/>
      <c r="AR124" s="963"/>
      <c r="AS124" s="963"/>
      <c r="AT124" s="964"/>
      <c r="AU124" s="1061" t="s">
        <v>457</v>
      </c>
      <c r="AV124" s="1062"/>
      <c r="AW124" s="1062"/>
      <c r="AX124" s="1062"/>
      <c r="AY124" s="1062"/>
      <c r="AZ124" s="1062"/>
      <c r="BA124" s="1062"/>
      <c r="BB124" s="1062"/>
      <c r="BC124" s="1062"/>
      <c r="BD124" s="1062"/>
      <c r="BE124" s="1062"/>
      <c r="BF124" s="1062"/>
      <c r="BG124" s="1062"/>
      <c r="BH124" s="1062"/>
      <c r="BI124" s="1062"/>
      <c r="BJ124" s="1062"/>
      <c r="BK124" s="1062"/>
      <c r="BL124" s="1062"/>
      <c r="BM124" s="1062"/>
      <c r="BN124" s="1062"/>
      <c r="BO124" s="1062"/>
      <c r="BP124" s="1063"/>
      <c r="BQ124" s="1064">
        <v>44.6</v>
      </c>
      <c r="BR124" s="1028"/>
      <c r="BS124" s="1028"/>
      <c r="BT124" s="1028"/>
      <c r="BU124" s="1028"/>
      <c r="BV124" s="1028">
        <v>40.5</v>
      </c>
      <c r="BW124" s="1028"/>
      <c r="BX124" s="1028"/>
      <c r="BY124" s="1028"/>
      <c r="BZ124" s="1028"/>
      <c r="CA124" s="1028">
        <v>44.6</v>
      </c>
      <c r="CB124" s="1028"/>
      <c r="CC124" s="1028"/>
      <c r="CD124" s="1028"/>
      <c r="CE124" s="1028"/>
      <c r="CF124" s="1029"/>
      <c r="CG124" s="1030"/>
      <c r="CH124" s="1030"/>
      <c r="CI124" s="1030"/>
      <c r="CJ124" s="1031"/>
      <c r="CK124" s="1013"/>
      <c r="CL124" s="1013"/>
      <c r="CM124" s="1013"/>
      <c r="CN124" s="1013"/>
      <c r="CO124" s="1014"/>
      <c r="CP124" s="1020" t="s">
        <v>458</v>
      </c>
      <c r="CQ124" s="1021"/>
      <c r="CR124" s="1021"/>
      <c r="CS124" s="1021"/>
      <c r="CT124" s="1021"/>
      <c r="CU124" s="1021"/>
      <c r="CV124" s="1021"/>
      <c r="CW124" s="1021"/>
      <c r="CX124" s="1021"/>
      <c r="CY124" s="1021"/>
      <c r="CZ124" s="1021"/>
      <c r="DA124" s="1021"/>
      <c r="DB124" s="1021"/>
      <c r="DC124" s="1021"/>
      <c r="DD124" s="1021"/>
      <c r="DE124" s="1021"/>
      <c r="DF124" s="1022"/>
      <c r="DG124" s="1005">
        <v>700288</v>
      </c>
      <c r="DH124" s="984"/>
      <c r="DI124" s="984"/>
      <c r="DJ124" s="984"/>
      <c r="DK124" s="985"/>
      <c r="DL124" s="983">
        <v>602973</v>
      </c>
      <c r="DM124" s="984"/>
      <c r="DN124" s="984"/>
      <c r="DO124" s="984"/>
      <c r="DP124" s="985"/>
      <c r="DQ124" s="983">
        <v>474351</v>
      </c>
      <c r="DR124" s="984"/>
      <c r="DS124" s="984"/>
      <c r="DT124" s="984"/>
      <c r="DU124" s="985"/>
      <c r="DV124" s="986">
        <v>2</v>
      </c>
      <c r="DW124" s="987"/>
      <c r="DX124" s="987"/>
      <c r="DY124" s="987"/>
      <c r="DZ124" s="988"/>
    </row>
    <row r="125" spans="1:130" s="199" customFormat="1" ht="26.25" customHeight="1">
      <c r="A125" s="1059"/>
      <c r="B125" s="946"/>
      <c r="C125" s="916" t="s">
        <v>447</v>
      </c>
      <c r="D125" s="917"/>
      <c r="E125" s="917"/>
      <c r="F125" s="917"/>
      <c r="G125" s="917"/>
      <c r="H125" s="917"/>
      <c r="I125" s="917"/>
      <c r="J125" s="917"/>
      <c r="K125" s="917"/>
      <c r="L125" s="917"/>
      <c r="M125" s="917"/>
      <c r="N125" s="917"/>
      <c r="O125" s="917"/>
      <c r="P125" s="917"/>
      <c r="Q125" s="917"/>
      <c r="R125" s="917"/>
      <c r="S125" s="917"/>
      <c r="T125" s="917"/>
      <c r="U125" s="917"/>
      <c r="V125" s="917"/>
      <c r="W125" s="917"/>
      <c r="X125" s="917"/>
      <c r="Y125" s="917"/>
      <c r="Z125" s="918"/>
      <c r="AA125" s="958" t="s">
        <v>114</v>
      </c>
      <c r="AB125" s="959"/>
      <c r="AC125" s="959"/>
      <c r="AD125" s="959"/>
      <c r="AE125" s="960"/>
      <c r="AF125" s="961" t="s">
        <v>114</v>
      </c>
      <c r="AG125" s="959"/>
      <c r="AH125" s="959"/>
      <c r="AI125" s="959"/>
      <c r="AJ125" s="960"/>
      <c r="AK125" s="961" t="s">
        <v>114</v>
      </c>
      <c r="AL125" s="959"/>
      <c r="AM125" s="959"/>
      <c r="AN125" s="959"/>
      <c r="AO125" s="960"/>
      <c r="AP125" s="962" t="s">
        <v>114</v>
      </c>
      <c r="AQ125" s="963"/>
      <c r="AR125" s="963"/>
      <c r="AS125" s="963"/>
      <c r="AT125" s="964"/>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1023" t="s">
        <v>459</v>
      </c>
      <c r="CL125" s="1008"/>
      <c r="CM125" s="1008"/>
      <c r="CN125" s="1008"/>
      <c r="CO125" s="1009"/>
      <c r="CP125" s="940" t="s">
        <v>460</v>
      </c>
      <c r="CQ125" s="889"/>
      <c r="CR125" s="889"/>
      <c r="CS125" s="889"/>
      <c r="CT125" s="889"/>
      <c r="CU125" s="889"/>
      <c r="CV125" s="889"/>
      <c r="CW125" s="889"/>
      <c r="CX125" s="889"/>
      <c r="CY125" s="889"/>
      <c r="CZ125" s="889"/>
      <c r="DA125" s="889"/>
      <c r="DB125" s="889"/>
      <c r="DC125" s="889"/>
      <c r="DD125" s="889"/>
      <c r="DE125" s="889"/>
      <c r="DF125" s="890"/>
      <c r="DG125" s="926" t="s">
        <v>114</v>
      </c>
      <c r="DH125" s="927"/>
      <c r="DI125" s="927"/>
      <c r="DJ125" s="927"/>
      <c r="DK125" s="927"/>
      <c r="DL125" s="927" t="s">
        <v>114</v>
      </c>
      <c r="DM125" s="927"/>
      <c r="DN125" s="927"/>
      <c r="DO125" s="927"/>
      <c r="DP125" s="927"/>
      <c r="DQ125" s="927" t="s">
        <v>114</v>
      </c>
      <c r="DR125" s="927"/>
      <c r="DS125" s="927"/>
      <c r="DT125" s="927"/>
      <c r="DU125" s="927"/>
      <c r="DV125" s="928" t="s">
        <v>114</v>
      </c>
      <c r="DW125" s="928"/>
      <c r="DX125" s="928"/>
      <c r="DY125" s="928"/>
      <c r="DZ125" s="929"/>
    </row>
    <row r="126" spans="1:130" s="199" customFormat="1" ht="26.25" customHeight="1" thickBot="1">
      <c r="A126" s="1059"/>
      <c r="B126" s="946"/>
      <c r="C126" s="916" t="s">
        <v>449</v>
      </c>
      <c r="D126" s="917"/>
      <c r="E126" s="917"/>
      <c r="F126" s="917"/>
      <c r="G126" s="917"/>
      <c r="H126" s="917"/>
      <c r="I126" s="917"/>
      <c r="J126" s="917"/>
      <c r="K126" s="917"/>
      <c r="L126" s="917"/>
      <c r="M126" s="917"/>
      <c r="N126" s="917"/>
      <c r="O126" s="917"/>
      <c r="P126" s="917"/>
      <c r="Q126" s="917"/>
      <c r="R126" s="917"/>
      <c r="S126" s="917"/>
      <c r="T126" s="917"/>
      <c r="U126" s="917"/>
      <c r="V126" s="917"/>
      <c r="W126" s="917"/>
      <c r="X126" s="917"/>
      <c r="Y126" s="917"/>
      <c r="Z126" s="918"/>
      <c r="AA126" s="958" t="s">
        <v>114</v>
      </c>
      <c r="AB126" s="959"/>
      <c r="AC126" s="959"/>
      <c r="AD126" s="959"/>
      <c r="AE126" s="960"/>
      <c r="AF126" s="961" t="s">
        <v>114</v>
      </c>
      <c r="AG126" s="959"/>
      <c r="AH126" s="959"/>
      <c r="AI126" s="959"/>
      <c r="AJ126" s="960"/>
      <c r="AK126" s="961" t="s">
        <v>114</v>
      </c>
      <c r="AL126" s="959"/>
      <c r="AM126" s="959"/>
      <c r="AN126" s="959"/>
      <c r="AO126" s="960"/>
      <c r="AP126" s="962" t="s">
        <v>114</v>
      </c>
      <c r="AQ126" s="963"/>
      <c r="AR126" s="963"/>
      <c r="AS126" s="963"/>
      <c r="AT126" s="964"/>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1024"/>
      <c r="CL126" s="1011"/>
      <c r="CM126" s="1011"/>
      <c r="CN126" s="1011"/>
      <c r="CO126" s="1012"/>
      <c r="CP126" s="949" t="s">
        <v>461</v>
      </c>
      <c r="CQ126" s="950"/>
      <c r="CR126" s="950"/>
      <c r="CS126" s="950"/>
      <c r="CT126" s="950"/>
      <c r="CU126" s="950"/>
      <c r="CV126" s="950"/>
      <c r="CW126" s="950"/>
      <c r="CX126" s="950"/>
      <c r="CY126" s="950"/>
      <c r="CZ126" s="950"/>
      <c r="DA126" s="950"/>
      <c r="DB126" s="950"/>
      <c r="DC126" s="950"/>
      <c r="DD126" s="950"/>
      <c r="DE126" s="950"/>
      <c r="DF126" s="951"/>
      <c r="DG126" s="919" t="s">
        <v>114</v>
      </c>
      <c r="DH126" s="920"/>
      <c r="DI126" s="920"/>
      <c r="DJ126" s="920"/>
      <c r="DK126" s="920"/>
      <c r="DL126" s="920" t="s">
        <v>114</v>
      </c>
      <c r="DM126" s="920"/>
      <c r="DN126" s="920"/>
      <c r="DO126" s="920"/>
      <c r="DP126" s="920"/>
      <c r="DQ126" s="920" t="s">
        <v>114</v>
      </c>
      <c r="DR126" s="920"/>
      <c r="DS126" s="920"/>
      <c r="DT126" s="920"/>
      <c r="DU126" s="920"/>
      <c r="DV126" s="921" t="s">
        <v>114</v>
      </c>
      <c r="DW126" s="921"/>
      <c r="DX126" s="921"/>
      <c r="DY126" s="921"/>
      <c r="DZ126" s="922"/>
    </row>
    <row r="127" spans="1:130" s="199" customFormat="1" ht="26.25" customHeight="1">
      <c r="A127" s="1060"/>
      <c r="B127" s="948"/>
      <c r="C127" s="1002" t="s">
        <v>462</v>
      </c>
      <c r="D127" s="1003"/>
      <c r="E127" s="1003"/>
      <c r="F127" s="1003"/>
      <c r="G127" s="1003"/>
      <c r="H127" s="1003"/>
      <c r="I127" s="1003"/>
      <c r="J127" s="1003"/>
      <c r="K127" s="1003"/>
      <c r="L127" s="1003"/>
      <c r="M127" s="1003"/>
      <c r="N127" s="1003"/>
      <c r="O127" s="1003"/>
      <c r="P127" s="1003"/>
      <c r="Q127" s="1003"/>
      <c r="R127" s="1003"/>
      <c r="S127" s="1003"/>
      <c r="T127" s="1003"/>
      <c r="U127" s="1003"/>
      <c r="V127" s="1003"/>
      <c r="W127" s="1003"/>
      <c r="X127" s="1003"/>
      <c r="Y127" s="1003"/>
      <c r="Z127" s="1004"/>
      <c r="AA127" s="958">
        <v>3268</v>
      </c>
      <c r="AB127" s="959"/>
      <c r="AC127" s="959"/>
      <c r="AD127" s="959"/>
      <c r="AE127" s="960"/>
      <c r="AF127" s="961">
        <v>2455</v>
      </c>
      <c r="AG127" s="959"/>
      <c r="AH127" s="959"/>
      <c r="AI127" s="959"/>
      <c r="AJ127" s="960"/>
      <c r="AK127" s="961">
        <v>1698</v>
      </c>
      <c r="AL127" s="959"/>
      <c r="AM127" s="959"/>
      <c r="AN127" s="959"/>
      <c r="AO127" s="960"/>
      <c r="AP127" s="962">
        <v>0</v>
      </c>
      <c r="AQ127" s="963"/>
      <c r="AR127" s="963"/>
      <c r="AS127" s="963"/>
      <c r="AT127" s="964"/>
      <c r="AU127" s="235"/>
      <c r="AV127" s="235"/>
      <c r="AW127" s="235"/>
      <c r="AX127" s="1032" t="s">
        <v>463</v>
      </c>
      <c r="AY127" s="1033"/>
      <c r="AZ127" s="1033"/>
      <c r="BA127" s="1033"/>
      <c r="BB127" s="1033"/>
      <c r="BC127" s="1033"/>
      <c r="BD127" s="1033"/>
      <c r="BE127" s="1034"/>
      <c r="BF127" s="1035" t="s">
        <v>464</v>
      </c>
      <c r="BG127" s="1033"/>
      <c r="BH127" s="1033"/>
      <c r="BI127" s="1033"/>
      <c r="BJ127" s="1033"/>
      <c r="BK127" s="1033"/>
      <c r="BL127" s="1034"/>
      <c r="BM127" s="1035" t="s">
        <v>465</v>
      </c>
      <c r="BN127" s="1033"/>
      <c r="BO127" s="1033"/>
      <c r="BP127" s="1033"/>
      <c r="BQ127" s="1033"/>
      <c r="BR127" s="1033"/>
      <c r="BS127" s="1034"/>
      <c r="BT127" s="1035" t="s">
        <v>466</v>
      </c>
      <c r="BU127" s="1033"/>
      <c r="BV127" s="1033"/>
      <c r="BW127" s="1033"/>
      <c r="BX127" s="1033"/>
      <c r="BY127" s="1033"/>
      <c r="BZ127" s="1057"/>
      <c r="CA127" s="235"/>
      <c r="CB127" s="235"/>
      <c r="CC127" s="235"/>
      <c r="CD127" s="236"/>
      <c r="CE127" s="236"/>
      <c r="CF127" s="236"/>
      <c r="CG127" s="233"/>
      <c r="CH127" s="233"/>
      <c r="CI127" s="233"/>
      <c r="CJ127" s="234"/>
      <c r="CK127" s="1024"/>
      <c r="CL127" s="1011"/>
      <c r="CM127" s="1011"/>
      <c r="CN127" s="1011"/>
      <c r="CO127" s="1012"/>
      <c r="CP127" s="949" t="s">
        <v>467</v>
      </c>
      <c r="CQ127" s="950"/>
      <c r="CR127" s="950"/>
      <c r="CS127" s="950"/>
      <c r="CT127" s="950"/>
      <c r="CU127" s="950"/>
      <c r="CV127" s="950"/>
      <c r="CW127" s="950"/>
      <c r="CX127" s="950"/>
      <c r="CY127" s="950"/>
      <c r="CZ127" s="950"/>
      <c r="DA127" s="950"/>
      <c r="DB127" s="950"/>
      <c r="DC127" s="950"/>
      <c r="DD127" s="950"/>
      <c r="DE127" s="950"/>
      <c r="DF127" s="951"/>
      <c r="DG127" s="919" t="s">
        <v>114</v>
      </c>
      <c r="DH127" s="920"/>
      <c r="DI127" s="920"/>
      <c r="DJ127" s="920"/>
      <c r="DK127" s="920"/>
      <c r="DL127" s="920" t="s">
        <v>114</v>
      </c>
      <c r="DM127" s="920"/>
      <c r="DN127" s="920"/>
      <c r="DO127" s="920"/>
      <c r="DP127" s="920"/>
      <c r="DQ127" s="920" t="s">
        <v>114</v>
      </c>
      <c r="DR127" s="920"/>
      <c r="DS127" s="920"/>
      <c r="DT127" s="920"/>
      <c r="DU127" s="920"/>
      <c r="DV127" s="921" t="s">
        <v>114</v>
      </c>
      <c r="DW127" s="921"/>
      <c r="DX127" s="921"/>
      <c r="DY127" s="921"/>
      <c r="DZ127" s="922"/>
    </row>
    <row r="128" spans="1:130" s="199" customFormat="1" ht="26.25" customHeight="1" thickBot="1">
      <c r="A128" s="1043" t="s">
        <v>468</v>
      </c>
      <c r="B128" s="1044"/>
      <c r="C128" s="1044"/>
      <c r="D128" s="1044"/>
      <c r="E128" s="1044"/>
      <c r="F128" s="1044"/>
      <c r="G128" s="1044"/>
      <c r="H128" s="1044"/>
      <c r="I128" s="1044"/>
      <c r="J128" s="1044"/>
      <c r="K128" s="1044"/>
      <c r="L128" s="1044"/>
      <c r="M128" s="1044"/>
      <c r="N128" s="1044"/>
      <c r="O128" s="1044"/>
      <c r="P128" s="1044"/>
      <c r="Q128" s="1044"/>
      <c r="R128" s="1044"/>
      <c r="S128" s="1044"/>
      <c r="T128" s="1044"/>
      <c r="U128" s="1044"/>
      <c r="V128" s="1044"/>
      <c r="W128" s="1045" t="s">
        <v>469</v>
      </c>
      <c r="X128" s="1045"/>
      <c r="Y128" s="1045"/>
      <c r="Z128" s="1046"/>
      <c r="AA128" s="1047">
        <v>1310275</v>
      </c>
      <c r="AB128" s="1048"/>
      <c r="AC128" s="1048"/>
      <c r="AD128" s="1048"/>
      <c r="AE128" s="1049"/>
      <c r="AF128" s="1050">
        <v>1459589</v>
      </c>
      <c r="AG128" s="1048"/>
      <c r="AH128" s="1048"/>
      <c r="AI128" s="1048"/>
      <c r="AJ128" s="1049"/>
      <c r="AK128" s="1050">
        <v>1533574</v>
      </c>
      <c r="AL128" s="1048"/>
      <c r="AM128" s="1048"/>
      <c r="AN128" s="1048"/>
      <c r="AO128" s="1049"/>
      <c r="AP128" s="1051"/>
      <c r="AQ128" s="1052"/>
      <c r="AR128" s="1052"/>
      <c r="AS128" s="1052"/>
      <c r="AT128" s="1053"/>
      <c r="AU128" s="235"/>
      <c r="AV128" s="235"/>
      <c r="AW128" s="235"/>
      <c r="AX128" s="888" t="s">
        <v>470</v>
      </c>
      <c r="AY128" s="889"/>
      <c r="AZ128" s="889"/>
      <c r="BA128" s="889"/>
      <c r="BB128" s="889"/>
      <c r="BC128" s="889"/>
      <c r="BD128" s="889"/>
      <c r="BE128" s="890"/>
      <c r="BF128" s="1054" t="s">
        <v>114</v>
      </c>
      <c r="BG128" s="1055"/>
      <c r="BH128" s="1055"/>
      <c r="BI128" s="1055"/>
      <c r="BJ128" s="1055"/>
      <c r="BK128" s="1055"/>
      <c r="BL128" s="1056"/>
      <c r="BM128" s="1054">
        <v>11.81</v>
      </c>
      <c r="BN128" s="1055"/>
      <c r="BO128" s="1055"/>
      <c r="BP128" s="1055"/>
      <c r="BQ128" s="1055"/>
      <c r="BR128" s="1055"/>
      <c r="BS128" s="1056"/>
      <c r="BT128" s="1054">
        <v>20</v>
      </c>
      <c r="BU128" s="1055"/>
      <c r="BV128" s="1055"/>
      <c r="BW128" s="1055"/>
      <c r="BX128" s="1055"/>
      <c r="BY128" s="1055"/>
      <c r="BZ128" s="1079"/>
      <c r="CA128" s="236"/>
      <c r="CB128" s="236"/>
      <c r="CC128" s="236"/>
      <c r="CD128" s="236"/>
      <c r="CE128" s="236"/>
      <c r="CF128" s="236"/>
      <c r="CG128" s="233"/>
      <c r="CH128" s="233"/>
      <c r="CI128" s="233"/>
      <c r="CJ128" s="234"/>
      <c r="CK128" s="1025"/>
      <c r="CL128" s="1026"/>
      <c r="CM128" s="1026"/>
      <c r="CN128" s="1026"/>
      <c r="CO128" s="1027"/>
      <c r="CP128" s="1036" t="s">
        <v>471</v>
      </c>
      <c r="CQ128" s="1037"/>
      <c r="CR128" s="1037"/>
      <c r="CS128" s="1037"/>
      <c r="CT128" s="1037"/>
      <c r="CU128" s="1037"/>
      <c r="CV128" s="1037"/>
      <c r="CW128" s="1037"/>
      <c r="CX128" s="1037"/>
      <c r="CY128" s="1037"/>
      <c r="CZ128" s="1037"/>
      <c r="DA128" s="1037"/>
      <c r="DB128" s="1037"/>
      <c r="DC128" s="1037"/>
      <c r="DD128" s="1037"/>
      <c r="DE128" s="1037"/>
      <c r="DF128" s="1038"/>
      <c r="DG128" s="1039" t="s">
        <v>114</v>
      </c>
      <c r="DH128" s="1040"/>
      <c r="DI128" s="1040"/>
      <c r="DJ128" s="1040"/>
      <c r="DK128" s="1040"/>
      <c r="DL128" s="1040" t="s">
        <v>472</v>
      </c>
      <c r="DM128" s="1040"/>
      <c r="DN128" s="1040"/>
      <c r="DO128" s="1040"/>
      <c r="DP128" s="1040"/>
      <c r="DQ128" s="1040" t="s">
        <v>472</v>
      </c>
      <c r="DR128" s="1040"/>
      <c r="DS128" s="1040"/>
      <c r="DT128" s="1040"/>
      <c r="DU128" s="1040"/>
      <c r="DV128" s="1041" t="s">
        <v>472</v>
      </c>
      <c r="DW128" s="1041"/>
      <c r="DX128" s="1041"/>
      <c r="DY128" s="1041"/>
      <c r="DZ128" s="1042"/>
    </row>
    <row r="129" spans="1:131" s="199" customFormat="1" ht="26.25" customHeight="1">
      <c r="A129" s="930" t="s">
        <v>91</v>
      </c>
      <c r="B129" s="931"/>
      <c r="C129" s="931"/>
      <c r="D129" s="931"/>
      <c r="E129" s="931"/>
      <c r="F129" s="931"/>
      <c r="G129" s="931"/>
      <c r="H129" s="931"/>
      <c r="I129" s="931"/>
      <c r="J129" s="931"/>
      <c r="K129" s="931"/>
      <c r="L129" s="931"/>
      <c r="M129" s="931"/>
      <c r="N129" s="931"/>
      <c r="O129" s="931"/>
      <c r="P129" s="931"/>
      <c r="Q129" s="931"/>
      <c r="R129" s="931"/>
      <c r="S129" s="931"/>
      <c r="T129" s="931"/>
      <c r="U129" s="931"/>
      <c r="V129" s="931"/>
      <c r="W129" s="1073" t="s">
        <v>473</v>
      </c>
      <c r="X129" s="1074"/>
      <c r="Y129" s="1074"/>
      <c r="Z129" s="1075"/>
      <c r="AA129" s="958">
        <v>30437071</v>
      </c>
      <c r="AB129" s="959"/>
      <c r="AC129" s="959"/>
      <c r="AD129" s="959"/>
      <c r="AE129" s="960"/>
      <c r="AF129" s="961">
        <v>30558238</v>
      </c>
      <c r="AG129" s="959"/>
      <c r="AH129" s="959"/>
      <c r="AI129" s="959"/>
      <c r="AJ129" s="960"/>
      <c r="AK129" s="961">
        <v>29842611</v>
      </c>
      <c r="AL129" s="959"/>
      <c r="AM129" s="959"/>
      <c r="AN129" s="959"/>
      <c r="AO129" s="960"/>
      <c r="AP129" s="1076"/>
      <c r="AQ129" s="1077"/>
      <c r="AR129" s="1077"/>
      <c r="AS129" s="1077"/>
      <c r="AT129" s="1078"/>
      <c r="AU129" s="237"/>
      <c r="AV129" s="237"/>
      <c r="AW129" s="237"/>
      <c r="AX129" s="1067" t="s">
        <v>474</v>
      </c>
      <c r="AY129" s="950"/>
      <c r="AZ129" s="950"/>
      <c r="BA129" s="950"/>
      <c r="BB129" s="950"/>
      <c r="BC129" s="950"/>
      <c r="BD129" s="950"/>
      <c r="BE129" s="951"/>
      <c r="BF129" s="1068" t="s">
        <v>114</v>
      </c>
      <c r="BG129" s="1069"/>
      <c r="BH129" s="1069"/>
      <c r="BI129" s="1069"/>
      <c r="BJ129" s="1069"/>
      <c r="BK129" s="1069"/>
      <c r="BL129" s="1070"/>
      <c r="BM129" s="1068">
        <v>16.809999999999999</v>
      </c>
      <c r="BN129" s="1069"/>
      <c r="BO129" s="1069"/>
      <c r="BP129" s="1069"/>
      <c r="BQ129" s="1069"/>
      <c r="BR129" s="1069"/>
      <c r="BS129" s="1070"/>
      <c r="BT129" s="1068">
        <v>30</v>
      </c>
      <c r="BU129" s="1071"/>
      <c r="BV129" s="1071"/>
      <c r="BW129" s="1071"/>
      <c r="BX129" s="1071"/>
      <c r="BY129" s="1071"/>
      <c r="BZ129" s="107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930" t="s">
        <v>475</v>
      </c>
      <c r="B130" s="931"/>
      <c r="C130" s="931"/>
      <c r="D130" s="931"/>
      <c r="E130" s="931"/>
      <c r="F130" s="931"/>
      <c r="G130" s="931"/>
      <c r="H130" s="931"/>
      <c r="I130" s="931"/>
      <c r="J130" s="931"/>
      <c r="K130" s="931"/>
      <c r="L130" s="931"/>
      <c r="M130" s="931"/>
      <c r="N130" s="931"/>
      <c r="O130" s="931"/>
      <c r="P130" s="931"/>
      <c r="Q130" s="931"/>
      <c r="R130" s="931"/>
      <c r="S130" s="931"/>
      <c r="T130" s="931"/>
      <c r="U130" s="931"/>
      <c r="V130" s="931"/>
      <c r="W130" s="1073" t="s">
        <v>476</v>
      </c>
      <c r="X130" s="1074"/>
      <c r="Y130" s="1074"/>
      <c r="Z130" s="1075"/>
      <c r="AA130" s="958">
        <v>6334101</v>
      </c>
      <c r="AB130" s="959"/>
      <c r="AC130" s="959"/>
      <c r="AD130" s="959"/>
      <c r="AE130" s="960"/>
      <c r="AF130" s="961">
        <v>6305156</v>
      </c>
      <c r="AG130" s="959"/>
      <c r="AH130" s="959"/>
      <c r="AI130" s="959"/>
      <c r="AJ130" s="960"/>
      <c r="AK130" s="961">
        <v>6110531</v>
      </c>
      <c r="AL130" s="959"/>
      <c r="AM130" s="959"/>
      <c r="AN130" s="959"/>
      <c r="AO130" s="960"/>
      <c r="AP130" s="1076"/>
      <c r="AQ130" s="1077"/>
      <c r="AR130" s="1077"/>
      <c r="AS130" s="1077"/>
      <c r="AT130" s="1078"/>
      <c r="AU130" s="237"/>
      <c r="AV130" s="237"/>
      <c r="AW130" s="237"/>
      <c r="AX130" s="1067" t="s">
        <v>477</v>
      </c>
      <c r="AY130" s="950"/>
      <c r="AZ130" s="950"/>
      <c r="BA130" s="950"/>
      <c r="BB130" s="950"/>
      <c r="BC130" s="950"/>
      <c r="BD130" s="950"/>
      <c r="BE130" s="951"/>
      <c r="BF130" s="1104">
        <v>11.8</v>
      </c>
      <c r="BG130" s="1105"/>
      <c r="BH130" s="1105"/>
      <c r="BI130" s="1105"/>
      <c r="BJ130" s="1105"/>
      <c r="BK130" s="1105"/>
      <c r="BL130" s="1106"/>
      <c r="BM130" s="1104">
        <v>25</v>
      </c>
      <c r="BN130" s="1105"/>
      <c r="BO130" s="1105"/>
      <c r="BP130" s="1105"/>
      <c r="BQ130" s="1105"/>
      <c r="BR130" s="1105"/>
      <c r="BS130" s="1106"/>
      <c r="BT130" s="1104">
        <v>35</v>
      </c>
      <c r="BU130" s="1107"/>
      <c r="BV130" s="1107"/>
      <c r="BW130" s="1107"/>
      <c r="BX130" s="1107"/>
      <c r="BY130" s="1107"/>
      <c r="BZ130" s="110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1109"/>
      <c r="B131" s="1110"/>
      <c r="C131" s="1110"/>
      <c r="D131" s="1110"/>
      <c r="E131" s="1110"/>
      <c r="F131" s="1110"/>
      <c r="G131" s="1110"/>
      <c r="H131" s="1110"/>
      <c r="I131" s="1110"/>
      <c r="J131" s="1110"/>
      <c r="K131" s="1110"/>
      <c r="L131" s="1110"/>
      <c r="M131" s="1110"/>
      <c r="N131" s="1110"/>
      <c r="O131" s="1110"/>
      <c r="P131" s="1110"/>
      <c r="Q131" s="1110"/>
      <c r="R131" s="1110"/>
      <c r="S131" s="1110"/>
      <c r="T131" s="1110"/>
      <c r="U131" s="1110"/>
      <c r="V131" s="1110"/>
      <c r="W131" s="1111" t="s">
        <v>478</v>
      </c>
      <c r="X131" s="1112"/>
      <c r="Y131" s="1112"/>
      <c r="Z131" s="1113"/>
      <c r="AA131" s="1005">
        <v>24102970</v>
      </c>
      <c r="AB131" s="984"/>
      <c r="AC131" s="984"/>
      <c r="AD131" s="984"/>
      <c r="AE131" s="985"/>
      <c r="AF131" s="983">
        <v>24253082</v>
      </c>
      <c r="AG131" s="984"/>
      <c r="AH131" s="984"/>
      <c r="AI131" s="984"/>
      <c r="AJ131" s="985"/>
      <c r="AK131" s="983">
        <v>23732080</v>
      </c>
      <c r="AL131" s="984"/>
      <c r="AM131" s="984"/>
      <c r="AN131" s="984"/>
      <c r="AO131" s="985"/>
      <c r="AP131" s="1114"/>
      <c r="AQ131" s="1115"/>
      <c r="AR131" s="1115"/>
      <c r="AS131" s="1115"/>
      <c r="AT131" s="1116"/>
      <c r="AU131" s="237"/>
      <c r="AV131" s="237"/>
      <c r="AW131" s="237"/>
      <c r="AX131" s="1086" t="s">
        <v>479</v>
      </c>
      <c r="AY131" s="1037"/>
      <c r="AZ131" s="1037"/>
      <c r="BA131" s="1037"/>
      <c r="BB131" s="1037"/>
      <c r="BC131" s="1037"/>
      <c r="BD131" s="1037"/>
      <c r="BE131" s="1038"/>
      <c r="BF131" s="1087">
        <v>44.6</v>
      </c>
      <c r="BG131" s="1088"/>
      <c r="BH131" s="1088"/>
      <c r="BI131" s="1088"/>
      <c r="BJ131" s="1088"/>
      <c r="BK131" s="1088"/>
      <c r="BL131" s="1089"/>
      <c r="BM131" s="1087">
        <v>350</v>
      </c>
      <c r="BN131" s="1088"/>
      <c r="BO131" s="1088"/>
      <c r="BP131" s="1088"/>
      <c r="BQ131" s="1088"/>
      <c r="BR131" s="1088"/>
      <c r="BS131" s="1089"/>
      <c r="BT131" s="1090"/>
      <c r="BU131" s="1091"/>
      <c r="BV131" s="1091"/>
      <c r="BW131" s="1091"/>
      <c r="BX131" s="1091"/>
      <c r="BY131" s="1091"/>
      <c r="BZ131" s="109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1093" t="s">
        <v>480</v>
      </c>
      <c r="B132" s="1094"/>
      <c r="C132" s="1094"/>
      <c r="D132" s="1094"/>
      <c r="E132" s="1094"/>
      <c r="F132" s="1094"/>
      <c r="G132" s="1094"/>
      <c r="H132" s="1094"/>
      <c r="I132" s="1094"/>
      <c r="J132" s="1094"/>
      <c r="K132" s="1094"/>
      <c r="L132" s="1094"/>
      <c r="M132" s="1094"/>
      <c r="N132" s="1094"/>
      <c r="O132" s="1094"/>
      <c r="P132" s="1094"/>
      <c r="Q132" s="1094"/>
      <c r="R132" s="1094"/>
      <c r="S132" s="1094"/>
      <c r="T132" s="1094"/>
      <c r="U132" s="1094"/>
      <c r="V132" s="1097" t="s">
        <v>481</v>
      </c>
      <c r="W132" s="1097"/>
      <c r="X132" s="1097"/>
      <c r="Y132" s="1097"/>
      <c r="Z132" s="1098"/>
      <c r="AA132" s="1099">
        <v>12.051763749999999</v>
      </c>
      <c r="AB132" s="1100"/>
      <c r="AC132" s="1100"/>
      <c r="AD132" s="1100"/>
      <c r="AE132" s="1101"/>
      <c r="AF132" s="1102">
        <v>11.867308250000001</v>
      </c>
      <c r="AG132" s="1100"/>
      <c r="AH132" s="1100"/>
      <c r="AI132" s="1100"/>
      <c r="AJ132" s="1101"/>
      <c r="AK132" s="1102">
        <v>11.779506899999999</v>
      </c>
      <c r="AL132" s="1100"/>
      <c r="AM132" s="1100"/>
      <c r="AN132" s="1100"/>
      <c r="AO132" s="1101"/>
      <c r="AP132" s="999"/>
      <c r="AQ132" s="1000"/>
      <c r="AR132" s="1000"/>
      <c r="AS132" s="1000"/>
      <c r="AT132" s="1103"/>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1095"/>
      <c r="B133" s="1096"/>
      <c r="C133" s="1096"/>
      <c r="D133" s="1096"/>
      <c r="E133" s="1096"/>
      <c r="F133" s="1096"/>
      <c r="G133" s="1096"/>
      <c r="H133" s="1096"/>
      <c r="I133" s="1096"/>
      <c r="J133" s="1096"/>
      <c r="K133" s="1096"/>
      <c r="L133" s="1096"/>
      <c r="M133" s="1096"/>
      <c r="N133" s="1096"/>
      <c r="O133" s="1096"/>
      <c r="P133" s="1096"/>
      <c r="Q133" s="1096"/>
      <c r="R133" s="1096"/>
      <c r="S133" s="1096"/>
      <c r="T133" s="1096"/>
      <c r="U133" s="1096"/>
      <c r="V133" s="1080" t="s">
        <v>482</v>
      </c>
      <c r="W133" s="1080"/>
      <c r="X133" s="1080"/>
      <c r="Y133" s="1080"/>
      <c r="Z133" s="1081"/>
      <c r="AA133" s="1082">
        <v>10.9</v>
      </c>
      <c r="AB133" s="1083"/>
      <c r="AC133" s="1083"/>
      <c r="AD133" s="1083"/>
      <c r="AE133" s="1084"/>
      <c r="AF133" s="1082">
        <v>11.4</v>
      </c>
      <c r="AG133" s="1083"/>
      <c r="AH133" s="1083"/>
      <c r="AI133" s="1083"/>
      <c r="AJ133" s="1084"/>
      <c r="AK133" s="1082">
        <v>11.8</v>
      </c>
      <c r="AL133" s="1083"/>
      <c r="AM133" s="1083"/>
      <c r="AN133" s="1083"/>
      <c r="AO133" s="1084"/>
      <c r="AP133" s="1029"/>
      <c r="AQ133" s="1030"/>
      <c r="AR133" s="1030"/>
      <c r="AS133" s="1030"/>
      <c r="AT133" s="1085"/>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70" zoomScaleNormal="85" zoomScaleSheetLayoutView="70" workbookViewId="0">
      <selection activeCell="E39" sqref="E39:S39"/>
    </sheetView>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topLeftCell="D4" zoomScale="55" zoomScaleNormal="55" zoomScaleSheetLayoutView="55" workbookViewId="0">
      <selection activeCell="AH47" sqref="AH47"/>
    </sheetView>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topLeftCell="A16" zoomScale="55" zoomScaleSheetLayoutView="55" workbookViewId="0">
      <selection activeCell="E39" sqref="E39:S39"/>
    </sheetView>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483</v>
      </c>
      <c r="B5" s="248"/>
      <c r="C5" s="248"/>
      <c r="D5" s="248"/>
      <c r="E5" s="248"/>
      <c r="F5" s="248"/>
      <c r="G5" s="248"/>
      <c r="H5" s="248"/>
      <c r="I5" s="248"/>
      <c r="J5" s="248"/>
      <c r="K5" s="248"/>
      <c r="L5" s="248"/>
      <c r="M5" s="248"/>
      <c r="N5" s="248"/>
      <c r="O5" s="249"/>
    </row>
    <row r="6" spans="1:16">
      <c r="A6" s="250"/>
      <c r="B6" s="246"/>
      <c r="C6" s="246"/>
      <c r="D6" s="246"/>
      <c r="E6" s="246"/>
      <c r="F6" s="246"/>
      <c r="G6" s="251" t="s">
        <v>484</v>
      </c>
      <c r="H6" s="251"/>
      <c r="I6" s="251"/>
      <c r="J6" s="251"/>
      <c r="K6" s="246"/>
      <c r="L6" s="246"/>
      <c r="M6" s="246"/>
      <c r="N6" s="246"/>
    </row>
    <row r="7" spans="1:16">
      <c r="A7" s="250"/>
      <c r="B7" s="246"/>
      <c r="C7" s="246"/>
      <c r="D7" s="246"/>
      <c r="E7" s="246"/>
      <c r="F7" s="246"/>
      <c r="G7" s="253"/>
      <c r="H7" s="254"/>
      <c r="I7" s="254"/>
      <c r="J7" s="255"/>
      <c r="K7" s="1120" t="s">
        <v>485</v>
      </c>
      <c r="L7" s="256"/>
      <c r="M7" s="257" t="s">
        <v>486</v>
      </c>
      <c r="N7" s="258"/>
    </row>
    <row r="8" spans="1:16">
      <c r="A8" s="250"/>
      <c r="B8" s="246"/>
      <c r="C8" s="246"/>
      <c r="D8" s="246"/>
      <c r="E8" s="246"/>
      <c r="F8" s="246"/>
      <c r="G8" s="259"/>
      <c r="H8" s="260"/>
      <c r="I8" s="260"/>
      <c r="J8" s="261"/>
      <c r="K8" s="1121"/>
      <c r="L8" s="262" t="s">
        <v>487</v>
      </c>
      <c r="M8" s="263" t="s">
        <v>488</v>
      </c>
      <c r="N8" s="264" t="s">
        <v>489</v>
      </c>
    </row>
    <row r="9" spans="1:16">
      <c r="A9" s="250"/>
      <c r="B9" s="246"/>
      <c r="C9" s="246"/>
      <c r="D9" s="246"/>
      <c r="E9" s="246"/>
      <c r="F9" s="246"/>
      <c r="G9" s="1122" t="s">
        <v>490</v>
      </c>
      <c r="H9" s="1123"/>
      <c r="I9" s="1123"/>
      <c r="J9" s="1124"/>
      <c r="K9" s="265">
        <v>6905087</v>
      </c>
      <c r="L9" s="266">
        <v>65471</v>
      </c>
      <c r="M9" s="267">
        <v>62065</v>
      </c>
      <c r="N9" s="268">
        <v>5.5</v>
      </c>
    </row>
    <row r="10" spans="1:16">
      <c r="A10" s="250"/>
      <c r="B10" s="246"/>
      <c r="C10" s="246"/>
      <c r="D10" s="246"/>
      <c r="E10" s="246"/>
      <c r="F10" s="246"/>
      <c r="G10" s="1122" t="s">
        <v>491</v>
      </c>
      <c r="H10" s="1123"/>
      <c r="I10" s="1123"/>
      <c r="J10" s="1124"/>
      <c r="K10" s="269">
        <v>603283</v>
      </c>
      <c r="L10" s="270">
        <v>5720</v>
      </c>
      <c r="M10" s="271">
        <v>5121</v>
      </c>
      <c r="N10" s="272">
        <v>11.7</v>
      </c>
    </row>
    <row r="11" spans="1:16" ht="13.5" customHeight="1">
      <c r="A11" s="250"/>
      <c r="B11" s="246"/>
      <c r="C11" s="246"/>
      <c r="D11" s="246"/>
      <c r="E11" s="246"/>
      <c r="F11" s="246"/>
      <c r="G11" s="1122" t="s">
        <v>492</v>
      </c>
      <c r="H11" s="1123"/>
      <c r="I11" s="1123"/>
      <c r="J11" s="1124"/>
      <c r="K11" s="269">
        <v>1114594</v>
      </c>
      <c r="L11" s="270">
        <v>10568</v>
      </c>
      <c r="M11" s="271">
        <v>6030</v>
      </c>
      <c r="N11" s="272">
        <v>75.3</v>
      </c>
    </row>
    <row r="12" spans="1:16" ht="13.5" customHeight="1">
      <c r="A12" s="250"/>
      <c r="B12" s="246"/>
      <c r="C12" s="246"/>
      <c r="D12" s="246"/>
      <c r="E12" s="246"/>
      <c r="F12" s="246"/>
      <c r="G12" s="1122" t="s">
        <v>493</v>
      </c>
      <c r="H12" s="1123"/>
      <c r="I12" s="1123"/>
      <c r="J12" s="1124"/>
      <c r="K12" s="269" t="s">
        <v>494</v>
      </c>
      <c r="L12" s="270" t="s">
        <v>494</v>
      </c>
      <c r="M12" s="271">
        <v>823</v>
      </c>
      <c r="N12" s="272" t="s">
        <v>494</v>
      </c>
    </row>
    <row r="13" spans="1:16" ht="13.5" customHeight="1">
      <c r="A13" s="250"/>
      <c r="B13" s="246"/>
      <c r="C13" s="246"/>
      <c r="D13" s="246"/>
      <c r="E13" s="246"/>
      <c r="F13" s="246"/>
      <c r="G13" s="1122" t="s">
        <v>495</v>
      </c>
      <c r="H13" s="1123"/>
      <c r="I13" s="1123"/>
      <c r="J13" s="1124"/>
      <c r="K13" s="269" t="s">
        <v>494</v>
      </c>
      <c r="L13" s="270" t="s">
        <v>494</v>
      </c>
      <c r="M13" s="271" t="s">
        <v>494</v>
      </c>
      <c r="N13" s="272" t="s">
        <v>494</v>
      </c>
    </row>
    <row r="14" spans="1:16" ht="13.5" customHeight="1">
      <c r="A14" s="250"/>
      <c r="B14" s="246"/>
      <c r="C14" s="246"/>
      <c r="D14" s="246"/>
      <c r="E14" s="246"/>
      <c r="F14" s="246"/>
      <c r="G14" s="1122" t="s">
        <v>496</v>
      </c>
      <c r="H14" s="1123"/>
      <c r="I14" s="1123"/>
      <c r="J14" s="1124"/>
      <c r="K14" s="269">
        <v>249697</v>
      </c>
      <c r="L14" s="270">
        <v>2368</v>
      </c>
      <c r="M14" s="271">
        <v>2403</v>
      </c>
      <c r="N14" s="272">
        <v>-1.5</v>
      </c>
    </row>
    <row r="15" spans="1:16" ht="13.5" customHeight="1">
      <c r="A15" s="250"/>
      <c r="B15" s="246"/>
      <c r="C15" s="246"/>
      <c r="D15" s="246"/>
      <c r="E15" s="246"/>
      <c r="F15" s="246"/>
      <c r="G15" s="1122" t="s">
        <v>497</v>
      </c>
      <c r="H15" s="1123"/>
      <c r="I15" s="1123"/>
      <c r="J15" s="1124"/>
      <c r="K15" s="269">
        <v>144886</v>
      </c>
      <c r="L15" s="270">
        <v>1374</v>
      </c>
      <c r="M15" s="271">
        <v>1960</v>
      </c>
      <c r="N15" s="272">
        <v>-29.9</v>
      </c>
    </row>
    <row r="16" spans="1:16">
      <c r="A16" s="250"/>
      <c r="B16" s="246"/>
      <c r="C16" s="246"/>
      <c r="D16" s="246"/>
      <c r="E16" s="246"/>
      <c r="F16" s="246"/>
      <c r="G16" s="1125" t="s">
        <v>498</v>
      </c>
      <c r="H16" s="1126"/>
      <c r="I16" s="1126"/>
      <c r="J16" s="1127"/>
      <c r="K16" s="270">
        <v>-1048346</v>
      </c>
      <c r="L16" s="270">
        <v>-9940</v>
      </c>
      <c r="M16" s="271">
        <v>-6101</v>
      </c>
      <c r="N16" s="272">
        <v>62.9</v>
      </c>
    </row>
    <row r="17" spans="1:16">
      <c r="A17" s="250"/>
      <c r="B17" s="246"/>
      <c r="C17" s="246"/>
      <c r="D17" s="246"/>
      <c r="E17" s="246"/>
      <c r="F17" s="246"/>
      <c r="G17" s="1125" t="s">
        <v>172</v>
      </c>
      <c r="H17" s="1126"/>
      <c r="I17" s="1126"/>
      <c r="J17" s="1127"/>
      <c r="K17" s="270">
        <v>7969201</v>
      </c>
      <c r="L17" s="270">
        <v>75560</v>
      </c>
      <c r="M17" s="271">
        <v>72301</v>
      </c>
      <c r="N17" s="272">
        <v>4.5</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499</v>
      </c>
      <c r="H19" s="246"/>
      <c r="I19" s="246"/>
      <c r="J19" s="246"/>
      <c r="K19" s="246"/>
      <c r="L19" s="246"/>
      <c r="M19" s="246"/>
      <c r="N19" s="246"/>
    </row>
    <row r="20" spans="1:16">
      <c r="A20" s="250"/>
      <c r="B20" s="246"/>
      <c r="C20" s="246"/>
      <c r="D20" s="246"/>
      <c r="E20" s="246"/>
      <c r="F20" s="246"/>
      <c r="G20" s="274"/>
      <c r="H20" s="275"/>
      <c r="I20" s="275"/>
      <c r="J20" s="276"/>
      <c r="K20" s="277" t="s">
        <v>500</v>
      </c>
      <c r="L20" s="278" t="s">
        <v>501</v>
      </c>
      <c r="M20" s="279" t="s">
        <v>502</v>
      </c>
      <c r="N20" s="280"/>
    </row>
    <row r="21" spans="1:16" s="286" customFormat="1">
      <c r="A21" s="281"/>
      <c r="B21" s="251"/>
      <c r="C21" s="251"/>
      <c r="D21" s="251"/>
      <c r="E21" s="251"/>
      <c r="F21" s="251"/>
      <c r="G21" s="1117" t="s">
        <v>503</v>
      </c>
      <c r="H21" s="1118"/>
      <c r="I21" s="1118"/>
      <c r="J21" s="1119"/>
      <c r="K21" s="282">
        <v>7.44</v>
      </c>
      <c r="L21" s="283">
        <v>7.06</v>
      </c>
      <c r="M21" s="284">
        <v>0.38</v>
      </c>
      <c r="N21" s="251"/>
      <c r="O21" s="285"/>
      <c r="P21" s="281"/>
    </row>
    <row r="22" spans="1:16" s="286" customFormat="1">
      <c r="A22" s="281"/>
      <c r="B22" s="251"/>
      <c r="C22" s="251"/>
      <c r="D22" s="251"/>
      <c r="E22" s="251"/>
      <c r="F22" s="251"/>
      <c r="G22" s="1117" t="s">
        <v>504</v>
      </c>
      <c r="H22" s="1118"/>
      <c r="I22" s="1118"/>
      <c r="J22" s="1119"/>
      <c r="K22" s="287">
        <v>98.5</v>
      </c>
      <c r="L22" s="288">
        <v>98.2</v>
      </c>
      <c r="M22" s="289">
        <v>0.3</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505</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506</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507</v>
      </c>
      <c r="H29" s="251"/>
      <c r="I29" s="251"/>
      <c r="J29" s="251"/>
      <c r="K29" s="246"/>
      <c r="L29" s="246"/>
      <c r="M29" s="246"/>
      <c r="N29" s="246"/>
      <c r="O29" s="295"/>
    </row>
    <row r="30" spans="1:16">
      <c r="A30" s="250"/>
      <c r="B30" s="246"/>
      <c r="C30" s="246"/>
      <c r="D30" s="246"/>
      <c r="E30" s="246"/>
      <c r="F30" s="246"/>
      <c r="G30" s="253"/>
      <c r="H30" s="254"/>
      <c r="I30" s="254"/>
      <c r="J30" s="255"/>
      <c r="K30" s="1120" t="s">
        <v>485</v>
      </c>
      <c r="L30" s="256"/>
      <c r="M30" s="257" t="s">
        <v>486</v>
      </c>
      <c r="N30" s="258"/>
    </row>
    <row r="31" spans="1:16">
      <c r="A31" s="250"/>
      <c r="B31" s="246"/>
      <c r="C31" s="246"/>
      <c r="D31" s="246"/>
      <c r="E31" s="246"/>
      <c r="F31" s="246"/>
      <c r="G31" s="259"/>
      <c r="H31" s="260"/>
      <c r="I31" s="260"/>
      <c r="J31" s="261"/>
      <c r="K31" s="1121"/>
      <c r="L31" s="262" t="s">
        <v>487</v>
      </c>
      <c r="M31" s="263" t="s">
        <v>488</v>
      </c>
      <c r="N31" s="264" t="s">
        <v>489</v>
      </c>
    </row>
    <row r="32" spans="1:16" ht="27" customHeight="1">
      <c r="A32" s="250"/>
      <c r="B32" s="246"/>
      <c r="C32" s="246"/>
      <c r="D32" s="246"/>
      <c r="E32" s="246"/>
      <c r="F32" s="246"/>
      <c r="G32" s="1133" t="s">
        <v>508</v>
      </c>
      <c r="H32" s="1134"/>
      <c r="I32" s="1134"/>
      <c r="J32" s="1135"/>
      <c r="K32" s="296">
        <v>7617869</v>
      </c>
      <c r="L32" s="296">
        <v>72229</v>
      </c>
      <c r="M32" s="297">
        <v>44939</v>
      </c>
      <c r="N32" s="298">
        <v>60.7</v>
      </c>
    </row>
    <row r="33" spans="1:16" ht="13.5" customHeight="1">
      <c r="A33" s="250"/>
      <c r="B33" s="246"/>
      <c r="C33" s="246"/>
      <c r="D33" s="246"/>
      <c r="E33" s="246"/>
      <c r="F33" s="246"/>
      <c r="G33" s="1133" t="s">
        <v>509</v>
      </c>
      <c r="H33" s="1134"/>
      <c r="I33" s="1134"/>
      <c r="J33" s="1135"/>
      <c r="K33" s="296" t="s">
        <v>494</v>
      </c>
      <c r="L33" s="296" t="s">
        <v>494</v>
      </c>
      <c r="M33" s="297">
        <v>8</v>
      </c>
      <c r="N33" s="298" t="s">
        <v>494</v>
      </c>
    </row>
    <row r="34" spans="1:16" ht="27" customHeight="1">
      <c r="A34" s="250"/>
      <c r="B34" s="246"/>
      <c r="C34" s="246"/>
      <c r="D34" s="246"/>
      <c r="E34" s="246"/>
      <c r="F34" s="246"/>
      <c r="G34" s="1133" t="s">
        <v>510</v>
      </c>
      <c r="H34" s="1134"/>
      <c r="I34" s="1134"/>
      <c r="J34" s="1135"/>
      <c r="K34" s="296" t="s">
        <v>494</v>
      </c>
      <c r="L34" s="296" t="s">
        <v>494</v>
      </c>
      <c r="M34" s="297">
        <v>27</v>
      </c>
      <c r="N34" s="298" t="s">
        <v>494</v>
      </c>
    </row>
    <row r="35" spans="1:16" ht="27" customHeight="1">
      <c r="A35" s="250"/>
      <c r="B35" s="246"/>
      <c r="C35" s="246"/>
      <c r="D35" s="246"/>
      <c r="E35" s="246"/>
      <c r="F35" s="246"/>
      <c r="G35" s="1133" t="s">
        <v>511</v>
      </c>
      <c r="H35" s="1134"/>
      <c r="I35" s="1134"/>
      <c r="J35" s="1135"/>
      <c r="K35" s="296">
        <v>2496439</v>
      </c>
      <c r="L35" s="296">
        <v>23670</v>
      </c>
      <c r="M35" s="297">
        <v>13271</v>
      </c>
      <c r="N35" s="298">
        <v>78.400000000000006</v>
      </c>
    </row>
    <row r="36" spans="1:16" ht="27" customHeight="1">
      <c r="A36" s="250"/>
      <c r="B36" s="246"/>
      <c r="C36" s="246"/>
      <c r="D36" s="246"/>
      <c r="E36" s="246"/>
      <c r="F36" s="246"/>
      <c r="G36" s="1133" t="s">
        <v>512</v>
      </c>
      <c r="H36" s="1134"/>
      <c r="I36" s="1134"/>
      <c r="J36" s="1135"/>
      <c r="K36" s="296">
        <v>275471</v>
      </c>
      <c r="L36" s="296">
        <v>2612</v>
      </c>
      <c r="M36" s="297">
        <v>1417</v>
      </c>
      <c r="N36" s="298">
        <v>84.3</v>
      </c>
    </row>
    <row r="37" spans="1:16" ht="13.5" customHeight="1">
      <c r="A37" s="250"/>
      <c r="B37" s="246"/>
      <c r="C37" s="246"/>
      <c r="D37" s="246"/>
      <c r="E37" s="246"/>
      <c r="F37" s="246"/>
      <c r="G37" s="1133" t="s">
        <v>513</v>
      </c>
      <c r="H37" s="1134"/>
      <c r="I37" s="1134"/>
      <c r="J37" s="1135"/>
      <c r="K37" s="296">
        <v>49830</v>
      </c>
      <c r="L37" s="296">
        <v>472</v>
      </c>
      <c r="M37" s="297">
        <v>1166</v>
      </c>
      <c r="N37" s="298">
        <v>-59.5</v>
      </c>
    </row>
    <row r="38" spans="1:16" ht="27" customHeight="1">
      <c r="A38" s="250"/>
      <c r="B38" s="246"/>
      <c r="C38" s="246"/>
      <c r="D38" s="246"/>
      <c r="E38" s="246"/>
      <c r="F38" s="246"/>
      <c r="G38" s="1136" t="s">
        <v>514</v>
      </c>
      <c r="H38" s="1137"/>
      <c r="I38" s="1137"/>
      <c r="J38" s="1138"/>
      <c r="K38" s="299">
        <v>18</v>
      </c>
      <c r="L38" s="299">
        <v>0</v>
      </c>
      <c r="M38" s="300">
        <v>3</v>
      </c>
      <c r="N38" s="301">
        <v>-100</v>
      </c>
      <c r="O38" s="295"/>
    </row>
    <row r="39" spans="1:16">
      <c r="A39" s="250"/>
      <c r="B39" s="246"/>
      <c r="C39" s="246"/>
      <c r="D39" s="246"/>
      <c r="E39" s="246"/>
      <c r="F39" s="246"/>
      <c r="G39" s="1136" t="s">
        <v>515</v>
      </c>
      <c r="H39" s="1137"/>
      <c r="I39" s="1137"/>
      <c r="J39" s="1138"/>
      <c r="K39" s="302">
        <v>-1533574</v>
      </c>
      <c r="L39" s="302">
        <v>-14541</v>
      </c>
      <c r="M39" s="303">
        <v>-4631</v>
      </c>
      <c r="N39" s="304">
        <v>214</v>
      </c>
      <c r="O39" s="295"/>
    </row>
    <row r="40" spans="1:16" ht="27" customHeight="1">
      <c r="A40" s="250"/>
      <c r="B40" s="246"/>
      <c r="C40" s="246"/>
      <c r="D40" s="246"/>
      <c r="E40" s="246"/>
      <c r="F40" s="246"/>
      <c r="G40" s="1133" t="s">
        <v>516</v>
      </c>
      <c r="H40" s="1134"/>
      <c r="I40" s="1134"/>
      <c r="J40" s="1135"/>
      <c r="K40" s="302">
        <v>-6110531</v>
      </c>
      <c r="L40" s="302">
        <v>-57937</v>
      </c>
      <c r="M40" s="303">
        <v>-38859</v>
      </c>
      <c r="N40" s="304">
        <v>49.1</v>
      </c>
      <c r="O40" s="295"/>
    </row>
    <row r="41" spans="1:16">
      <c r="A41" s="250"/>
      <c r="B41" s="246"/>
      <c r="C41" s="246"/>
      <c r="D41" s="246"/>
      <c r="E41" s="246"/>
      <c r="F41" s="246"/>
      <c r="G41" s="1139" t="s">
        <v>283</v>
      </c>
      <c r="H41" s="1140"/>
      <c r="I41" s="1140"/>
      <c r="J41" s="1141"/>
      <c r="K41" s="296">
        <v>2795522</v>
      </c>
      <c r="L41" s="302">
        <v>26506</v>
      </c>
      <c r="M41" s="303">
        <v>17340</v>
      </c>
      <c r="N41" s="304">
        <v>52.9</v>
      </c>
      <c r="O41" s="295"/>
    </row>
    <row r="42" spans="1:16">
      <c r="A42" s="250"/>
      <c r="B42" s="246"/>
      <c r="C42" s="246"/>
      <c r="D42" s="246"/>
      <c r="E42" s="246"/>
      <c r="F42" s="246"/>
      <c r="G42" s="305" t="s">
        <v>517</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518</v>
      </c>
      <c r="B47" s="246"/>
      <c r="C47" s="246"/>
      <c r="D47" s="246"/>
      <c r="E47" s="246"/>
      <c r="F47" s="246"/>
      <c r="G47" s="246"/>
      <c r="H47" s="246"/>
      <c r="I47" s="246"/>
      <c r="J47" s="246"/>
      <c r="K47" s="246"/>
      <c r="L47" s="246"/>
      <c r="M47" s="246"/>
      <c r="N47" s="246"/>
    </row>
    <row r="48" spans="1:16">
      <c r="A48" s="250"/>
      <c r="B48" s="246"/>
      <c r="C48" s="246"/>
      <c r="D48" s="246"/>
      <c r="E48" s="246"/>
      <c r="F48" s="246"/>
      <c r="G48" s="310" t="s">
        <v>519</v>
      </c>
      <c r="H48" s="310"/>
      <c r="I48" s="310"/>
      <c r="J48" s="310"/>
      <c r="K48" s="310"/>
      <c r="L48" s="310"/>
      <c r="M48" s="311"/>
      <c r="N48" s="310"/>
    </row>
    <row r="49" spans="1:14" ht="13.5" customHeight="1">
      <c r="A49" s="250"/>
      <c r="B49" s="246"/>
      <c r="C49" s="246"/>
      <c r="D49" s="246"/>
      <c r="E49" s="246"/>
      <c r="F49" s="246"/>
      <c r="G49" s="312"/>
      <c r="H49" s="313"/>
      <c r="I49" s="1128" t="s">
        <v>485</v>
      </c>
      <c r="J49" s="1130" t="s">
        <v>520</v>
      </c>
      <c r="K49" s="1131"/>
      <c r="L49" s="1131"/>
      <c r="M49" s="1131"/>
      <c r="N49" s="1132"/>
    </row>
    <row r="50" spans="1:14">
      <c r="A50" s="250"/>
      <c r="B50" s="246"/>
      <c r="C50" s="246"/>
      <c r="D50" s="246"/>
      <c r="E50" s="246"/>
      <c r="F50" s="246"/>
      <c r="G50" s="314"/>
      <c r="H50" s="315"/>
      <c r="I50" s="1129"/>
      <c r="J50" s="316" t="s">
        <v>521</v>
      </c>
      <c r="K50" s="317" t="s">
        <v>522</v>
      </c>
      <c r="L50" s="318" t="s">
        <v>523</v>
      </c>
      <c r="M50" s="319" t="s">
        <v>524</v>
      </c>
      <c r="N50" s="320" t="s">
        <v>525</v>
      </c>
    </row>
    <row r="51" spans="1:14">
      <c r="A51" s="250"/>
      <c r="B51" s="246"/>
      <c r="C51" s="246"/>
      <c r="D51" s="246"/>
      <c r="E51" s="246"/>
      <c r="F51" s="246"/>
      <c r="G51" s="312" t="s">
        <v>526</v>
      </c>
      <c r="H51" s="313"/>
      <c r="I51" s="321">
        <v>4587025</v>
      </c>
      <c r="J51" s="322">
        <v>41685</v>
      </c>
      <c r="K51" s="323">
        <v>-30.2</v>
      </c>
      <c r="L51" s="324">
        <v>43493</v>
      </c>
      <c r="M51" s="325">
        <v>5</v>
      </c>
      <c r="N51" s="326">
        <v>-35.200000000000003</v>
      </c>
    </row>
    <row r="52" spans="1:14">
      <c r="A52" s="250"/>
      <c r="B52" s="246"/>
      <c r="C52" s="246"/>
      <c r="D52" s="246"/>
      <c r="E52" s="246"/>
      <c r="F52" s="246"/>
      <c r="G52" s="327"/>
      <c r="H52" s="328" t="s">
        <v>527</v>
      </c>
      <c r="I52" s="329">
        <v>2701263</v>
      </c>
      <c r="J52" s="330">
        <v>24548</v>
      </c>
      <c r="K52" s="331">
        <v>-11.6</v>
      </c>
      <c r="L52" s="332">
        <v>23254</v>
      </c>
      <c r="M52" s="333">
        <v>4</v>
      </c>
      <c r="N52" s="334">
        <v>-15.6</v>
      </c>
    </row>
    <row r="53" spans="1:14">
      <c r="A53" s="250"/>
      <c r="B53" s="246"/>
      <c r="C53" s="246"/>
      <c r="D53" s="246"/>
      <c r="E53" s="246"/>
      <c r="F53" s="246"/>
      <c r="G53" s="312" t="s">
        <v>528</v>
      </c>
      <c r="H53" s="313"/>
      <c r="I53" s="321">
        <v>8823204</v>
      </c>
      <c r="J53" s="322">
        <v>80682</v>
      </c>
      <c r="K53" s="323">
        <v>93.6</v>
      </c>
      <c r="L53" s="324">
        <v>50840</v>
      </c>
      <c r="M53" s="325">
        <v>16.899999999999999</v>
      </c>
      <c r="N53" s="326">
        <v>76.7</v>
      </c>
    </row>
    <row r="54" spans="1:14">
      <c r="A54" s="250"/>
      <c r="B54" s="246"/>
      <c r="C54" s="246"/>
      <c r="D54" s="246"/>
      <c r="E54" s="246"/>
      <c r="F54" s="246"/>
      <c r="G54" s="327"/>
      <c r="H54" s="328" t="s">
        <v>527</v>
      </c>
      <c r="I54" s="329">
        <v>4830178</v>
      </c>
      <c r="J54" s="330">
        <v>44168</v>
      </c>
      <c r="K54" s="331">
        <v>79.900000000000006</v>
      </c>
      <c r="L54" s="332">
        <v>25367</v>
      </c>
      <c r="M54" s="333">
        <v>9.1</v>
      </c>
      <c r="N54" s="334">
        <v>70.8</v>
      </c>
    </row>
    <row r="55" spans="1:14">
      <c r="A55" s="250"/>
      <c r="B55" s="246"/>
      <c r="C55" s="246"/>
      <c r="D55" s="246"/>
      <c r="E55" s="246"/>
      <c r="F55" s="246"/>
      <c r="G55" s="312" t="s">
        <v>529</v>
      </c>
      <c r="H55" s="313"/>
      <c r="I55" s="321">
        <v>4083988</v>
      </c>
      <c r="J55" s="322">
        <v>37780</v>
      </c>
      <c r="K55" s="323">
        <v>-53.2</v>
      </c>
      <c r="L55" s="324">
        <v>53605</v>
      </c>
      <c r="M55" s="325">
        <v>5.4</v>
      </c>
      <c r="N55" s="326">
        <v>-58.6</v>
      </c>
    </row>
    <row r="56" spans="1:14">
      <c r="A56" s="250"/>
      <c r="B56" s="246"/>
      <c r="C56" s="246"/>
      <c r="D56" s="246"/>
      <c r="E56" s="246"/>
      <c r="F56" s="246"/>
      <c r="G56" s="327"/>
      <c r="H56" s="328" t="s">
        <v>527</v>
      </c>
      <c r="I56" s="329">
        <v>2083706</v>
      </c>
      <c r="J56" s="330">
        <v>19276</v>
      </c>
      <c r="K56" s="331">
        <v>-56.4</v>
      </c>
      <c r="L56" s="332">
        <v>28343</v>
      </c>
      <c r="M56" s="333">
        <v>11.7</v>
      </c>
      <c r="N56" s="334">
        <v>-68.099999999999994</v>
      </c>
    </row>
    <row r="57" spans="1:14">
      <c r="A57" s="250"/>
      <c r="B57" s="246"/>
      <c r="C57" s="246"/>
      <c r="D57" s="246"/>
      <c r="E57" s="246"/>
      <c r="F57" s="246"/>
      <c r="G57" s="312" t="s">
        <v>530</v>
      </c>
      <c r="H57" s="313"/>
      <c r="I57" s="321">
        <v>6091294</v>
      </c>
      <c r="J57" s="322">
        <v>57070</v>
      </c>
      <c r="K57" s="323">
        <v>51.1</v>
      </c>
      <c r="L57" s="324">
        <v>58051</v>
      </c>
      <c r="M57" s="325">
        <v>8.3000000000000007</v>
      </c>
      <c r="N57" s="326">
        <v>42.8</v>
      </c>
    </row>
    <row r="58" spans="1:14">
      <c r="A58" s="250"/>
      <c r="B58" s="246"/>
      <c r="C58" s="246"/>
      <c r="D58" s="246"/>
      <c r="E58" s="246"/>
      <c r="F58" s="246"/>
      <c r="G58" s="327"/>
      <c r="H58" s="328" t="s">
        <v>527</v>
      </c>
      <c r="I58" s="329">
        <v>4906326</v>
      </c>
      <c r="J58" s="330">
        <v>45968</v>
      </c>
      <c r="K58" s="331">
        <v>138.5</v>
      </c>
      <c r="L58" s="332">
        <v>32143</v>
      </c>
      <c r="M58" s="333">
        <v>13.4</v>
      </c>
      <c r="N58" s="334">
        <v>125.1</v>
      </c>
    </row>
    <row r="59" spans="1:14">
      <c r="A59" s="250"/>
      <c r="B59" s="246"/>
      <c r="C59" s="246"/>
      <c r="D59" s="246"/>
      <c r="E59" s="246"/>
      <c r="F59" s="246"/>
      <c r="G59" s="312" t="s">
        <v>531</v>
      </c>
      <c r="H59" s="313"/>
      <c r="I59" s="321">
        <v>4807818</v>
      </c>
      <c r="J59" s="322">
        <v>45586</v>
      </c>
      <c r="K59" s="323">
        <v>-20.100000000000001</v>
      </c>
      <c r="L59" s="324">
        <v>65942</v>
      </c>
      <c r="M59" s="325">
        <v>13.6</v>
      </c>
      <c r="N59" s="326">
        <v>-33.700000000000003</v>
      </c>
    </row>
    <row r="60" spans="1:14">
      <c r="A60" s="250"/>
      <c r="B60" s="246"/>
      <c r="C60" s="246"/>
      <c r="D60" s="246"/>
      <c r="E60" s="246"/>
      <c r="F60" s="246"/>
      <c r="G60" s="327"/>
      <c r="H60" s="328" t="s">
        <v>527</v>
      </c>
      <c r="I60" s="335">
        <v>3007420</v>
      </c>
      <c r="J60" s="330">
        <v>28515</v>
      </c>
      <c r="K60" s="331">
        <v>-38</v>
      </c>
      <c r="L60" s="332">
        <v>32778</v>
      </c>
      <c r="M60" s="333">
        <v>2</v>
      </c>
      <c r="N60" s="334">
        <v>-40</v>
      </c>
    </row>
    <row r="61" spans="1:14">
      <c r="A61" s="250"/>
      <c r="B61" s="246"/>
      <c r="C61" s="246"/>
      <c r="D61" s="246"/>
      <c r="E61" s="246"/>
      <c r="F61" s="246"/>
      <c r="G61" s="312" t="s">
        <v>532</v>
      </c>
      <c r="H61" s="336"/>
      <c r="I61" s="337">
        <v>5678666</v>
      </c>
      <c r="J61" s="338">
        <v>52561</v>
      </c>
      <c r="K61" s="339">
        <v>8.1999999999999993</v>
      </c>
      <c r="L61" s="340">
        <v>54386</v>
      </c>
      <c r="M61" s="341">
        <v>9.8000000000000007</v>
      </c>
      <c r="N61" s="326">
        <v>-1.6</v>
      </c>
    </row>
    <row r="62" spans="1:14">
      <c r="A62" s="250"/>
      <c r="B62" s="246"/>
      <c r="C62" s="246"/>
      <c r="D62" s="246"/>
      <c r="E62" s="246"/>
      <c r="F62" s="246"/>
      <c r="G62" s="327"/>
      <c r="H62" s="328" t="s">
        <v>527</v>
      </c>
      <c r="I62" s="329">
        <v>3505779</v>
      </c>
      <c r="J62" s="330">
        <v>32495</v>
      </c>
      <c r="K62" s="331">
        <v>22.5</v>
      </c>
      <c r="L62" s="332">
        <v>28377</v>
      </c>
      <c r="M62" s="333">
        <v>8</v>
      </c>
      <c r="N62" s="334">
        <v>14.5</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B53" zoomScale="55" zoomScaleNormal="55" zoomScaleSheetLayoutView="55" workbookViewId="0">
      <selection activeCell="E39" sqref="E39:S39"/>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B47" zoomScale="55" zoomScaleNormal="55" zoomScaleSheetLayoutView="55" workbookViewId="0">
      <selection activeCell="E39" sqref="E39:S39"/>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A7" zoomScale="55" zoomScaleNormal="55" zoomScaleSheetLayoutView="100" workbookViewId="0">
      <selection activeCell="E39" sqref="E39:S39"/>
    </sheetView>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534</v>
      </c>
      <c r="G46" s="8" t="s">
        <v>535</v>
      </c>
      <c r="H46" s="8" t="s">
        <v>536</v>
      </c>
      <c r="I46" s="8" t="s">
        <v>537</v>
      </c>
      <c r="J46" s="9" t="s">
        <v>538</v>
      </c>
    </row>
    <row r="47" spans="2:10" ht="57.75" customHeight="1">
      <c r="B47" s="10"/>
      <c r="C47" s="1142" t="s">
        <v>3</v>
      </c>
      <c r="D47" s="1142"/>
      <c r="E47" s="1143"/>
      <c r="F47" s="11">
        <v>10.16</v>
      </c>
      <c r="G47" s="12">
        <v>11.94</v>
      </c>
      <c r="H47" s="12">
        <v>10.25</v>
      </c>
      <c r="I47" s="12">
        <v>13.04</v>
      </c>
      <c r="J47" s="13">
        <v>11.06</v>
      </c>
    </row>
    <row r="48" spans="2:10" ht="57.75" customHeight="1">
      <c r="B48" s="14"/>
      <c r="C48" s="1144" t="s">
        <v>4</v>
      </c>
      <c r="D48" s="1144"/>
      <c r="E48" s="1145"/>
      <c r="F48" s="15">
        <v>5.37</v>
      </c>
      <c r="G48" s="16">
        <v>3.5</v>
      </c>
      <c r="H48" s="16">
        <v>5.51</v>
      </c>
      <c r="I48" s="16">
        <v>4.67</v>
      </c>
      <c r="J48" s="17">
        <v>4.9400000000000004</v>
      </c>
    </row>
    <row r="49" spans="2:10" ht="57.75" customHeight="1" thickBot="1">
      <c r="B49" s="18"/>
      <c r="C49" s="1146" t="s">
        <v>5</v>
      </c>
      <c r="D49" s="1146"/>
      <c r="E49" s="1147"/>
      <c r="F49" s="19">
        <v>1.99</v>
      </c>
      <c r="G49" s="20">
        <v>1.01</v>
      </c>
      <c r="H49" s="20">
        <v>0.21</v>
      </c>
      <c r="I49" s="20">
        <v>2.1</v>
      </c>
      <c r="J49" s="21" t="s">
        <v>539</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55" zoomScaleNormal="55" zoomScaleSheetLayoutView="100" workbookViewId="0">
      <selection activeCell="C39" sqref="C39:S39"/>
    </sheetView>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534</v>
      </c>
      <c r="G33" s="29" t="s">
        <v>535</v>
      </c>
      <c r="H33" s="29" t="s">
        <v>536</v>
      </c>
      <c r="I33" s="29" t="s">
        <v>537</v>
      </c>
      <c r="J33" s="30" t="s">
        <v>538</v>
      </c>
      <c r="K33" s="22"/>
      <c r="L33" s="22"/>
      <c r="M33" s="22"/>
      <c r="N33" s="22"/>
      <c r="O33" s="22"/>
      <c r="P33" s="22"/>
    </row>
    <row r="34" spans="1:16" ht="39" customHeight="1">
      <c r="A34" s="22"/>
      <c r="B34" s="31"/>
      <c r="C34" s="1154" t="s">
        <v>540</v>
      </c>
      <c r="D34" s="1154"/>
      <c r="E34" s="1155"/>
      <c r="F34" s="32">
        <v>11.97</v>
      </c>
      <c r="G34" s="33">
        <v>12.49</v>
      </c>
      <c r="H34" s="33">
        <v>12.87</v>
      </c>
      <c r="I34" s="33">
        <v>13.4</v>
      </c>
      <c r="J34" s="34">
        <v>14.4</v>
      </c>
      <c r="K34" s="22"/>
      <c r="L34" s="22"/>
      <c r="M34" s="22"/>
      <c r="N34" s="22"/>
      <c r="O34" s="22"/>
      <c r="P34" s="22"/>
    </row>
    <row r="35" spans="1:16" ht="39" customHeight="1">
      <c r="A35" s="22"/>
      <c r="B35" s="35"/>
      <c r="C35" s="1148" t="s">
        <v>541</v>
      </c>
      <c r="D35" s="1149"/>
      <c r="E35" s="1150"/>
      <c r="F35" s="36">
        <v>5.34</v>
      </c>
      <c r="G35" s="37">
        <v>3.47</v>
      </c>
      <c r="H35" s="37">
        <v>5.47</v>
      </c>
      <c r="I35" s="37">
        <v>4.63</v>
      </c>
      <c r="J35" s="38">
        <v>4.92</v>
      </c>
      <c r="K35" s="22"/>
      <c r="L35" s="22"/>
      <c r="M35" s="22"/>
      <c r="N35" s="22"/>
      <c r="O35" s="22"/>
      <c r="P35" s="22"/>
    </row>
    <row r="36" spans="1:16" ht="39" customHeight="1">
      <c r="A36" s="22"/>
      <c r="B36" s="35"/>
      <c r="C36" s="1148" t="s">
        <v>542</v>
      </c>
      <c r="D36" s="1149"/>
      <c r="E36" s="1150"/>
      <c r="F36" s="36">
        <v>2.62</v>
      </c>
      <c r="G36" s="37">
        <v>2.71</v>
      </c>
      <c r="H36" s="37">
        <v>2.93</v>
      </c>
      <c r="I36" s="37">
        <v>3.1</v>
      </c>
      <c r="J36" s="38">
        <v>3.34</v>
      </c>
      <c r="K36" s="22"/>
      <c r="L36" s="22"/>
      <c r="M36" s="22"/>
      <c r="N36" s="22"/>
      <c r="O36" s="22"/>
      <c r="P36" s="22"/>
    </row>
    <row r="37" spans="1:16" ht="39" customHeight="1">
      <c r="A37" s="22"/>
      <c r="B37" s="35"/>
      <c r="C37" s="1148" t="s">
        <v>543</v>
      </c>
      <c r="D37" s="1149"/>
      <c r="E37" s="1150"/>
      <c r="F37" s="36">
        <v>0.17</v>
      </c>
      <c r="G37" s="37">
        <v>0.1</v>
      </c>
      <c r="H37" s="37">
        <v>0.14000000000000001</v>
      </c>
      <c r="I37" s="37">
        <v>0.52</v>
      </c>
      <c r="J37" s="38">
        <v>1.38</v>
      </c>
      <c r="K37" s="22"/>
      <c r="L37" s="22"/>
      <c r="M37" s="22"/>
      <c r="N37" s="22"/>
      <c r="O37" s="22"/>
      <c r="P37" s="22"/>
    </row>
    <row r="38" spans="1:16" ht="39" customHeight="1">
      <c r="A38" s="22"/>
      <c r="B38" s="35"/>
      <c r="C38" s="1148" t="s">
        <v>544</v>
      </c>
      <c r="D38" s="1149"/>
      <c r="E38" s="1150"/>
      <c r="F38" s="36" t="s">
        <v>545</v>
      </c>
      <c r="G38" s="37">
        <v>0.84</v>
      </c>
      <c r="H38" s="37">
        <v>0.95</v>
      </c>
      <c r="I38" s="37">
        <v>0.56999999999999995</v>
      </c>
      <c r="J38" s="38">
        <v>0.3</v>
      </c>
      <c r="K38" s="22"/>
      <c r="L38" s="22"/>
      <c r="M38" s="22"/>
      <c r="N38" s="22"/>
      <c r="O38" s="22"/>
      <c r="P38" s="22"/>
    </row>
    <row r="39" spans="1:16" ht="39" customHeight="1">
      <c r="A39" s="22"/>
      <c r="B39" s="35"/>
      <c r="C39" s="1148" t="s">
        <v>546</v>
      </c>
      <c r="D39" s="1149"/>
      <c r="E39" s="1150"/>
      <c r="F39" s="36">
        <v>0</v>
      </c>
      <c r="G39" s="37">
        <v>0</v>
      </c>
      <c r="H39" s="37">
        <v>0</v>
      </c>
      <c r="I39" s="37">
        <v>0</v>
      </c>
      <c r="J39" s="38">
        <v>0.04</v>
      </c>
      <c r="K39" s="22"/>
      <c r="L39" s="22"/>
      <c r="M39" s="22"/>
      <c r="N39" s="22"/>
      <c r="O39" s="22"/>
      <c r="P39" s="22"/>
    </row>
    <row r="40" spans="1:16" ht="39" customHeight="1">
      <c r="A40" s="22"/>
      <c r="B40" s="35"/>
      <c r="C40" s="1148" t="s">
        <v>547</v>
      </c>
      <c r="D40" s="1149"/>
      <c r="E40" s="1150"/>
      <c r="F40" s="36">
        <v>0</v>
      </c>
      <c r="G40" s="37">
        <v>0.01</v>
      </c>
      <c r="H40" s="37">
        <v>0.01</v>
      </c>
      <c r="I40" s="37">
        <v>0.01</v>
      </c>
      <c r="J40" s="38">
        <v>0.01</v>
      </c>
      <c r="K40" s="22"/>
      <c r="L40" s="22"/>
      <c r="M40" s="22"/>
      <c r="N40" s="22"/>
      <c r="O40" s="22"/>
      <c r="P40" s="22"/>
    </row>
    <row r="41" spans="1:16" ht="39" customHeight="1">
      <c r="A41" s="22"/>
      <c r="B41" s="35"/>
      <c r="C41" s="1148" t="s">
        <v>548</v>
      </c>
      <c r="D41" s="1149"/>
      <c r="E41" s="1150"/>
      <c r="F41" s="36">
        <v>0.02</v>
      </c>
      <c r="G41" s="37">
        <v>0.02</v>
      </c>
      <c r="H41" s="37">
        <v>0.01</v>
      </c>
      <c r="I41" s="37">
        <v>0.02</v>
      </c>
      <c r="J41" s="38">
        <v>0.01</v>
      </c>
      <c r="K41" s="22"/>
      <c r="L41" s="22"/>
      <c r="M41" s="22"/>
      <c r="N41" s="22"/>
      <c r="O41" s="22"/>
      <c r="P41" s="22"/>
    </row>
    <row r="42" spans="1:16" ht="39" customHeight="1">
      <c r="A42" s="22"/>
      <c r="B42" s="39"/>
      <c r="C42" s="1148" t="s">
        <v>549</v>
      </c>
      <c r="D42" s="1149"/>
      <c r="E42" s="1150"/>
      <c r="F42" s="36" t="s">
        <v>494</v>
      </c>
      <c r="G42" s="37" t="s">
        <v>494</v>
      </c>
      <c r="H42" s="37" t="s">
        <v>494</v>
      </c>
      <c r="I42" s="37" t="s">
        <v>494</v>
      </c>
      <c r="J42" s="38" t="s">
        <v>494</v>
      </c>
      <c r="K42" s="22"/>
      <c r="L42" s="22"/>
      <c r="M42" s="22"/>
      <c r="N42" s="22"/>
      <c r="O42" s="22"/>
      <c r="P42" s="22"/>
    </row>
    <row r="43" spans="1:16" ht="39" customHeight="1" thickBot="1">
      <c r="A43" s="22"/>
      <c r="B43" s="40"/>
      <c r="C43" s="1151" t="s">
        <v>550</v>
      </c>
      <c r="D43" s="1152"/>
      <c r="E43" s="1153"/>
      <c r="F43" s="41">
        <v>0.03</v>
      </c>
      <c r="G43" s="42">
        <v>0.02</v>
      </c>
      <c r="H43" s="42">
        <v>0.03</v>
      </c>
      <c r="I43" s="42">
        <v>0.02</v>
      </c>
      <c r="J43" s="43">
        <v>0.02</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55" zoomScaleNormal="55" zoomScaleSheetLayoutView="55" workbookViewId="0">
      <selection activeCell="E39" sqref="E39:S39"/>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534</v>
      </c>
      <c r="L44" s="56" t="s">
        <v>535</v>
      </c>
      <c r="M44" s="56" t="s">
        <v>536</v>
      </c>
      <c r="N44" s="56" t="s">
        <v>537</v>
      </c>
      <c r="O44" s="57" t="s">
        <v>538</v>
      </c>
      <c r="P44" s="48"/>
      <c r="Q44" s="48"/>
      <c r="R44" s="48"/>
      <c r="S44" s="48"/>
      <c r="T44" s="48"/>
      <c r="U44" s="48"/>
    </row>
    <row r="45" spans="1:21" ht="30.75" customHeight="1">
      <c r="A45" s="48"/>
      <c r="B45" s="1164" t="s">
        <v>11</v>
      </c>
      <c r="C45" s="1165"/>
      <c r="D45" s="58"/>
      <c r="E45" s="1170" t="s">
        <v>12</v>
      </c>
      <c r="F45" s="1170"/>
      <c r="G45" s="1170"/>
      <c r="H45" s="1170"/>
      <c r="I45" s="1170"/>
      <c r="J45" s="1171"/>
      <c r="K45" s="59">
        <v>6712</v>
      </c>
      <c r="L45" s="60">
        <v>7038</v>
      </c>
      <c r="M45" s="60">
        <v>7601</v>
      </c>
      <c r="N45" s="60">
        <v>7720</v>
      </c>
      <c r="O45" s="61">
        <v>7618</v>
      </c>
      <c r="P45" s="48"/>
      <c r="Q45" s="48"/>
      <c r="R45" s="48"/>
      <c r="S45" s="48"/>
      <c r="T45" s="48"/>
      <c r="U45" s="48"/>
    </row>
    <row r="46" spans="1:21" ht="30.75" customHeight="1">
      <c r="A46" s="48"/>
      <c r="B46" s="1166"/>
      <c r="C46" s="1167"/>
      <c r="D46" s="62"/>
      <c r="E46" s="1158" t="s">
        <v>13</v>
      </c>
      <c r="F46" s="1158"/>
      <c r="G46" s="1158"/>
      <c r="H46" s="1158"/>
      <c r="I46" s="1158"/>
      <c r="J46" s="1159"/>
      <c r="K46" s="63" t="s">
        <v>494</v>
      </c>
      <c r="L46" s="64" t="s">
        <v>494</v>
      </c>
      <c r="M46" s="64" t="s">
        <v>494</v>
      </c>
      <c r="N46" s="64" t="s">
        <v>494</v>
      </c>
      <c r="O46" s="65" t="s">
        <v>494</v>
      </c>
      <c r="P46" s="48"/>
      <c r="Q46" s="48"/>
      <c r="R46" s="48"/>
      <c r="S46" s="48"/>
      <c r="T46" s="48"/>
      <c r="U46" s="48"/>
    </row>
    <row r="47" spans="1:21" ht="30.75" customHeight="1">
      <c r="A47" s="48"/>
      <c r="B47" s="1166"/>
      <c r="C47" s="1167"/>
      <c r="D47" s="62"/>
      <c r="E47" s="1158" t="s">
        <v>14</v>
      </c>
      <c r="F47" s="1158"/>
      <c r="G47" s="1158"/>
      <c r="H47" s="1158"/>
      <c r="I47" s="1158"/>
      <c r="J47" s="1159"/>
      <c r="K47" s="63" t="s">
        <v>494</v>
      </c>
      <c r="L47" s="64" t="s">
        <v>494</v>
      </c>
      <c r="M47" s="64" t="s">
        <v>494</v>
      </c>
      <c r="N47" s="64" t="s">
        <v>494</v>
      </c>
      <c r="O47" s="65" t="s">
        <v>494</v>
      </c>
      <c r="P47" s="48"/>
      <c r="Q47" s="48"/>
      <c r="R47" s="48"/>
      <c r="S47" s="48"/>
      <c r="T47" s="48"/>
      <c r="U47" s="48"/>
    </row>
    <row r="48" spans="1:21" ht="30.75" customHeight="1">
      <c r="A48" s="48"/>
      <c r="B48" s="1166"/>
      <c r="C48" s="1167"/>
      <c r="D48" s="62"/>
      <c r="E48" s="1158" t="s">
        <v>15</v>
      </c>
      <c r="F48" s="1158"/>
      <c r="G48" s="1158"/>
      <c r="H48" s="1158"/>
      <c r="I48" s="1158"/>
      <c r="J48" s="1159"/>
      <c r="K48" s="63">
        <v>2067</v>
      </c>
      <c r="L48" s="64">
        <v>2173</v>
      </c>
      <c r="M48" s="64">
        <v>2240</v>
      </c>
      <c r="N48" s="64">
        <v>2357</v>
      </c>
      <c r="O48" s="65">
        <v>2496</v>
      </c>
      <c r="P48" s="48"/>
      <c r="Q48" s="48"/>
      <c r="R48" s="48"/>
      <c r="S48" s="48"/>
      <c r="T48" s="48"/>
      <c r="U48" s="48"/>
    </row>
    <row r="49" spans="1:21" ht="30.75" customHeight="1">
      <c r="A49" s="48"/>
      <c r="B49" s="1166"/>
      <c r="C49" s="1167"/>
      <c r="D49" s="62"/>
      <c r="E49" s="1158" t="s">
        <v>16</v>
      </c>
      <c r="F49" s="1158"/>
      <c r="G49" s="1158"/>
      <c r="H49" s="1158"/>
      <c r="I49" s="1158"/>
      <c r="J49" s="1159"/>
      <c r="K49" s="63">
        <v>654</v>
      </c>
      <c r="L49" s="64">
        <v>642</v>
      </c>
      <c r="M49" s="64">
        <v>628</v>
      </c>
      <c r="N49" s="64">
        <v>491</v>
      </c>
      <c r="O49" s="65">
        <v>275</v>
      </c>
      <c r="P49" s="48"/>
      <c r="Q49" s="48"/>
      <c r="R49" s="48"/>
      <c r="S49" s="48"/>
      <c r="T49" s="48"/>
      <c r="U49" s="48"/>
    </row>
    <row r="50" spans="1:21" ht="30.75" customHeight="1">
      <c r="A50" s="48"/>
      <c r="B50" s="1166"/>
      <c r="C50" s="1167"/>
      <c r="D50" s="62"/>
      <c r="E50" s="1158" t="s">
        <v>17</v>
      </c>
      <c r="F50" s="1158"/>
      <c r="G50" s="1158"/>
      <c r="H50" s="1158"/>
      <c r="I50" s="1158"/>
      <c r="J50" s="1159"/>
      <c r="K50" s="63">
        <v>137</v>
      </c>
      <c r="L50" s="64">
        <v>89</v>
      </c>
      <c r="M50" s="64">
        <v>80</v>
      </c>
      <c r="N50" s="64">
        <v>75</v>
      </c>
      <c r="O50" s="65">
        <v>50</v>
      </c>
      <c r="P50" s="48"/>
      <c r="Q50" s="48"/>
      <c r="R50" s="48"/>
      <c r="S50" s="48"/>
      <c r="T50" s="48"/>
      <c r="U50" s="48"/>
    </row>
    <row r="51" spans="1:21" ht="30.75" customHeight="1">
      <c r="A51" s="48"/>
      <c r="B51" s="1168"/>
      <c r="C51" s="1169"/>
      <c r="D51" s="66"/>
      <c r="E51" s="1158" t="s">
        <v>18</v>
      </c>
      <c r="F51" s="1158"/>
      <c r="G51" s="1158"/>
      <c r="H51" s="1158"/>
      <c r="I51" s="1158"/>
      <c r="J51" s="1159"/>
      <c r="K51" s="63">
        <v>1</v>
      </c>
      <c r="L51" s="64">
        <v>1</v>
      </c>
      <c r="M51" s="64">
        <v>1</v>
      </c>
      <c r="N51" s="64" t="s">
        <v>494</v>
      </c>
      <c r="O51" s="65">
        <v>0</v>
      </c>
      <c r="P51" s="48"/>
      <c r="Q51" s="48"/>
      <c r="R51" s="48"/>
      <c r="S51" s="48"/>
      <c r="T51" s="48"/>
      <c r="U51" s="48"/>
    </row>
    <row r="52" spans="1:21" ht="30.75" customHeight="1">
      <c r="A52" s="48"/>
      <c r="B52" s="1156" t="s">
        <v>19</v>
      </c>
      <c r="C52" s="1157"/>
      <c r="D52" s="66"/>
      <c r="E52" s="1158" t="s">
        <v>20</v>
      </c>
      <c r="F52" s="1158"/>
      <c r="G52" s="1158"/>
      <c r="H52" s="1158"/>
      <c r="I52" s="1158"/>
      <c r="J52" s="1159"/>
      <c r="K52" s="63">
        <v>7049</v>
      </c>
      <c r="L52" s="64">
        <v>7360</v>
      </c>
      <c r="M52" s="64">
        <v>7646</v>
      </c>
      <c r="N52" s="64">
        <v>7761</v>
      </c>
      <c r="O52" s="65">
        <v>7644</v>
      </c>
      <c r="P52" s="48"/>
      <c r="Q52" s="48"/>
      <c r="R52" s="48"/>
      <c r="S52" s="48"/>
      <c r="T52" s="48"/>
      <c r="U52" s="48"/>
    </row>
    <row r="53" spans="1:21" ht="30.75" customHeight="1" thickBot="1">
      <c r="A53" s="48"/>
      <c r="B53" s="1160" t="s">
        <v>21</v>
      </c>
      <c r="C53" s="1161"/>
      <c r="D53" s="67"/>
      <c r="E53" s="1162" t="s">
        <v>22</v>
      </c>
      <c r="F53" s="1162"/>
      <c r="G53" s="1162"/>
      <c r="H53" s="1162"/>
      <c r="I53" s="1162"/>
      <c r="J53" s="1163"/>
      <c r="K53" s="68">
        <v>2522</v>
      </c>
      <c r="L53" s="69">
        <v>2583</v>
      </c>
      <c r="M53" s="69">
        <v>2904</v>
      </c>
      <c r="N53" s="69">
        <v>2882</v>
      </c>
      <c r="O53" s="70">
        <v>2795</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55" zoomScaleNormal="55" zoomScaleSheetLayoutView="100" workbookViewId="0">
      <selection activeCell="E39" sqref="E39:S39"/>
    </sheetView>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534</v>
      </c>
      <c r="J40" s="79" t="s">
        <v>535</v>
      </c>
      <c r="K40" s="79" t="s">
        <v>536</v>
      </c>
      <c r="L40" s="79" t="s">
        <v>537</v>
      </c>
      <c r="M40" s="80" t="s">
        <v>538</v>
      </c>
    </row>
    <row r="41" spans="2:13" ht="27.75" customHeight="1">
      <c r="B41" s="1172" t="s">
        <v>24</v>
      </c>
      <c r="C41" s="1173"/>
      <c r="D41" s="81"/>
      <c r="E41" s="1178" t="s">
        <v>25</v>
      </c>
      <c r="F41" s="1178"/>
      <c r="G41" s="1178"/>
      <c r="H41" s="1179"/>
      <c r="I41" s="82">
        <v>63904</v>
      </c>
      <c r="J41" s="83">
        <v>66651</v>
      </c>
      <c r="K41" s="83">
        <v>64335</v>
      </c>
      <c r="L41" s="83">
        <v>63971</v>
      </c>
      <c r="M41" s="84">
        <v>62603</v>
      </c>
    </row>
    <row r="42" spans="2:13" ht="27.75" customHeight="1">
      <c r="B42" s="1174"/>
      <c r="C42" s="1175"/>
      <c r="D42" s="85"/>
      <c r="E42" s="1180" t="s">
        <v>26</v>
      </c>
      <c r="F42" s="1180"/>
      <c r="G42" s="1180"/>
      <c r="H42" s="1181"/>
      <c r="I42" s="86">
        <v>632</v>
      </c>
      <c r="J42" s="87">
        <v>314</v>
      </c>
      <c r="K42" s="87">
        <v>243</v>
      </c>
      <c r="L42" s="87">
        <v>173</v>
      </c>
      <c r="M42" s="88">
        <v>127</v>
      </c>
    </row>
    <row r="43" spans="2:13" ht="27.75" customHeight="1">
      <c r="B43" s="1174"/>
      <c r="C43" s="1175"/>
      <c r="D43" s="85"/>
      <c r="E43" s="1180" t="s">
        <v>27</v>
      </c>
      <c r="F43" s="1180"/>
      <c r="G43" s="1180"/>
      <c r="H43" s="1181"/>
      <c r="I43" s="86">
        <v>27903</v>
      </c>
      <c r="J43" s="87">
        <v>27647</v>
      </c>
      <c r="K43" s="87">
        <v>27123</v>
      </c>
      <c r="L43" s="87">
        <v>26985</v>
      </c>
      <c r="M43" s="88">
        <v>27272</v>
      </c>
    </row>
    <row r="44" spans="2:13" ht="27.75" customHeight="1">
      <c r="B44" s="1174"/>
      <c r="C44" s="1175"/>
      <c r="D44" s="85"/>
      <c r="E44" s="1180" t="s">
        <v>28</v>
      </c>
      <c r="F44" s="1180"/>
      <c r="G44" s="1180"/>
      <c r="H44" s="1181"/>
      <c r="I44" s="86">
        <v>2146</v>
      </c>
      <c r="J44" s="87">
        <v>1529</v>
      </c>
      <c r="K44" s="87">
        <v>924</v>
      </c>
      <c r="L44" s="87">
        <v>446</v>
      </c>
      <c r="M44" s="88">
        <v>192</v>
      </c>
    </row>
    <row r="45" spans="2:13" ht="27.75" customHeight="1">
      <c r="B45" s="1174"/>
      <c r="C45" s="1175"/>
      <c r="D45" s="85"/>
      <c r="E45" s="1180" t="s">
        <v>29</v>
      </c>
      <c r="F45" s="1180"/>
      <c r="G45" s="1180"/>
      <c r="H45" s="1181"/>
      <c r="I45" s="86">
        <v>10190</v>
      </c>
      <c r="J45" s="87">
        <v>9720</v>
      </c>
      <c r="K45" s="87">
        <v>8990</v>
      </c>
      <c r="L45" s="87">
        <v>9189</v>
      </c>
      <c r="M45" s="88">
        <v>8785</v>
      </c>
    </row>
    <row r="46" spans="2:13" ht="27.75" customHeight="1">
      <c r="B46" s="1174"/>
      <c r="C46" s="1175"/>
      <c r="D46" s="89"/>
      <c r="E46" s="1180" t="s">
        <v>30</v>
      </c>
      <c r="F46" s="1180"/>
      <c r="G46" s="1180"/>
      <c r="H46" s="1181"/>
      <c r="I46" s="86">
        <v>239</v>
      </c>
      <c r="J46" s="87" t="s">
        <v>494</v>
      </c>
      <c r="K46" s="87" t="s">
        <v>494</v>
      </c>
      <c r="L46" s="87" t="s">
        <v>494</v>
      </c>
      <c r="M46" s="88" t="s">
        <v>494</v>
      </c>
    </row>
    <row r="47" spans="2:13" ht="27.75" customHeight="1">
      <c r="B47" s="1174"/>
      <c r="C47" s="1175"/>
      <c r="D47" s="90"/>
      <c r="E47" s="1182" t="s">
        <v>31</v>
      </c>
      <c r="F47" s="1183"/>
      <c r="G47" s="1183"/>
      <c r="H47" s="1184"/>
      <c r="I47" s="86" t="s">
        <v>494</v>
      </c>
      <c r="J47" s="87" t="s">
        <v>494</v>
      </c>
      <c r="K47" s="87" t="s">
        <v>494</v>
      </c>
      <c r="L47" s="87" t="s">
        <v>494</v>
      </c>
      <c r="M47" s="88" t="s">
        <v>494</v>
      </c>
    </row>
    <row r="48" spans="2:13" ht="27.75" customHeight="1">
      <c r="B48" s="1174"/>
      <c r="C48" s="1175"/>
      <c r="D48" s="85"/>
      <c r="E48" s="1180" t="s">
        <v>32</v>
      </c>
      <c r="F48" s="1180"/>
      <c r="G48" s="1180"/>
      <c r="H48" s="1181"/>
      <c r="I48" s="86" t="s">
        <v>494</v>
      </c>
      <c r="J48" s="87" t="s">
        <v>494</v>
      </c>
      <c r="K48" s="87" t="s">
        <v>494</v>
      </c>
      <c r="L48" s="87" t="s">
        <v>494</v>
      </c>
      <c r="M48" s="88" t="s">
        <v>494</v>
      </c>
    </row>
    <row r="49" spans="2:13" ht="27.75" customHeight="1">
      <c r="B49" s="1176"/>
      <c r="C49" s="1177"/>
      <c r="D49" s="85"/>
      <c r="E49" s="1180" t="s">
        <v>33</v>
      </c>
      <c r="F49" s="1180"/>
      <c r="G49" s="1180"/>
      <c r="H49" s="1181"/>
      <c r="I49" s="86" t="s">
        <v>494</v>
      </c>
      <c r="J49" s="87" t="s">
        <v>494</v>
      </c>
      <c r="K49" s="87" t="s">
        <v>494</v>
      </c>
      <c r="L49" s="87" t="s">
        <v>494</v>
      </c>
      <c r="M49" s="88" t="s">
        <v>494</v>
      </c>
    </row>
    <row r="50" spans="2:13" ht="27.75" customHeight="1">
      <c r="B50" s="1185" t="s">
        <v>34</v>
      </c>
      <c r="C50" s="1186"/>
      <c r="D50" s="91"/>
      <c r="E50" s="1180" t="s">
        <v>35</v>
      </c>
      <c r="F50" s="1180"/>
      <c r="G50" s="1180"/>
      <c r="H50" s="1181"/>
      <c r="I50" s="86">
        <v>10478</v>
      </c>
      <c r="J50" s="87">
        <v>11931</v>
      </c>
      <c r="K50" s="87">
        <v>11086</v>
      </c>
      <c r="L50" s="87">
        <v>11314</v>
      </c>
      <c r="M50" s="88">
        <v>10538</v>
      </c>
    </row>
    <row r="51" spans="2:13" ht="27.75" customHeight="1">
      <c r="B51" s="1174"/>
      <c r="C51" s="1175"/>
      <c r="D51" s="85"/>
      <c r="E51" s="1180" t="s">
        <v>36</v>
      </c>
      <c r="F51" s="1180"/>
      <c r="G51" s="1180"/>
      <c r="H51" s="1181"/>
      <c r="I51" s="86">
        <v>16446</v>
      </c>
      <c r="J51" s="87">
        <v>16166</v>
      </c>
      <c r="K51" s="87">
        <v>15351</v>
      </c>
      <c r="L51" s="87">
        <v>14636</v>
      </c>
      <c r="M51" s="88">
        <v>14156</v>
      </c>
    </row>
    <row r="52" spans="2:13" ht="27.75" customHeight="1">
      <c r="B52" s="1176"/>
      <c r="C52" s="1177"/>
      <c r="D52" s="85"/>
      <c r="E52" s="1180" t="s">
        <v>37</v>
      </c>
      <c r="F52" s="1180"/>
      <c r="G52" s="1180"/>
      <c r="H52" s="1181"/>
      <c r="I52" s="86">
        <v>65858</v>
      </c>
      <c r="J52" s="87">
        <v>66516</v>
      </c>
      <c r="K52" s="87">
        <v>64416</v>
      </c>
      <c r="L52" s="87">
        <v>64989</v>
      </c>
      <c r="M52" s="88">
        <v>63681</v>
      </c>
    </row>
    <row r="53" spans="2:13" ht="27.75" customHeight="1" thickBot="1">
      <c r="B53" s="1187" t="s">
        <v>21</v>
      </c>
      <c r="C53" s="1188"/>
      <c r="D53" s="92"/>
      <c r="E53" s="1189" t="s">
        <v>38</v>
      </c>
      <c r="F53" s="1189"/>
      <c r="G53" s="1189"/>
      <c r="H53" s="1190"/>
      <c r="I53" s="93">
        <v>12231</v>
      </c>
      <c r="J53" s="94">
        <v>11248</v>
      </c>
      <c r="K53" s="94">
        <v>10762</v>
      </c>
      <c r="L53" s="94">
        <v>9825</v>
      </c>
      <c r="M53" s="95">
        <v>10603</v>
      </c>
    </row>
    <row r="54" spans="2:13" ht="27.75" customHeight="1">
      <c r="B54" s="96" t="s">
        <v>39</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60" zoomScaleNormal="60" zoomScaleSheetLayoutView="55" workbookViewId="0">
      <selection activeCell="L17" sqref="L17"/>
    </sheetView>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1191"/>
      <c r="B1" s="1192"/>
      <c r="P1" s="246"/>
      <c r="Q1" s="246"/>
    </row>
    <row r="2" spans="1:51" ht="25.5">
      <c r="A2" s="1191"/>
      <c r="C2" s="1193"/>
      <c r="P2" s="246"/>
      <c r="Q2" s="246"/>
    </row>
    <row r="3" spans="1:51" ht="25.5">
      <c r="A3" s="1191"/>
      <c r="C3" s="1193"/>
      <c r="P3" s="246"/>
      <c r="Q3" s="246"/>
    </row>
    <row r="4" spans="1:51" s="1194" customFormat="1">
      <c r="A4" s="1191"/>
      <c r="B4" s="1191"/>
      <c r="C4" s="1191"/>
      <c r="D4" s="1191"/>
      <c r="E4" s="1191"/>
      <c r="F4" s="1191"/>
      <c r="G4" s="1191"/>
      <c r="H4" s="1191"/>
      <c r="I4" s="1191"/>
      <c r="J4" s="1191"/>
      <c r="K4" s="1191"/>
      <c r="L4" s="1191"/>
      <c r="M4" s="1191"/>
      <c r="N4" s="1191"/>
      <c r="O4" s="1191"/>
      <c r="P4" s="1191"/>
      <c r="Q4" s="1191"/>
      <c r="R4" s="1191"/>
      <c r="S4" s="1191"/>
      <c r="T4" s="1191"/>
      <c r="U4" s="1191"/>
      <c r="V4" s="1191"/>
      <c r="W4" s="1191"/>
      <c r="X4" s="1191"/>
      <c r="Y4" s="1191"/>
      <c r="Z4" s="1191"/>
      <c r="AA4" s="1191"/>
      <c r="AB4" s="1191"/>
      <c r="AC4" s="1191"/>
      <c r="AD4" s="1191"/>
      <c r="AE4" s="1191"/>
      <c r="AF4" s="1191"/>
      <c r="AG4" s="1191"/>
      <c r="AH4" s="1191"/>
      <c r="AI4" s="1191"/>
    </row>
    <row r="5" spans="1:51" s="1194" customFormat="1">
      <c r="A5" s="1191"/>
      <c r="B5" s="1191"/>
      <c r="C5" s="1191"/>
      <c r="D5" s="1191"/>
      <c r="E5" s="1191"/>
      <c r="F5" s="1191"/>
      <c r="G5" s="1191"/>
      <c r="H5" s="1191"/>
      <c r="I5" s="1191"/>
      <c r="J5" s="1191"/>
      <c r="K5" s="1191"/>
      <c r="L5" s="1191"/>
      <c r="M5" s="1191"/>
      <c r="N5" s="1191"/>
      <c r="O5" s="1191"/>
      <c r="P5" s="1191"/>
      <c r="Q5" s="1191"/>
      <c r="R5" s="1191"/>
      <c r="S5" s="1191"/>
      <c r="T5" s="1191"/>
      <c r="U5" s="1191"/>
      <c r="V5" s="1191"/>
      <c r="W5" s="1191"/>
      <c r="X5" s="1191"/>
      <c r="Y5" s="1191"/>
      <c r="Z5" s="1191"/>
      <c r="AA5" s="1191"/>
      <c r="AB5" s="1191"/>
      <c r="AC5" s="1191"/>
      <c r="AD5" s="1191"/>
      <c r="AE5" s="1191"/>
      <c r="AF5" s="1191"/>
      <c r="AG5" s="1191"/>
      <c r="AH5" s="1191"/>
      <c r="AI5" s="1191"/>
    </row>
    <row r="6" spans="1:51" s="1194" customFormat="1">
      <c r="A6" s="1191"/>
      <c r="B6" s="1191"/>
      <c r="C6" s="1191"/>
      <c r="D6" s="1191"/>
      <c r="E6" s="1191"/>
      <c r="F6" s="1191"/>
      <c r="G6" s="1191"/>
      <c r="H6" s="1191"/>
      <c r="I6" s="1191"/>
      <c r="J6" s="1191"/>
      <c r="K6" s="1191"/>
      <c r="L6" s="1191"/>
      <c r="M6" s="1191"/>
      <c r="N6" s="1191"/>
      <c r="O6" s="1191"/>
      <c r="P6" s="1191"/>
      <c r="Q6" s="1191"/>
      <c r="R6" s="1191"/>
      <c r="S6" s="1191"/>
      <c r="T6" s="1191"/>
      <c r="U6" s="1191"/>
      <c r="V6" s="1191"/>
      <c r="W6" s="1191"/>
      <c r="X6" s="1191"/>
      <c r="Y6" s="1191"/>
      <c r="Z6" s="1191"/>
      <c r="AA6" s="1191"/>
      <c r="AB6" s="1191"/>
      <c r="AC6" s="1191"/>
      <c r="AD6" s="1191"/>
      <c r="AE6" s="1191"/>
      <c r="AF6" s="1191"/>
      <c r="AG6" s="1191"/>
      <c r="AH6" s="1191"/>
      <c r="AI6" s="1191"/>
    </row>
    <row r="7" spans="1:51" s="1194" customFormat="1">
      <c r="A7" s="1191"/>
      <c r="B7" s="1191"/>
      <c r="C7" s="1191"/>
      <c r="D7" s="1191"/>
      <c r="E7" s="1191"/>
      <c r="F7" s="1191"/>
      <c r="G7" s="1191"/>
      <c r="H7" s="1191"/>
      <c r="I7" s="1191"/>
      <c r="J7" s="1191"/>
      <c r="K7" s="1191"/>
      <c r="L7" s="1191"/>
      <c r="M7" s="1191"/>
      <c r="N7" s="1191"/>
      <c r="O7" s="1191"/>
      <c r="P7" s="1191"/>
      <c r="Q7" s="1191"/>
      <c r="R7" s="1191"/>
      <c r="S7" s="1191"/>
      <c r="T7" s="1191"/>
      <c r="U7" s="1191"/>
      <c r="V7" s="1191"/>
      <c r="W7" s="1191"/>
      <c r="X7" s="1191"/>
      <c r="Y7" s="1191"/>
      <c r="Z7" s="1191"/>
      <c r="AA7" s="1191"/>
      <c r="AB7" s="1191"/>
      <c r="AC7" s="1191"/>
      <c r="AD7" s="1191"/>
      <c r="AE7" s="1191"/>
      <c r="AF7" s="1191"/>
      <c r="AG7" s="1191"/>
      <c r="AH7" s="1191"/>
      <c r="AI7" s="1191"/>
    </row>
    <row r="8" spans="1:51" s="1194" customFormat="1">
      <c r="A8" s="1191"/>
      <c r="B8" s="1191"/>
      <c r="C8" s="1191"/>
      <c r="D8" s="1191"/>
      <c r="E8" s="1191"/>
      <c r="F8" s="1191"/>
      <c r="G8" s="1191"/>
      <c r="H8" s="1191"/>
      <c r="I8" s="1191"/>
      <c r="J8" s="1191"/>
      <c r="K8" s="1191"/>
      <c r="L8" s="1191"/>
      <c r="M8" s="1191"/>
      <c r="N8" s="1191"/>
      <c r="O8" s="1191"/>
      <c r="P8" s="1191"/>
      <c r="Q8" s="1191"/>
      <c r="R8" s="1191"/>
      <c r="S8" s="1191"/>
      <c r="T8" s="1191"/>
      <c r="U8" s="1191"/>
      <c r="V8" s="1191"/>
      <c r="W8" s="1191"/>
      <c r="X8" s="1191"/>
      <c r="Y8" s="1191"/>
      <c r="Z8" s="1191"/>
      <c r="AA8" s="1191"/>
      <c r="AB8" s="1191"/>
      <c r="AC8" s="1191"/>
      <c r="AD8" s="1191"/>
      <c r="AE8" s="1191"/>
      <c r="AF8" s="1191"/>
      <c r="AG8" s="1191"/>
      <c r="AH8" s="1191"/>
      <c r="AI8" s="1191"/>
    </row>
    <row r="9" spans="1:51" s="1194" customFormat="1">
      <c r="A9" s="1191"/>
      <c r="B9" s="1191"/>
      <c r="C9" s="1191"/>
      <c r="D9" s="1191"/>
      <c r="E9" s="1191"/>
      <c r="F9" s="1191"/>
      <c r="G9" s="1191"/>
      <c r="H9" s="1191"/>
      <c r="I9" s="1191"/>
      <c r="J9" s="1191"/>
      <c r="K9" s="1191"/>
      <c r="L9" s="1191"/>
      <c r="M9" s="1191"/>
      <c r="N9" s="1191"/>
      <c r="O9" s="1191"/>
      <c r="P9" s="1191"/>
      <c r="Q9" s="1191"/>
      <c r="R9" s="1191"/>
      <c r="S9" s="1191"/>
      <c r="T9" s="1191"/>
      <c r="U9" s="1191"/>
      <c r="V9" s="1191"/>
      <c r="W9" s="1191"/>
      <c r="X9" s="1191"/>
      <c r="Y9" s="1191"/>
      <c r="Z9" s="1191"/>
      <c r="AA9" s="1191"/>
      <c r="AB9" s="1191"/>
      <c r="AC9" s="1191"/>
      <c r="AD9" s="1191"/>
      <c r="AE9" s="1191"/>
      <c r="AF9" s="1191"/>
      <c r="AG9" s="1191"/>
      <c r="AH9" s="1191"/>
      <c r="AI9" s="1191"/>
    </row>
    <row r="10" spans="1:51" s="1194" customFormat="1">
      <c r="A10" s="1191"/>
      <c r="B10" s="1191"/>
      <c r="C10" s="1191"/>
      <c r="D10" s="1191"/>
      <c r="E10" s="1191"/>
      <c r="F10" s="1191"/>
      <c r="G10" s="1191"/>
      <c r="H10" s="1191"/>
      <c r="I10" s="1191"/>
      <c r="J10" s="1191"/>
      <c r="K10" s="1191"/>
      <c r="L10" s="1191"/>
      <c r="M10" s="1191"/>
      <c r="N10" s="1191"/>
      <c r="O10" s="1191"/>
      <c r="P10" s="1191"/>
      <c r="Q10" s="1191"/>
      <c r="R10" s="1191"/>
      <c r="S10" s="1191"/>
      <c r="T10" s="1191"/>
      <c r="U10" s="1191"/>
      <c r="V10" s="1191"/>
      <c r="W10" s="1191"/>
      <c r="X10" s="1191"/>
      <c r="Y10" s="1191"/>
      <c r="Z10" s="1191"/>
      <c r="AA10" s="1191"/>
      <c r="AB10" s="1191"/>
      <c r="AC10" s="1191"/>
      <c r="AD10" s="1191"/>
      <c r="AE10" s="1191"/>
      <c r="AF10" s="1191"/>
      <c r="AG10" s="1191"/>
      <c r="AH10" s="1191"/>
      <c r="AI10" s="1191"/>
      <c r="AY10" s="1194" t="s">
        <v>572</v>
      </c>
    </row>
    <row r="11" spans="1:51" s="1194" customFormat="1">
      <c r="A11" s="1191"/>
      <c r="B11" s="1191"/>
      <c r="C11" s="1191"/>
      <c r="D11" s="1191"/>
      <c r="E11" s="1191"/>
      <c r="F11" s="1191"/>
      <c r="G11" s="1191"/>
      <c r="H11" s="1191"/>
      <c r="I11" s="1191"/>
      <c r="J11" s="1191"/>
      <c r="K11" s="1191"/>
      <c r="L11" s="1191"/>
      <c r="M11" s="1191"/>
      <c r="N11" s="1191"/>
      <c r="O11" s="1191"/>
      <c r="P11" s="1191"/>
      <c r="Q11" s="1191"/>
      <c r="R11" s="1191"/>
      <c r="S11" s="1191"/>
      <c r="T11" s="1191"/>
      <c r="U11" s="1191"/>
      <c r="V11" s="1191"/>
      <c r="W11" s="1191"/>
      <c r="X11" s="1191"/>
      <c r="Y11" s="1191"/>
      <c r="Z11" s="1191"/>
      <c r="AA11" s="1191"/>
      <c r="AB11" s="1191"/>
      <c r="AC11" s="1191"/>
      <c r="AD11" s="1191"/>
      <c r="AE11" s="1191"/>
      <c r="AF11" s="1191"/>
      <c r="AG11" s="1191"/>
      <c r="AH11" s="1191"/>
      <c r="AI11" s="1191"/>
    </row>
    <row r="12" spans="1:51" s="1194" customFormat="1">
      <c r="A12" s="1191"/>
      <c r="B12" s="1191"/>
      <c r="C12" s="1191"/>
      <c r="D12" s="1191"/>
      <c r="E12" s="1191"/>
      <c r="F12" s="1191"/>
      <c r="G12" s="1191"/>
      <c r="H12" s="1191"/>
      <c r="I12" s="1191"/>
      <c r="J12" s="1191"/>
      <c r="K12" s="1191"/>
      <c r="L12" s="1191"/>
      <c r="M12" s="1191"/>
      <c r="N12" s="1191"/>
      <c r="O12" s="1191"/>
      <c r="P12" s="1191"/>
      <c r="Q12" s="1191"/>
      <c r="R12" s="1191"/>
      <c r="S12" s="1191"/>
      <c r="T12" s="1191"/>
      <c r="U12" s="1191"/>
      <c r="V12" s="1191"/>
      <c r="W12" s="1191"/>
      <c r="X12" s="1191"/>
      <c r="Y12" s="1191"/>
      <c r="Z12" s="1191"/>
      <c r="AA12" s="1191"/>
      <c r="AB12" s="1191"/>
      <c r="AC12" s="1191"/>
      <c r="AD12" s="1191"/>
      <c r="AE12" s="1191"/>
      <c r="AF12" s="1191"/>
      <c r="AG12" s="1191"/>
      <c r="AH12" s="1191"/>
      <c r="AI12" s="1191"/>
      <c r="AY12" s="1194" t="s">
        <v>572</v>
      </c>
    </row>
    <row r="13" spans="1:51" s="1194" customFormat="1">
      <c r="A13" s="1191"/>
      <c r="B13" s="1191"/>
      <c r="C13" s="1191"/>
      <c r="D13" s="1191"/>
      <c r="E13" s="1191"/>
      <c r="F13" s="1191"/>
      <c r="G13" s="1191"/>
      <c r="H13" s="1191"/>
      <c r="I13" s="1191"/>
      <c r="J13" s="1191"/>
      <c r="K13" s="1191"/>
      <c r="L13" s="1191"/>
      <c r="M13" s="1191"/>
      <c r="N13" s="1191"/>
      <c r="O13" s="1191"/>
      <c r="P13" s="1191"/>
      <c r="Q13" s="1191"/>
      <c r="R13" s="1191"/>
      <c r="S13" s="1191"/>
      <c r="T13" s="1191"/>
      <c r="U13" s="1191"/>
      <c r="V13" s="1191"/>
      <c r="W13" s="1191"/>
      <c r="X13" s="1191"/>
      <c r="Y13" s="1191"/>
      <c r="Z13" s="1191"/>
      <c r="AA13" s="1191"/>
      <c r="AB13" s="1191"/>
      <c r="AC13" s="1191"/>
      <c r="AD13" s="1191"/>
      <c r="AE13" s="1191"/>
      <c r="AF13" s="1191"/>
      <c r="AG13" s="1191"/>
      <c r="AH13" s="1191"/>
      <c r="AI13" s="1191"/>
    </row>
    <row r="14" spans="1:51" s="1194" customFormat="1" ht="14.25" customHeight="1">
      <c r="A14" s="1191"/>
      <c r="B14" s="1191"/>
      <c r="C14" s="1191"/>
      <c r="D14" s="1191"/>
      <c r="E14" s="1191"/>
      <c r="F14" s="1191"/>
      <c r="G14" s="1191"/>
      <c r="H14" s="1191"/>
      <c r="I14" s="1191"/>
      <c r="J14" s="1191"/>
      <c r="K14" s="1191"/>
      <c r="L14" s="1191"/>
      <c r="M14" s="1191"/>
      <c r="N14" s="1191"/>
      <c r="O14" s="1191"/>
      <c r="P14" s="1191"/>
      <c r="Q14" s="1191"/>
      <c r="R14" s="1191"/>
      <c r="S14" s="1191"/>
      <c r="T14" s="1191"/>
      <c r="U14" s="1191"/>
      <c r="V14" s="1191"/>
      <c r="W14" s="1191"/>
      <c r="X14" s="1191"/>
      <c r="Y14" s="1191"/>
      <c r="Z14" s="1191"/>
      <c r="AA14" s="1191"/>
      <c r="AB14" s="1191"/>
      <c r="AC14" s="1191"/>
      <c r="AD14" s="1191"/>
      <c r="AE14" s="1191"/>
      <c r="AF14" s="1191"/>
      <c r="AG14" s="1191"/>
      <c r="AH14" s="1191"/>
      <c r="AI14" s="1191"/>
    </row>
    <row r="15" spans="1:51" s="1194" customFormat="1">
      <c r="A15" s="245"/>
      <c r="B15" s="1191"/>
      <c r="C15" s="1191"/>
      <c r="D15" s="1191"/>
      <c r="E15" s="1191"/>
      <c r="F15" s="1191"/>
      <c r="G15" s="1191"/>
      <c r="H15" s="1191"/>
      <c r="I15" s="1191"/>
      <c r="J15" s="1191"/>
      <c r="K15" s="1191"/>
      <c r="L15" s="1191"/>
      <c r="M15" s="1191"/>
      <c r="N15" s="1191"/>
      <c r="O15" s="1191"/>
      <c r="P15" s="1191"/>
      <c r="Q15" s="1191"/>
      <c r="R15" s="1191"/>
      <c r="S15" s="1191"/>
      <c r="T15" s="1191"/>
      <c r="U15" s="1191"/>
      <c r="V15" s="1191"/>
      <c r="W15" s="1191"/>
      <c r="X15" s="1191"/>
      <c r="Y15" s="1191"/>
      <c r="Z15" s="1191"/>
      <c r="AA15" s="1191"/>
      <c r="AB15" s="1191"/>
      <c r="AC15" s="1191"/>
      <c r="AD15" s="1191"/>
      <c r="AE15" s="1191"/>
      <c r="AF15" s="1191"/>
      <c r="AG15" s="1191"/>
      <c r="AH15" s="1191"/>
      <c r="AI15" s="1191"/>
    </row>
    <row r="16" spans="1:51" s="1194" customFormat="1">
      <c r="A16" s="245"/>
      <c r="B16" s="1191"/>
      <c r="C16" s="1191"/>
      <c r="D16" s="1191"/>
      <c r="E16" s="1191"/>
      <c r="F16" s="1191"/>
      <c r="G16" s="1191"/>
      <c r="H16" s="1191"/>
      <c r="I16" s="1191"/>
      <c r="J16" s="1191"/>
      <c r="K16" s="1191"/>
      <c r="L16" s="1191"/>
      <c r="M16" s="1191"/>
      <c r="N16" s="1191"/>
      <c r="O16" s="1191"/>
      <c r="P16" s="1191"/>
      <c r="Q16" s="1191"/>
      <c r="R16" s="1191"/>
      <c r="S16" s="1191"/>
      <c r="T16" s="1191"/>
      <c r="U16" s="1191"/>
      <c r="V16" s="1191"/>
      <c r="W16" s="1191"/>
      <c r="X16" s="1191"/>
      <c r="Y16" s="1191"/>
      <c r="Z16" s="1191"/>
      <c r="AA16" s="1191"/>
      <c r="AB16" s="1191"/>
      <c r="AC16" s="1191"/>
      <c r="AD16" s="1191"/>
      <c r="AE16" s="1191"/>
      <c r="AF16" s="1191"/>
      <c r="AG16" s="1191"/>
      <c r="AH16" s="1191"/>
      <c r="AI16" s="1191"/>
    </row>
    <row r="17" spans="1:259" s="1194" customFormat="1">
      <c r="A17" s="245"/>
      <c r="B17" s="1191"/>
      <c r="C17" s="1191"/>
      <c r="D17" s="1191"/>
      <c r="E17" s="1191"/>
      <c r="F17" s="1191"/>
      <c r="G17" s="1191"/>
      <c r="H17" s="1191"/>
      <c r="I17" s="1191"/>
      <c r="J17" s="1191"/>
      <c r="K17" s="1191"/>
      <c r="L17" s="1191"/>
      <c r="M17" s="1191"/>
      <c r="N17" s="1191"/>
      <c r="O17" s="1191"/>
      <c r="P17" s="1191"/>
      <c r="Q17" s="1191"/>
      <c r="R17" s="1191"/>
      <c r="S17" s="1191"/>
      <c r="T17" s="1191"/>
      <c r="U17" s="1191"/>
      <c r="V17" s="1191"/>
      <c r="W17" s="1191"/>
      <c r="X17" s="1191"/>
      <c r="Y17" s="1191"/>
      <c r="Z17" s="1191"/>
      <c r="AA17" s="1191"/>
      <c r="AB17" s="1191"/>
      <c r="AC17" s="1191"/>
      <c r="AD17" s="1191"/>
      <c r="AE17" s="1191"/>
      <c r="AF17" s="1191"/>
      <c r="AG17" s="1191"/>
      <c r="AH17" s="1191"/>
      <c r="AI17" s="1191"/>
    </row>
    <row r="18" spans="1:259" s="1194" customFormat="1">
      <c r="A18" s="245"/>
      <c r="B18" s="1191"/>
      <c r="C18" s="1191"/>
      <c r="D18" s="1191"/>
      <c r="E18" s="1191"/>
      <c r="F18" s="1191"/>
      <c r="G18" s="1191"/>
      <c r="H18" s="1191"/>
      <c r="I18" s="1191"/>
      <c r="J18" s="1191"/>
      <c r="K18" s="1191"/>
      <c r="L18" s="1191"/>
      <c r="M18" s="1191"/>
      <c r="N18" s="1191"/>
      <c r="O18" s="1191"/>
      <c r="P18" s="1191"/>
      <c r="Q18" s="1191"/>
      <c r="R18" s="1191"/>
      <c r="S18" s="1191"/>
      <c r="T18" s="1191"/>
      <c r="U18" s="1191"/>
      <c r="V18" s="1191"/>
      <c r="W18" s="1191"/>
      <c r="X18" s="1191"/>
      <c r="Y18" s="1191"/>
      <c r="Z18" s="1191"/>
      <c r="AA18" s="1191"/>
      <c r="AB18" s="1191"/>
      <c r="AC18" s="1191"/>
      <c r="AD18" s="1191"/>
      <c r="AE18" s="1191"/>
      <c r="AF18" s="1191"/>
      <c r="AG18" s="1191"/>
      <c r="AH18" s="1191"/>
      <c r="AI18" s="1191"/>
    </row>
    <row r="19" spans="1:259">
      <c r="P19" s="246"/>
      <c r="Q19" s="246"/>
    </row>
    <row r="20" spans="1:259">
      <c r="P20" s="246"/>
      <c r="Q20" s="246"/>
    </row>
    <row r="21" spans="1:259" ht="17.25">
      <c r="B21" s="1195"/>
      <c r="C21" s="248"/>
      <c r="D21" s="248"/>
      <c r="E21" s="248"/>
      <c r="F21" s="248"/>
      <c r="G21" s="248"/>
      <c r="H21" s="248"/>
      <c r="I21" s="248"/>
      <c r="J21" s="248"/>
      <c r="K21" s="248"/>
      <c r="L21" s="248"/>
      <c r="M21" s="248"/>
      <c r="N21" s="1196"/>
      <c r="O21" s="248"/>
      <c r="P21" s="249"/>
      <c r="Q21" s="246"/>
      <c r="IY21" s="1197"/>
    </row>
    <row r="22" spans="1:259" ht="17.25">
      <c r="B22" s="250"/>
      <c r="IY22" s="1198"/>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1199"/>
      <c r="C40" s="246"/>
      <c r="D40" s="246"/>
      <c r="E40" s="246"/>
      <c r="F40" s="246"/>
      <c r="G40" s="246"/>
      <c r="H40" s="246"/>
      <c r="I40" s="246"/>
      <c r="J40" s="246"/>
      <c r="K40" s="246"/>
      <c r="L40" s="246"/>
      <c r="M40" s="246"/>
      <c r="N40" s="246"/>
      <c r="O40" s="246"/>
      <c r="P40" s="1199"/>
      <c r="Q40" s="246"/>
    </row>
    <row r="41" spans="2:17" ht="17.25">
      <c r="B41" s="247" t="s">
        <v>573</v>
      </c>
      <c r="C41" s="248"/>
      <c r="D41" s="248"/>
      <c r="E41" s="248"/>
      <c r="F41" s="248"/>
      <c r="G41" s="248"/>
      <c r="H41" s="248"/>
      <c r="I41" s="248"/>
      <c r="J41" s="248"/>
      <c r="K41" s="248"/>
      <c r="L41" s="248"/>
      <c r="M41" s="248"/>
      <c r="N41" s="248"/>
      <c r="O41" s="248"/>
      <c r="P41" s="249"/>
    </row>
    <row r="42" spans="2:17">
      <c r="B42" s="250"/>
      <c r="C42" s="246"/>
      <c r="D42" s="246"/>
      <c r="E42" s="246"/>
      <c r="F42" s="246"/>
      <c r="G42" s="1200" t="s">
        <v>574</v>
      </c>
      <c r="I42" s="1201"/>
      <c r="J42" s="1201"/>
      <c r="K42" s="1201"/>
      <c r="L42" s="246"/>
      <c r="M42" s="246"/>
      <c r="N42" s="246"/>
      <c r="O42" s="246"/>
    </row>
    <row r="43" spans="2:17">
      <c r="B43" s="250"/>
      <c r="C43" s="246"/>
      <c r="D43" s="246"/>
      <c r="E43" s="246"/>
      <c r="F43" s="246"/>
      <c r="G43" s="1202" t="s">
        <v>575</v>
      </c>
      <c r="H43" s="1203"/>
      <c r="I43" s="1203"/>
      <c r="J43" s="1203"/>
      <c r="K43" s="1203"/>
      <c r="L43" s="1203"/>
      <c r="M43" s="1203"/>
      <c r="N43" s="1203"/>
      <c r="O43" s="1204"/>
    </row>
    <row r="44" spans="2:17">
      <c r="B44" s="250"/>
      <c r="C44" s="246"/>
      <c r="D44" s="246"/>
      <c r="E44" s="246"/>
      <c r="F44" s="246"/>
      <c r="G44" s="1205"/>
      <c r="H44" s="1206"/>
      <c r="I44" s="1206"/>
      <c r="J44" s="1206"/>
      <c r="K44" s="1206"/>
      <c r="L44" s="1206"/>
      <c r="M44" s="1206"/>
      <c r="N44" s="1206"/>
      <c r="O44" s="1207"/>
    </row>
    <row r="45" spans="2:17">
      <c r="B45" s="250"/>
      <c r="C45" s="246"/>
      <c r="D45" s="246"/>
      <c r="E45" s="246"/>
      <c r="F45" s="246"/>
      <c r="G45" s="1205"/>
      <c r="H45" s="1206"/>
      <c r="I45" s="1206"/>
      <c r="J45" s="1206"/>
      <c r="K45" s="1206"/>
      <c r="L45" s="1206"/>
      <c r="M45" s="1206"/>
      <c r="N45" s="1206"/>
      <c r="O45" s="1207"/>
    </row>
    <row r="46" spans="2:17">
      <c r="B46" s="250"/>
      <c r="C46" s="246"/>
      <c r="D46" s="246"/>
      <c r="E46" s="246"/>
      <c r="F46" s="246"/>
      <c r="G46" s="1205"/>
      <c r="H46" s="1206"/>
      <c r="I46" s="1206"/>
      <c r="J46" s="1206"/>
      <c r="K46" s="1206"/>
      <c r="L46" s="1206"/>
      <c r="M46" s="1206"/>
      <c r="N46" s="1206"/>
      <c r="O46" s="1207"/>
    </row>
    <row r="47" spans="2:17">
      <c r="B47" s="250"/>
      <c r="C47" s="246"/>
      <c r="D47" s="246"/>
      <c r="E47" s="246"/>
      <c r="F47" s="246"/>
      <c r="G47" s="1208"/>
      <c r="H47" s="1209"/>
      <c r="I47" s="1209"/>
      <c r="J47" s="1209"/>
      <c r="K47" s="1209"/>
      <c r="L47" s="1209"/>
      <c r="M47" s="1209"/>
      <c r="N47" s="1209"/>
      <c r="O47" s="1210"/>
    </row>
    <row r="48" spans="2:17">
      <c r="B48" s="250"/>
      <c r="C48" s="246"/>
      <c r="D48" s="246"/>
      <c r="E48" s="246"/>
      <c r="F48" s="246"/>
      <c r="G48" s="246"/>
      <c r="H48" s="1211"/>
      <c r="I48" s="1211"/>
      <c r="J48" s="1211"/>
    </row>
    <row r="49" spans="1:17">
      <c r="B49" s="250"/>
      <c r="C49" s="246"/>
      <c r="D49" s="246"/>
      <c r="E49" s="246"/>
      <c r="F49" s="246"/>
      <c r="G49" s="245" t="s">
        <v>576</v>
      </c>
    </row>
    <row r="50" spans="1:17">
      <c r="B50" s="250"/>
      <c r="C50" s="246"/>
      <c r="D50" s="246"/>
      <c r="E50" s="246"/>
      <c r="F50" s="246"/>
      <c r="G50" s="1212"/>
      <c r="H50" s="1213"/>
      <c r="I50" s="1213"/>
      <c r="J50" s="1214"/>
      <c r="K50" s="1215" t="s">
        <v>534</v>
      </c>
      <c r="L50" s="1215" t="s">
        <v>535</v>
      </c>
      <c r="M50" s="1215" t="s">
        <v>536</v>
      </c>
      <c r="N50" s="1215" t="s">
        <v>537</v>
      </c>
      <c r="O50" s="1215" t="s">
        <v>538</v>
      </c>
    </row>
    <row r="51" spans="1:17">
      <c r="B51" s="250"/>
      <c r="C51" s="246"/>
      <c r="D51" s="246"/>
      <c r="E51" s="246"/>
      <c r="F51" s="246"/>
      <c r="G51" s="1216" t="s">
        <v>577</v>
      </c>
      <c r="H51" s="1217"/>
      <c r="I51" s="1218" t="s">
        <v>578</v>
      </c>
      <c r="J51" s="1218"/>
      <c r="K51" s="1219"/>
      <c r="L51" s="1219"/>
      <c r="M51" s="1219"/>
      <c r="N51" s="1220">
        <v>40.5</v>
      </c>
      <c r="O51" s="1220">
        <v>44.6</v>
      </c>
    </row>
    <row r="52" spans="1:17">
      <c r="B52" s="250"/>
      <c r="C52" s="246"/>
      <c r="D52" s="246"/>
      <c r="E52" s="246"/>
      <c r="F52" s="246"/>
      <c r="G52" s="1221"/>
      <c r="H52" s="1222"/>
      <c r="I52" s="1223"/>
      <c r="J52" s="1223"/>
      <c r="K52" s="1220"/>
      <c r="L52" s="1220"/>
      <c r="M52" s="1220"/>
      <c r="N52" s="1220"/>
      <c r="O52" s="1220"/>
    </row>
    <row r="53" spans="1:17">
      <c r="A53" s="1224"/>
      <c r="B53" s="250"/>
      <c r="C53" s="246"/>
      <c r="D53" s="246"/>
      <c r="E53" s="246"/>
      <c r="F53" s="246"/>
      <c r="G53" s="1221"/>
      <c r="H53" s="1222"/>
      <c r="I53" s="1225" t="s">
        <v>580</v>
      </c>
      <c r="J53" s="1225"/>
      <c r="K53" s="1226"/>
      <c r="L53" s="1226"/>
      <c r="M53" s="1226"/>
      <c r="N53" s="1227">
        <v>56.7</v>
      </c>
      <c r="O53" s="1227">
        <v>58.3</v>
      </c>
    </row>
    <row r="54" spans="1:17">
      <c r="A54" s="1224"/>
      <c r="B54" s="250"/>
      <c r="C54" s="246"/>
      <c r="D54" s="246"/>
      <c r="E54" s="246"/>
      <c r="F54" s="246"/>
      <c r="G54" s="1228"/>
      <c r="H54" s="1229"/>
      <c r="I54" s="1225"/>
      <c r="J54" s="1225"/>
      <c r="K54" s="1230"/>
      <c r="L54" s="1230"/>
      <c r="M54" s="1230"/>
      <c r="N54" s="1230"/>
      <c r="O54" s="1230"/>
    </row>
    <row r="55" spans="1:17">
      <c r="A55" s="1224"/>
      <c r="B55" s="250"/>
      <c r="C55" s="246"/>
      <c r="D55" s="246"/>
      <c r="E55" s="246"/>
      <c r="F55" s="246"/>
      <c r="G55" s="1231" t="s">
        <v>581</v>
      </c>
      <c r="H55" s="1232"/>
      <c r="I55" s="1225" t="s">
        <v>578</v>
      </c>
      <c r="J55" s="1225"/>
      <c r="K55" s="1219"/>
      <c r="L55" s="1219"/>
      <c r="M55" s="1219"/>
      <c r="N55" s="1220">
        <v>34.9</v>
      </c>
      <c r="O55" s="1220">
        <v>53.1</v>
      </c>
    </row>
    <row r="56" spans="1:17">
      <c r="A56" s="1224"/>
      <c r="B56" s="250"/>
      <c r="C56" s="246"/>
      <c r="D56" s="246"/>
      <c r="E56" s="246"/>
      <c r="F56" s="246"/>
      <c r="G56" s="1233"/>
      <c r="H56" s="1234"/>
      <c r="I56" s="1225"/>
      <c r="J56" s="1225"/>
      <c r="K56" s="1220"/>
      <c r="L56" s="1220"/>
      <c r="M56" s="1220"/>
      <c r="N56" s="1220"/>
      <c r="O56" s="1220"/>
    </row>
    <row r="57" spans="1:17" s="1224" customFormat="1">
      <c r="B57" s="1235"/>
      <c r="C57" s="1201"/>
      <c r="D57" s="1201"/>
      <c r="E57" s="1201"/>
      <c r="F57" s="1201"/>
      <c r="G57" s="1233"/>
      <c r="H57" s="1234"/>
      <c r="I57" s="1236" t="s">
        <v>579</v>
      </c>
      <c r="J57" s="1236"/>
      <c r="K57" s="1226"/>
      <c r="L57" s="1226"/>
      <c r="M57" s="1226"/>
      <c r="N57" s="1227">
        <v>60.2</v>
      </c>
      <c r="O57" s="1227">
        <v>58.3</v>
      </c>
      <c r="P57" s="1237"/>
      <c r="Q57" s="1235"/>
    </row>
    <row r="58" spans="1:17" s="1224" customFormat="1">
      <c r="A58" s="245"/>
      <c r="B58" s="1235"/>
      <c r="C58" s="1201"/>
      <c r="D58" s="1201"/>
      <c r="E58" s="1201"/>
      <c r="F58" s="1201"/>
      <c r="G58" s="1238"/>
      <c r="H58" s="1239"/>
      <c r="I58" s="1236"/>
      <c r="J58" s="1236"/>
      <c r="K58" s="1230"/>
      <c r="L58" s="1230"/>
      <c r="M58" s="1230"/>
      <c r="N58" s="1230"/>
      <c r="O58" s="1230"/>
      <c r="P58" s="1237"/>
      <c r="Q58" s="1235"/>
    </row>
    <row r="59" spans="1:17" s="1224" customFormat="1">
      <c r="A59" s="245"/>
      <c r="B59" s="1235"/>
      <c r="C59" s="1201"/>
      <c r="D59" s="1201"/>
      <c r="E59" s="1201"/>
      <c r="F59" s="1201"/>
      <c r="G59" s="1201"/>
      <c r="H59" s="1201"/>
      <c r="I59" s="1201"/>
      <c r="J59" s="1201"/>
      <c r="K59" s="1240"/>
      <c r="L59" s="1240"/>
      <c r="M59" s="1240"/>
      <c r="N59" s="1240"/>
      <c r="O59" s="1240"/>
      <c r="P59" s="1237"/>
      <c r="Q59" s="1235"/>
    </row>
    <row r="60" spans="1:17" s="1224" customFormat="1">
      <c r="A60" s="245"/>
      <c r="B60" s="1235"/>
      <c r="C60" s="1201"/>
      <c r="D60" s="1201"/>
      <c r="E60" s="1201"/>
      <c r="F60" s="1201"/>
      <c r="G60" s="1201"/>
      <c r="H60" s="1201"/>
      <c r="I60" s="1201"/>
      <c r="J60" s="1201"/>
      <c r="K60" s="1240"/>
      <c r="L60" s="1240"/>
      <c r="M60" s="1240"/>
      <c r="N60" s="1240"/>
      <c r="O60" s="1240"/>
      <c r="P60" s="1237"/>
      <c r="Q60" s="1235"/>
    </row>
    <row r="61" spans="1:17" s="1224" customFormat="1">
      <c r="A61" s="245"/>
      <c r="B61" s="1241"/>
      <c r="C61" s="1242"/>
      <c r="D61" s="1242"/>
      <c r="E61" s="1242"/>
      <c r="F61" s="1242"/>
      <c r="G61" s="1242"/>
      <c r="H61" s="1242"/>
      <c r="I61" s="1242"/>
      <c r="J61" s="1242"/>
      <c r="K61" s="1242"/>
      <c r="L61" s="1242"/>
      <c r="M61" s="1243"/>
      <c r="N61" s="1243"/>
      <c r="O61" s="1243"/>
      <c r="P61" s="1244"/>
      <c r="Q61" s="1235"/>
    </row>
    <row r="62" spans="1:17">
      <c r="B62" s="1199"/>
      <c r="C62" s="1199"/>
      <c r="D62" s="1199"/>
      <c r="E62" s="1199"/>
      <c r="F62" s="1199"/>
      <c r="G62" s="1199"/>
      <c r="H62" s="1199"/>
      <c r="I62" s="1199"/>
      <c r="J62" s="1199"/>
      <c r="K62" s="1199"/>
      <c r="L62" s="1199"/>
      <c r="M62" s="1199"/>
      <c r="N62" s="1199"/>
      <c r="O62" s="1199"/>
      <c r="P62" s="1199"/>
      <c r="Q62" s="246"/>
    </row>
    <row r="63" spans="1:17" ht="17.25">
      <c r="B63" s="309" t="s">
        <v>582</v>
      </c>
      <c r="C63" s="246"/>
      <c r="D63" s="246"/>
      <c r="E63" s="246"/>
      <c r="F63" s="246"/>
      <c r="G63" s="246"/>
      <c r="H63" s="246"/>
      <c r="I63" s="246"/>
      <c r="J63" s="246"/>
      <c r="K63" s="246"/>
      <c r="L63" s="246"/>
      <c r="M63" s="246"/>
      <c r="N63" s="246"/>
      <c r="O63" s="246"/>
    </row>
    <row r="64" spans="1:17">
      <c r="B64" s="250"/>
      <c r="C64" s="246"/>
      <c r="D64" s="246"/>
      <c r="E64" s="246"/>
      <c r="F64" s="246"/>
      <c r="G64" s="1200" t="s">
        <v>574</v>
      </c>
      <c r="I64" s="1201"/>
      <c r="J64" s="1201"/>
      <c r="K64" s="1201"/>
      <c r="L64" s="246"/>
      <c r="M64" s="246"/>
      <c r="N64" s="246"/>
      <c r="O64" s="246"/>
    </row>
    <row r="65" spans="2:30">
      <c r="B65" s="250"/>
      <c r="C65" s="246"/>
      <c r="D65" s="246"/>
      <c r="E65" s="246"/>
      <c r="F65" s="246"/>
      <c r="G65" s="1202" t="s">
        <v>583</v>
      </c>
      <c r="H65" s="1203"/>
      <c r="I65" s="1203"/>
      <c r="J65" s="1203"/>
      <c r="K65" s="1203"/>
      <c r="L65" s="1203"/>
      <c r="M65" s="1203"/>
      <c r="N65" s="1203"/>
      <c r="O65" s="1204"/>
    </row>
    <row r="66" spans="2:30">
      <c r="B66" s="250"/>
      <c r="C66" s="246"/>
      <c r="D66" s="246"/>
      <c r="E66" s="246"/>
      <c r="F66" s="246"/>
      <c r="G66" s="1205"/>
      <c r="H66" s="1206"/>
      <c r="I66" s="1206"/>
      <c r="J66" s="1206"/>
      <c r="K66" s="1206"/>
      <c r="L66" s="1206"/>
      <c r="M66" s="1206"/>
      <c r="N66" s="1206"/>
      <c r="O66" s="1207"/>
    </row>
    <row r="67" spans="2:30">
      <c r="B67" s="250"/>
      <c r="C67" s="246"/>
      <c r="D67" s="246"/>
      <c r="E67" s="246"/>
      <c r="F67" s="246"/>
      <c r="G67" s="1205"/>
      <c r="H67" s="1206"/>
      <c r="I67" s="1206"/>
      <c r="J67" s="1206"/>
      <c r="K67" s="1206"/>
      <c r="L67" s="1206"/>
      <c r="M67" s="1206"/>
      <c r="N67" s="1206"/>
      <c r="O67" s="1207"/>
    </row>
    <row r="68" spans="2:30">
      <c r="B68" s="250"/>
      <c r="C68" s="246"/>
      <c r="D68" s="246"/>
      <c r="E68" s="246"/>
      <c r="F68" s="246"/>
      <c r="G68" s="1205"/>
      <c r="H68" s="1206"/>
      <c r="I68" s="1206"/>
      <c r="J68" s="1206"/>
      <c r="K68" s="1206"/>
      <c r="L68" s="1206"/>
      <c r="M68" s="1206"/>
      <c r="N68" s="1206"/>
      <c r="O68" s="1207"/>
    </row>
    <row r="69" spans="2:30">
      <c r="B69" s="250"/>
      <c r="C69" s="246"/>
      <c r="D69" s="246"/>
      <c r="E69" s="246"/>
      <c r="F69" s="246"/>
      <c r="G69" s="1208"/>
      <c r="H69" s="1209"/>
      <c r="I69" s="1209"/>
      <c r="J69" s="1209"/>
      <c r="K69" s="1209"/>
      <c r="L69" s="1209"/>
      <c r="M69" s="1209"/>
      <c r="N69" s="1209"/>
      <c r="O69" s="1210"/>
    </row>
    <row r="70" spans="2:30">
      <c r="B70" s="250"/>
      <c r="C70" s="246"/>
      <c r="D70" s="246"/>
      <c r="E70" s="246"/>
      <c r="F70" s="246"/>
      <c r="G70" s="246"/>
      <c r="H70" s="1245"/>
      <c r="I70" s="1245"/>
      <c r="J70" s="1246"/>
      <c r="K70" s="1246"/>
      <c r="L70" s="1247"/>
      <c r="M70" s="1246"/>
      <c r="N70" s="1247"/>
      <c r="O70" s="1248"/>
    </row>
    <row r="71" spans="2:30">
      <c r="B71" s="250"/>
      <c r="C71" s="246"/>
      <c r="D71" s="246"/>
      <c r="E71" s="246"/>
      <c r="F71" s="246"/>
      <c r="G71" s="1249" t="s">
        <v>584</v>
      </c>
      <c r="I71" s="1250"/>
      <c r="J71" s="1246"/>
      <c r="K71" s="1246"/>
      <c r="L71" s="1247"/>
      <c r="M71" s="1246"/>
      <c r="N71" s="1247"/>
      <c r="O71" s="1248"/>
    </row>
    <row r="72" spans="2:30">
      <c r="B72" s="250"/>
      <c r="C72" s="246"/>
      <c r="D72" s="246"/>
      <c r="E72" s="246"/>
      <c r="F72" s="246"/>
      <c r="G72" s="1212"/>
      <c r="H72" s="1213"/>
      <c r="I72" s="1213"/>
      <c r="J72" s="1214"/>
      <c r="K72" s="1215" t="s">
        <v>534</v>
      </c>
      <c r="L72" s="1215" t="s">
        <v>535</v>
      </c>
      <c r="M72" s="1215" t="s">
        <v>536</v>
      </c>
      <c r="N72" s="1215" t="s">
        <v>537</v>
      </c>
      <c r="O72" s="1215" t="s">
        <v>538</v>
      </c>
    </row>
    <row r="73" spans="2:30">
      <c r="B73" s="250"/>
      <c r="C73" s="246"/>
      <c r="D73" s="246"/>
      <c r="E73" s="246"/>
      <c r="F73" s="246"/>
      <c r="G73" s="1216" t="s">
        <v>577</v>
      </c>
      <c r="H73" s="1217"/>
      <c r="I73" s="1218" t="s">
        <v>578</v>
      </c>
      <c r="J73" s="1218"/>
      <c r="K73" s="1251">
        <v>50</v>
      </c>
      <c r="L73" s="1251">
        <v>45.4</v>
      </c>
      <c r="M73" s="1220">
        <v>44.6</v>
      </c>
      <c r="N73" s="1220">
        <v>40.5</v>
      </c>
      <c r="O73" s="1220">
        <v>44.6</v>
      </c>
      <c r="S73" s="245">
        <v>9.9</v>
      </c>
    </row>
    <row r="74" spans="2:30">
      <c r="B74" s="250"/>
      <c r="C74" s="246"/>
      <c r="D74" s="246"/>
      <c r="E74" s="246"/>
      <c r="F74" s="246"/>
      <c r="G74" s="1221"/>
      <c r="H74" s="1222"/>
      <c r="I74" s="1223"/>
      <c r="J74" s="1223"/>
      <c r="K74" s="1251"/>
      <c r="L74" s="1251"/>
      <c r="M74" s="1220"/>
      <c r="N74" s="1220"/>
      <c r="O74" s="1220"/>
    </row>
    <row r="75" spans="2:30">
      <c r="B75" s="250"/>
      <c r="C75" s="246"/>
      <c r="D75" s="246"/>
      <c r="E75" s="246"/>
      <c r="F75" s="246"/>
      <c r="G75" s="1221"/>
      <c r="H75" s="1222"/>
      <c r="I75" s="1225" t="s">
        <v>585</v>
      </c>
      <c r="J75" s="1225"/>
      <c r="K75" s="1227">
        <v>10.3</v>
      </c>
      <c r="L75" s="1227">
        <v>10.3</v>
      </c>
      <c r="M75" s="1227">
        <v>10.9</v>
      </c>
      <c r="N75" s="1227">
        <v>11.4</v>
      </c>
      <c r="O75" s="1227">
        <v>11.8</v>
      </c>
      <c r="U75" s="245">
        <v>81.2</v>
      </c>
      <c r="W75" s="245">
        <v>87.2</v>
      </c>
      <c r="Y75" s="245">
        <v>99.8</v>
      </c>
      <c r="AA75" s="245">
        <v>109.5</v>
      </c>
      <c r="AC75" s="245">
        <v>115.2</v>
      </c>
    </row>
    <row r="76" spans="2:30">
      <c r="B76" s="250"/>
      <c r="C76" s="246"/>
      <c r="D76" s="246"/>
      <c r="E76" s="246"/>
      <c r="F76" s="246"/>
      <c r="G76" s="1228"/>
      <c r="H76" s="1229"/>
      <c r="I76" s="1225"/>
      <c r="J76" s="1225"/>
      <c r="K76" s="1230"/>
      <c r="L76" s="1230"/>
      <c r="M76" s="1230"/>
      <c r="N76" s="1230"/>
      <c r="O76" s="1230"/>
    </row>
    <row r="77" spans="2:30">
      <c r="B77" s="250"/>
      <c r="C77" s="246"/>
      <c r="D77" s="246"/>
      <c r="E77" s="246"/>
      <c r="F77" s="246"/>
      <c r="G77" s="1231" t="s">
        <v>581</v>
      </c>
      <c r="H77" s="1232"/>
      <c r="I77" s="1225" t="s">
        <v>578</v>
      </c>
      <c r="J77" s="1225"/>
      <c r="K77" s="1251">
        <v>46.1</v>
      </c>
      <c r="L77" s="1251">
        <v>37.6</v>
      </c>
      <c r="M77" s="1220">
        <v>33.799999999999997</v>
      </c>
      <c r="N77" s="1220">
        <v>34.9</v>
      </c>
      <c r="O77" s="1220">
        <v>53.1</v>
      </c>
      <c r="R77" s="245">
        <v>12.3</v>
      </c>
      <c r="T77" s="245">
        <v>11.1</v>
      </c>
    </row>
    <row r="78" spans="2:30">
      <c r="B78" s="250"/>
      <c r="C78" s="246"/>
      <c r="D78" s="246"/>
      <c r="E78" s="246"/>
      <c r="F78" s="246"/>
      <c r="G78" s="1233"/>
      <c r="H78" s="1234"/>
      <c r="I78" s="1225"/>
      <c r="J78" s="1225"/>
      <c r="K78" s="1251"/>
      <c r="L78" s="1251"/>
      <c r="M78" s="1220"/>
      <c r="N78" s="1220"/>
      <c r="O78" s="1220"/>
    </row>
    <row r="79" spans="2:30">
      <c r="B79" s="250"/>
      <c r="C79" s="246"/>
      <c r="D79" s="246"/>
      <c r="E79" s="246"/>
      <c r="F79" s="246"/>
      <c r="G79" s="1233"/>
      <c r="H79" s="1234"/>
      <c r="I79" s="1252" t="s">
        <v>585</v>
      </c>
      <c r="J79" s="1236"/>
      <c r="K79" s="1253">
        <v>8.5</v>
      </c>
      <c r="L79" s="1253">
        <v>7.9</v>
      </c>
      <c r="M79" s="1253">
        <v>7.1</v>
      </c>
      <c r="N79" s="1253">
        <v>7.2</v>
      </c>
      <c r="O79" s="1253">
        <v>8.6</v>
      </c>
      <c r="V79" s="245">
        <v>53.5</v>
      </c>
      <c r="X79" s="245">
        <v>48.2</v>
      </c>
      <c r="Z79" s="245">
        <v>34.200000000000003</v>
      </c>
      <c r="AB79" s="245">
        <v>30.3</v>
      </c>
      <c r="AD79" s="245">
        <v>28.9</v>
      </c>
    </row>
    <row r="80" spans="2:30">
      <c r="B80" s="250"/>
      <c r="C80" s="246"/>
      <c r="D80" s="246"/>
      <c r="E80" s="246"/>
      <c r="F80" s="246"/>
      <c r="G80" s="1238"/>
      <c r="H80" s="1239"/>
      <c r="I80" s="1236"/>
      <c r="J80" s="1236"/>
      <c r="K80" s="1253"/>
      <c r="L80" s="1253"/>
      <c r="M80" s="1253"/>
      <c r="N80" s="1253"/>
      <c r="O80" s="1253"/>
    </row>
    <row r="81" spans="2:17">
      <c r="B81" s="250"/>
      <c r="C81" s="246"/>
      <c r="D81" s="246"/>
      <c r="E81" s="246"/>
      <c r="F81" s="246"/>
      <c r="G81" s="246"/>
      <c r="H81" s="246"/>
      <c r="I81" s="246"/>
      <c r="J81" s="246"/>
      <c r="K81" s="1254"/>
      <c r="L81" s="246"/>
      <c r="M81" s="246"/>
      <c r="N81" s="246"/>
      <c r="O81" s="246"/>
    </row>
    <row r="82" spans="2:17" ht="17.25">
      <c r="B82" s="250"/>
      <c r="C82" s="246"/>
      <c r="D82" s="246"/>
      <c r="E82" s="246"/>
      <c r="F82" s="246"/>
      <c r="G82" s="246"/>
      <c r="H82" s="246"/>
      <c r="I82" s="246"/>
      <c r="J82" s="246"/>
      <c r="K82" s="1255"/>
      <c r="L82" s="1255"/>
      <c r="M82" s="1255"/>
      <c r="N82" s="1255"/>
      <c r="O82" s="1255"/>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1256"/>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N77:N78"/>
    <mergeCell ref="O77:O78"/>
    <mergeCell ref="I79:J80"/>
    <mergeCell ref="K79:K80"/>
    <mergeCell ref="L79:L80"/>
    <mergeCell ref="M79:M80"/>
    <mergeCell ref="N79:N80"/>
    <mergeCell ref="O79:O80"/>
    <mergeCell ref="K75:K76"/>
    <mergeCell ref="L75:L76"/>
    <mergeCell ref="M75:M76"/>
    <mergeCell ref="N75:N76"/>
    <mergeCell ref="O75:O76"/>
    <mergeCell ref="G77:H80"/>
    <mergeCell ref="I77:J78"/>
    <mergeCell ref="K77:K78"/>
    <mergeCell ref="L77:L78"/>
    <mergeCell ref="M77:M78"/>
    <mergeCell ref="G65:O69"/>
    <mergeCell ref="G72:J72"/>
    <mergeCell ref="G73:H76"/>
    <mergeCell ref="I73:J74"/>
    <mergeCell ref="K73:K74"/>
    <mergeCell ref="L73:L74"/>
    <mergeCell ref="M73:M74"/>
    <mergeCell ref="N73:N74"/>
    <mergeCell ref="O73:O74"/>
    <mergeCell ref="I75:J76"/>
    <mergeCell ref="N55:N56"/>
    <mergeCell ref="O55:O56"/>
    <mergeCell ref="I57:J58"/>
    <mergeCell ref="K57:K58"/>
    <mergeCell ref="L57:L58"/>
    <mergeCell ref="M57:M58"/>
    <mergeCell ref="N57:N58"/>
    <mergeCell ref="O57:O58"/>
    <mergeCell ref="K53:K54"/>
    <mergeCell ref="L53:L54"/>
    <mergeCell ref="M53:M54"/>
    <mergeCell ref="N53:N54"/>
    <mergeCell ref="O53:O54"/>
    <mergeCell ref="G55:H58"/>
    <mergeCell ref="I55:J56"/>
    <mergeCell ref="K55:K56"/>
    <mergeCell ref="L55:L56"/>
    <mergeCell ref="M55:M56"/>
    <mergeCell ref="G43:O47"/>
    <mergeCell ref="G50:J50"/>
    <mergeCell ref="G51:H54"/>
    <mergeCell ref="I51:J52"/>
    <mergeCell ref="K51:K52"/>
    <mergeCell ref="L51:L52"/>
    <mergeCell ref="M51:M52"/>
    <mergeCell ref="N51:N52"/>
    <mergeCell ref="O51:O52"/>
    <mergeCell ref="I53:J54"/>
  </mergeCells>
  <phoneticPr fontId="2"/>
  <printOptions horizontalCentered="1" verticalCentered="1"/>
  <pageMargins left="0" right="0" top="0.59055118110236227" bottom="0.31496062992125984" header="0.39370078740157483" footer="0"/>
  <pageSetup paperSize="9" scale="46"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50" zoomScaleNormal="50" zoomScaleSheetLayoutView="70" workbookViewId="0">
      <selection activeCell="E40" sqref="E40"/>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91" zoomScaleNormal="100" zoomScaleSheetLayoutView="55" workbookViewId="0">
      <selection activeCell="E40" sqref="E40"/>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40</v>
      </c>
      <c r="E2" s="111"/>
      <c r="F2" s="112" t="s">
        <v>533</v>
      </c>
      <c r="G2" s="113"/>
      <c r="H2" s="114"/>
    </row>
    <row r="3" spans="1:8">
      <c r="A3" s="110" t="s">
        <v>526</v>
      </c>
      <c r="B3" s="115"/>
      <c r="C3" s="116"/>
      <c r="D3" s="117">
        <v>41685</v>
      </c>
      <c r="E3" s="118"/>
      <c r="F3" s="119">
        <v>43493</v>
      </c>
      <c r="G3" s="120"/>
      <c r="H3" s="121"/>
    </row>
    <row r="4" spans="1:8">
      <c r="A4" s="122"/>
      <c r="B4" s="123"/>
      <c r="C4" s="124"/>
      <c r="D4" s="125">
        <v>24548</v>
      </c>
      <c r="E4" s="126"/>
      <c r="F4" s="127">
        <v>23254</v>
      </c>
      <c r="G4" s="128"/>
      <c r="H4" s="129"/>
    </row>
    <row r="5" spans="1:8">
      <c r="A5" s="110" t="s">
        <v>528</v>
      </c>
      <c r="B5" s="115"/>
      <c r="C5" s="116"/>
      <c r="D5" s="117">
        <v>80682</v>
      </c>
      <c r="E5" s="118"/>
      <c r="F5" s="119">
        <v>50840</v>
      </c>
      <c r="G5" s="120"/>
      <c r="H5" s="121"/>
    </row>
    <row r="6" spans="1:8">
      <c r="A6" s="122"/>
      <c r="B6" s="123"/>
      <c r="C6" s="124"/>
      <c r="D6" s="125">
        <v>44168</v>
      </c>
      <c r="E6" s="126"/>
      <c r="F6" s="127">
        <v>25367</v>
      </c>
      <c r="G6" s="128"/>
      <c r="H6" s="129"/>
    </row>
    <row r="7" spans="1:8">
      <c r="A7" s="110" t="s">
        <v>529</v>
      </c>
      <c r="B7" s="115"/>
      <c r="C7" s="116"/>
      <c r="D7" s="117">
        <v>37780</v>
      </c>
      <c r="E7" s="118"/>
      <c r="F7" s="119">
        <v>53605</v>
      </c>
      <c r="G7" s="120"/>
      <c r="H7" s="121"/>
    </row>
    <row r="8" spans="1:8">
      <c r="A8" s="122"/>
      <c r="B8" s="123"/>
      <c r="C8" s="124"/>
      <c r="D8" s="125">
        <v>19276</v>
      </c>
      <c r="E8" s="126"/>
      <c r="F8" s="127">
        <v>28343</v>
      </c>
      <c r="G8" s="128"/>
      <c r="H8" s="129"/>
    </row>
    <row r="9" spans="1:8">
      <c r="A9" s="110" t="s">
        <v>530</v>
      </c>
      <c r="B9" s="115"/>
      <c r="C9" s="116"/>
      <c r="D9" s="117">
        <v>57070</v>
      </c>
      <c r="E9" s="118"/>
      <c r="F9" s="119">
        <v>58051</v>
      </c>
      <c r="G9" s="120"/>
      <c r="H9" s="121"/>
    </row>
    <row r="10" spans="1:8">
      <c r="A10" s="122"/>
      <c r="B10" s="123"/>
      <c r="C10" s="124"/>
      <c r="D10" s="125">
        <v>45968</v>
      </c>
      <c r="E10" s="126"/>
      <c r="F10" s="127">
        <v>32143</v>
      </c>
      <c r="G10" s="128"/>
      <c r="H10" s="129"/>
    </row>
    <row r="11" spans="1:8">
      <c r="A11" s="110" t="s">
        <v>531</v>
      </c>
      <c r="B11" s="115"/>
      <c r="C11" s="116"/>
      <c r="D11" s="117">
        <v>45586</v>
      </c>
      <c r="E11" s="118"/>
      <c r="F11" s="119">
        <v>65942</v>
      </c>
      <c r="G11" s="120"/>
      <c r="H11" s="121"/>
    </row>
    <row r="12" spans="1:8">
      <c r="A12" s="122"/>
      <c r="B12" s="123"/>
      <c r="C12" s="130"/>
      <c r="D12" s="125">
        <v>28515</v>
      </c>
      <c r="E12" s="126"/>
      <c r="F12" s="127">
        <v>32778</v>
      </c>
      <c r="G12" s="128"/>
      <c r="H12" s="129"/>
    </row>
    <row r="13" spans="1:8">
      <c r="A13" s="110"/>
      <c r="B13" s="115"/>
      <c r="C13" s="131"/>
      <c r="D13" s="132">
        <v>52561</v>
      </c>
      <c r="E13" s="133"/>
      <c r="F13" s="134">
        <v>54386</v>
      </c>
      <c r="G13" s="135"/>
      <c r="H13" s="121"/>
    </row>
    <row r="14" spans="1:8">
      <c r="A14" s="122"/>
      <c r="B14" s="123"/>
      <c r="C14" s="124"/>
      <c r="D14" s="125">
        <v>32495</v>
      </c>
      <c r="E14" s="126"/>
      <c r="F14" s="127">
        <v>28377</v>
      </c>
      <c r="G14" s="128"/>
      <c r="H14" s="129"/>
    </row>
    <row r="17" spans="1:11">
      <c r="A17" s="106" t="s">
        <v>41</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42</v>
      </c>
      <c r="B19" s="136">
        <f>ROUND(VALUE(SUBSTITUTE(実質収支比率等に係る経年分析!F$48,"▲","-")),2)</f>
        <v>5.37</v>
      </c>
      <c r="C19" s="136">
        <f>ROUND(VALUE(SUBSTITUTE(実質収支比率等に係る経年分析!G$48,"▲","-")),2)</f>
        <v>3.5</v>
      </c>
      <c r="D19" s="136">
        <f>ROUND(VALUE(SUBSTITUTE(実質収支比率等に係る経年分析!H$48,"▲","-")),2)</f>
        <v>5.51</v>
      </c>
      <c r="E19" s="136">
        <f>ROUND(VALUE(SUBSTITUTE(実質収支比率等に係る経年分析!I$48,"▲","-")),2)</f>
        <v>4.67</v>
      </c>
      <c r="F19" s="136">
        <f>ROUND(VALUE(SUBSTITUTE(実質収支比率等に係る経年分析!J$48,"▲","-")),2)</f>
        <v>4.9400000000000004</v>
      </c>
    </row>
    <row r="20" spans="1:11">
      <c r="A20" s="136" t="s">
        <v>43</v>
      </c>
      <c r="B20" s="136">
        <f>ROUND(VALUE(SUBSTITUTE(実質収支比率等に係る経年分析!F$47,"▲","-")),2)</f>
        <v>10.16</v>
      </c>
      <c r="C20" s="136">
        <f>ROUND(VALUE(SUBSTITUTE(実質収支比率等に係る経年分析!G$47,"▲","-")),2)</f>
        <v>11.94</v>
      </c>
      <c r="D20" s="136">
        <f>ROUND(VALUE(SUBSTITUTE(実質収支比率等に係る経年分析!H$47,"▲","-")),2)</f>
        <v>10.25</v>
      </c>
      <c r="E20" s="136">
        <f>ROUND(VALUE(SUBSTITUTE(実質収支比率等に係る経年分析!I$47,"▲","-")),2)</f>
        <v>13.04</v>
      </c>
      <c r="F20" s="136">
        <f>ROUND(VALUE(SUBSTITUTE(実質収支比率等に係る経年分析!J$47,"▲","-")),2)</f>
        <v>11.06</v>
      </c>
    </row>
    <row r="21" spans="1:11">
      <c r="A21" s="136" t="s">
        <v>44</v>
      </c>
      <c r="B21" s="136">
        <f>IF(ISNUMBER(VALUE(SUBSTITUTE(実質収支比率等に係る経年分析!F$49,"▲","-"))),ROUND(VALUE(SUBSTITUTE(実質収支比率等に係る経年分析!F$49,"▲","-")),2),NA())</f>
        <v>1.99</v>
      </c>
      <c r="C21" s="136">
        <f>IF(ISNUMBER(VALUE(SUBSTITUTE(実質収支比率等に係る経年分析!G$49,"▲","-"))),ROUND(VALUE(SUBSTITUTE(実質収支比率等に係る経年分析!G$49,"▲","-")),2),NA())</f>
        <v>1.01</v>
      </c>
      <c r="D21" s="136">
        <f>IF(ISNUMBER(VALUE(SUBSTITUTE(実質収支比率等に係る経年分析!H$49,"▲","-"))),ROUND(VALUE(SUBSTITUTE(実質収支比率等に係る経年分析!H$49,"▲","-")),2),NA())</f>
        <v>0.21</v>
      </c>
      <c r="E21" s="136">
        <f>IF(ISNUMBER(VALUE(SUBSTITUTE(実質収支比率等に係る経年分析!I$49,"▲","-"))),ROUND(VALUE(SUBSTITUTE(実質収支比率等に係る経年分析!I$49,"▲","-")),2),NA())</f>
        <v>2.1</v>
      </c>
      <c r="F21" s="136">
        <f>IF(ISNUMBER(VALUE(SUBSTITUTE(実質収支比率等に係る経年分析!J$49,"▲","-"))),ROUND(VALUE(SUBSTITUTE(実質収支比率等に係る経年分析!J$49,"▲","-")),2),NA())</f>
        <v>-2.09</v>
      </c>
    </row>
    <row r="24" spans="1:11">
      <c r="A24" s="106" t="s">
        <v>45</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46</v>
      </c>
      <c r="C26" s="137" t="s">
        <v>47</v>
      </c>
      <c r="D26" s="137" t="s">
        <v>46</v>
      </c>
      <c r="E26" s="137" t="s">
        <v>47</v>
      </c>
      <c r="F26" s="137" t="s">
        <v>46</v>
      </c>
      <c r="G26" s="137" t="s">
        <v>47</v>
      </c>
      <c r="H26" s="137" t="s">
        <v>46</v>
      </c>
      <c r="I26" s="137" t="s">
        <v>47</v>
      </c>
      <c r="J26" s="137" t="s">
        <v>46</v>
      </c>
      <c r="K26" s="137" t="s">
        <v>47</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0.03</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0.02</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0.03</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0.02</v>
      </c>
      <c r="J27" s="137" t="e">
        <f>IF(ROUND(VALUE(SUBSTITUTE(連結実質赤字比率に係る赤字・黒字の構成分析!J$43,"▲", "-")), 2) &lt; 0, ABS(ROUND(VALUE(SUBSTITUTE(連結実質赤字比率に係る赤字・黒字の構成分析!J$43,"▲", "-")), 2)), NA())</f>
        <v>#N/A</v>
      </c>
      <c r="K27" s="137">
        <f>IF(ROUND(VALUE(SUBSTITUTE(連結実質赤字比率に係る赤字・黒字の構成分析!J$43,"▲", "-")), 2) &gt;= 0, ABS(ROUND(VALUE(SUBSTITUTE(連結実質赤字比率に係る赤字・黒字の構成分析!J$43,"▲", "-")), 2)), NA())</f>
        <v>0.02</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str">
        <f>IF(連結実質赤字比率に係る赤字・黒字の構成分析!C$41="",NA(),連結実質赤字比率に係る赤字・黒字の構成分析!C$41)</f>
        <v>酒田市後期高齢者医療事業特別会計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0.02</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0.02</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0.01</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0.02</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0.01</v>
      </c>
    </row>
    <row r="30" spans="1:11">
      <c r="A30" s="137" t="str">
        <f>IF(連結実質赤字比率に係る赤字・黒字の構成分析!C$40="",NA(),連結実質赤字比率に係る赤字・黒字の構成分析!C$40)</f>
        <v>酒田市駐車場事業特別会計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0.01</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0.01</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0.01</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0.01</v>
      </c>
    </row>
    <row r="31" spans="1:11">
      <c r="A31" s="137" t="str">
        <f>IF(連結実質赤字比率に係る赤字・黒字の構成分析!C$39="",NA(),連結実質赤字比率に係る赤字・黒字の構成分析!C$39)</f>
        <v>酒田市合併処理浄化槽事業特別会計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0.04</v>
      </c>
    </row>
    <row r="32" spans="1:11">
      <c r="A32" s="137" t="str">
        <f>IF(連結実質赤字比率に係る赤字・黒字の構成分析!C$38="",NA(),連結実質赤字比率に係る赤字・黒字の構成分析!C$38)</f>
        <v>酒田市介護保険特別会計</v>
      </c>
      <c r="B32" s="137">
        <f>IF(ROUND(VALUE(SUBSTITUTE(連結実質赤字比率に係る赤字・黒字の構成分析!F$38,"▲", "-")), 2) &lt; 0, ABS(ROUND(VALUE(SUBSTITUTE(連結実質赤字比率に係る赤字・黒字の構成分析!F$38,"▲", "-")), 2)), NA())</f>
        <v>7.0000000000000007E-2</v>
      </c>
      <c r="C32" s="137" t="e">
        <f>IF(ROUND(VALUE(SUBSTITUTE(連結実質赤字比率に係る赤字・黒字の構成分析!F$38,"▲", "-")), 2) &gt;= 0, ABS(ROUND(VALUE(SUBSTITUTE(連結実質赤字比率に係る赤字・黒字の構成分析!F$38,"▲", "-")), 2)), NA())</f>
        <v>#N/A</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0.84</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0.95</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0.56999999999999995</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0.3</v>
      </c>
    </row>
    <row r="33" spans="1:16">
      <c r="A33" s="137" t="str">
        <f>IF(連結実質赤字比率に係る赤字・黒字の構成分析!C$37="",NA(),連結実質赤字比率に係る赤字・黒字の構成分析!C$37)</f>
        <v>酒田市国民健康保険特別会計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0.17</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0.1</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0.14000000000000001</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0.52</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1.38</v>
      </c>
    </row>
    <row r="34" spans="1:16">
      <c r="A34" s="137" t="str">
        <f>IF(連結実質赤字比率に係る赤字・黒字の構成分析!C$36="",NA(),連結実質赤字比率に係る赤字・黒字の構成分析!C$36)</f>
        <v>酒田市病院事業会計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2.62</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2.71</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2.93</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3.1</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3.34</v>
      </c>
    </row>
    <row r="35" spans="1:16">
      <c r="A35" s="137" t="str">
        <f>IF(連結実質赤字比率に係る赤字・黒字の構成分析!C$35="",NA(),連結実質赤字比率に係る赤字・黒字の構成分析!C$35)</f>
        <v>一般会計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5.34</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3.47</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5.47</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4.63</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4.92</v>
      </c>
    </row>
    <row r="36" spans="1:16">
      <c r="A36" s="137" t="str">
        <f>IF(連結実質赤字比率に係る赤字・黒字の構成分析!C$34="",NA(),連結実質赤字比率に係る赤字・黒字の構成分析!C$34)</f>
        <v>酒田市水道事業会計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11.97</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12.49</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12.87</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13.4</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14.4</v>
      </c>
    </row>
    <row r="39" spans="1:16">
      <c r="A39" s="106" t="s">
        <v>48</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49</v>
      </c>
      <c r="C41" s="138"/>
      <c r="D41" s="138" t="s">
        <v>50</v>
      </c>
      <c r="E41" s="138" t="s">
        <v>49</v>
      </c>
      <c r="F41" s="138"/>
      <c r="G41" s="138" t="s">
        <v>50</v>
      </c>
      <c r="H41" s="138" t="s">
        <v>49</v>
      </c>
      <c r="I41" s="138"/>
      <c r="J41" s="138" t="s">
        <v>50</v>
      </c>
      <c r="K41" s="138" t="s">
        <v>49</v>
      </c>
      <c r="L41" s="138"/>
      <c r="M41" s="138" t="s">
        <v>50</v>
      </c>
      <c r="N41" s="138" t="s">
        <v>49</v>
      </c>
      <c r="O41" s="138"/>
      <c r="P41" s="138" t="s">
        <v>50</v>
      </c>
    </row>
    <row r="42" spans="1:16">
      <c r="A42" s="138" t="s">
        <v>51</v>
      </c>
      <c r="B42" s="138"/>
      <c r="C42" s="138"/>
      <c r="D42" s="138">
        <f>'実質公債費比率（分子）の構造'!K$52</f>
        <v>7049</v>
      </c>
      <c r="E42" s="138"/>
      <c r="F42" s="138"/>
      <c r="G42" s="138">
        <f>'実質公債費比率（分子）の構造'!L$52</f>
        <v>7360</v>
      </c>
      <c r="H42" s="138"/>
      <c r="I42" s="138"/>
      <c r="J42" s="138">
        <f>'実質公債費比率（分子）の構造'!M$52</f>
        <v>7646</v>
      </c>
      <c r="K42" s="138"/>
      <c r="L42" s="138"/>
      <c r="M42" s="138">
        <f>'実質公債費比率（分子）の構造'!N$52</f>
        <v>7761</v>
      </c>
      <c r="N42" s="138"/>
      <c r="O42" s="138"/>
      <c r="P42" s="138">
        <f>'実質公債費比率（分子）の構造'!O$52</f>
        <v>7644</v>
      </c>
    </row>
    <row r="43" spans="1:16">
      <c r="A43" s="138" t="s">
        <v>52</v>
      </c>
      <c r="B43" s="138">
        <f>'実質公債費比率（分子）の構造'!K$51</f>
        <v>1</v>
      </c>
      <c r="C43" s="138"/>
      <c r="D43" s="138"/>
      <c r="E43" s="138">
        <f>'実質公債費比率（分子）の構造'!L$51</f>
        <v>1</v>
      </c>
      <c r="F43" s="138"/>
      <c r="G43" s="138"/>
      <c r="H43" s="138">
        <f>'実質公債費比率（分子）の構造'!M$51</f>
        <v>1</v>
      </c>
      <c r="I43" s="138"/>
      <c r="J43" s="138"/>
      <c r="K43" s="138" t="str">
        <f>'実質公債費比率（分子）の構造'!N$51</f>
        <v>-</v>
      </c>
      <c r="L43" s="138"/>
      <c r="M43" s="138"/>
      <c r="N43" s="138">
        <f>'実質公債費比率（分子）の構造'!O$51</f>
        <v>0</v>
      </c>
      <c r="O43" s="138"/>
      <c r="P43" s="138"/>
    </row>
    <row r="44" spans="1:16">
      <c r="A44" s="138" t="s">
        <v>53</v>
      </c>
      <c r="B44" s="138">
        <f>'実質公債費比率（分子）の構造'!K$50</f>
        <v>137</v>
      </c>
      <c r="C44" s="138"/>
      <c r="D44" s="138"/>
      <c r="E44" s="138">
        <f>'実質公債費比率（分子）の構造'!L$50</f>
        <v>89</v>
      </c>
      <c r="F44" s="138"/>
      <c r="G44" s="138"/>
      <c r="H44" s="138">
        <f>'実質公債費比率（分子）の構造'!M$50</f>
        <v>80</v>
      </c>
      <c r="I44" s="138"/>
      <c r="J44" s="138"/>
      <c r="K44" s="138">
        <f>'実質公債費比率（分子）の構造'!N$50</f>
        <v>75</v>
      </c>
      <c r="L44" s="138"/>
      <c r="M44" s="138"/>
      <c r="N44" s="138">
        <f>'実質公債費比率（分子）の構造'!O$50</f>
        <v>50</v>
      </c>
      <c r="O44" s="138"/>
      <c r="P44" s="138"/>
    </row>
    <row r="45" spans="1:16">
      <c r="A45" s="138" t="s">
        <v>54</v>
      </c>
      <c r="B45" s="138">
        <f>'実質公債費比率（分子）の構造'!K$49</f>
        <v>654</v>
      </c>
      <c r="C45" s="138"/>
      <c r="D45" s="138"/>
      <c r="E45" s="138">
        <f>'実質公債費比率（分子）の構造'!L$49</f>
        <v>642</v>
      </c>
      <c r="F45" s="138"/>
      <c r="G45" s="138"/>
      <c r="H45" s="138">
        <f>'実質公債費比率（分子）の構造'!M$49</f>
        <v>628</v>
      </c>
      <c r="I45" s="138"/>
      <c r="J45" s="138"/>
      <c r="K45" s="138">
        <f>'実質公債費比率（分子）の構造'!N$49</f>
        <v>491</v>
      </c>
      <c r="L45" s="138"/>
      <c r="M45" s="138"/>
      <c r="N45" s="138">
        <f>'実質公債費比率（分子）の構造'!O$49</f>
        <v>275</v>
      </c>
      <c r="O45" s="138"/>
      <c r="P45" s="138"/>
    </row>
    <row r="46" spans="1:16">
      <c r="A46" s="138" t="s">
        <v>55</v>
      </c>
      <c r="B46" s="138">
        <f>'実質公債費比率（分子）の構造'!K$48</f>
        <v>2067</v>
      </c>
      <c r="C46" s="138"/>
      <c r="D46" s="138"/>
      <c r="E46" s="138">
        <f>'実質公債費比率（分子）の構造'!L$48</f>
        <v>2173</v>
      </c>
      <c r="F46" s="138"/>
      <c r="G46" s="138"/>
      <c r="H46" s="138">
        <f>'実質公債費比率（分子）の構造'!M$48</f>
        <v>2240</v>
      </c>
      <c r="I46" s="138"/>
      <c r="J46" s="138"/>
      <c r="K46" s="138">
        <f>'実質公債費比率（分子）の構造'!N$48</f>
        <v>2357</v>
      </c>
      <c r="L46" s="138"/>
      <c r="M46" s="138"/>
      <c r="N46" s="138">
        <f>'実質公債費比率（分子）の構造'!O$48</f>
        <v>2496</v>
      </c>
      <c r="O46" s="138"/>
      <c r="P46" s="138"/>
    </row>
    <row r="47" spans="1:16">
      <c r="A47" s="138" t="s">
        <v>56</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57</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58</v>
      </c>
      <c r="B49" s="138">
        <f>'実質公債費比率（分子）の構造'!K$45</f>
        <v>6712</v>
      </c>
      <c r="C49" s="138"/>
      <c r="D49" s="138"/>
      <c r="E49" s="138">
        <f>'実質公債費比率（分子）の構造'!L$45</f>
        <v>7038</v>
      </c>
      <c r="F49" s="138"/>
      <c r="G49" s="138"/>
      <c r="H49" s="138">
        <f>'実質公債費比率（分子）の構造'!M$45</f>
        <v>7601</v>
      </c>
      <c r="I49" s="138"/>
      <c r="J49" s="138"/>
      <c r="K49" s="138">
        <f>'実質公債費比率（分子）の構造'!N$45</f>
        <v>7720</v>
      </c>
      <c r="L49" s="138"/>
      <c r="M49" s="138"/>
      <c r="N49" s="138">
        <f>'実質公債費比率（分子）の構造'!O$45</f>
        <v>7618</v>
      </c>
      <c r="O49" s="138"/>
      <c r="P49" s="138"/>
    </row>
    <row r="50" spans="1:16">
      <c r="A50" s="138" t="s">
        <v>59</v>
      </c>
      <c r="B50" s="138" t="e">
        <f>NA()</f>
        <v>#N/A</v>
      </c>
      <c r="C50" s="138">
        <f>IF(ISNUMBER('実質公債費比率（分子）の構造'!K$53),'実質公債費比率（分子）の構造'!K$53,NA())</f>
        <v>2522</v>
      </c>
      <c r="D50" s="138" t="e">
        <f>NA()</f>
        <v>#N/A</v>
      </c>
      <c r="E50" s="138" t="e">
        <f>NA()</f>
        <v>#N/A</v>
      </c>
      <c r="F50" s="138">
        <f>IF(ISNUMBER('実質公債費比率（分子）の構造'!L$53),'実質公債費比率（分子）の構造'!L$53,NA())</f>
        <v>2583</v>
      </c>
      <c r="G50" s="138" t="e">
        <f>NA()</f>
        <v>#N/A</v>
      </c>
      <c r="H50" s="138" t="e">
        <f>NA()</f>
        <v>#N/A</v>
      </c>
      <c r="I50" s="138">
        <f>IF(ISNUMBER('実質公債費比率（分子）の構造'!M$53),'実質公債費比率（分子）の構造'!M$53,NA())</f>
        <v>2904</v>
      </c>
      <c r="J50" s="138" t="e">
        <f>NA()</f>
        <v>#N/A</v>
      </c>
      <c r="K50" s="138" t="e">
        <f>NA()</f>
        <v>#N/A</v>
      </c>
      <c r="L50" s="138">
        <f>IF(ISNUMBER('実質公債費比率（分子）の構造'!N$53),'実質公債費比率（分子）の構造'!N$53,NA())</f>
        <v>2882</v>
      </c>
      <c r="M50" s="138" t="e">
        <f>NA()</f>
        <v>#N/A</v>
      </c>
      <c r="N50" s="138" t="e">
        <f>NA()</f>
        <v>#N/A</v>
      </c>
      <c r="O50" s="138">
        <f>IF(ISNUMBER('実質公債費比率（分子）の構造'!O$53),'実質公債費比率（分子）の構造'!O$53,NA())</f>
        <v>2795</v>
      </c>
      <c r="P50" s="138" t="e">
        <f>NA()</f>
        <v>#N/A</v>
      </c>
    </row>
    <row r="53" spans="1:16">
      <c r="A53" s="106" t="s">
        <v>60</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61</v>
      </c>
      <c r="C55" s="137"/>
      <c r="D55" s="137" t="s">
        <v>62</v>
      </c>
      <c r="E55" s="137" t="s">
        <v>61</v>
      </c>
      <c r="F55" s="137"/>
      <c r="G55" s="137" t="s">
        <v>62</v>
      </c>
      <c r="H55" s="137" t="s">
        <v>61</v>
      </c>
      <c r="I55" s="137"/>
      <c r="J55" s="137" t="s">
        <v>62</v>
      </c>
      <c r="K55" s="137" t="s">
        <v>61</v>
      </c>
      <c r="L55" s="137"/>
      <c r="M55" s="137" t="s">
        <v>62</v>
      </c>
      <c r="N55" s="137" t="s">
        <v>61</v>
      </c>
      <c r="O55" s="137"/>
      <c r="P55" s="137" t="s">
        <v>62</v>
      </c>
    </row>
    <row r="56" spans="1:16">
      <c r="A56" s="137" t="s">
        <v>37</v>
      </c>
      <c r="B56" s="137"/>
      <c r="C56" s="137"/>
      <c r="D56" s="137">
        <f>'将来負担比率（分子）の構造'!I$52</f>
        <v>65858</v>
      </c>
      <c r="E56" s="137"/>
      <c r="F56" s="137"/>
      <c r="G56" s="137">
        <f>'将来負担比率（分子）の構造'!J$52</f>
        <v>66516</v>
      </c>
      <c r="H56" s="137"/>
      <c r="I56" s="137"/>
      <c r="J56" s="137">
        <f>'将来負担比率（分子）の構造'!K$52</f>
        <v>64416</v>
      </c>
      <c r="K56" s="137"/>
      <c r="L56" s="137"/>
      <c r="M56" s="137">
        <f>'将来負担比率（分子）の構造'!L$52</f>
        <v>64989</v>
      </c>
      <c r="N56" s="137"/>
      <c r="O56" s="137"/>
      <c r="P56" s="137">
        <f>'将来負担比率（分子）の構造'!M$52</f>
        <v>63681</v>
      </c>
    </row>
    <row r="57" spans="1:16">
      <c r="A57" s="137" t="s">
        <v>36</v>
      </c>
      <c r="B57" s="137"/>
      <c r="C57" s="137"/>
      <c r="D57" s="137">
        <f>'将来負担比率（分子）の構造'!I$51</f>
        <v>16446</v>
      </c>
      <c r="E57" s="137"/>
      <c r="F57" s="137"/>
      <c r="G57" s="137">
        <f>'将来負担比率（分子）の構造'!J$51</f>
        <v>16166</v>
      </c>
      <c r="H57" s="137"/>
      <c r="I57" s="137"/>
      <c r="J57" s="137">
        <f>'将来負担比率（分子）の構造'!K$51</f>
        <v>15351</v>
      </c>
      <c r="K57" s="137"/>
      <c r="L57" s="137"/>
      <c r="M57" s="137">
        <f>'将来負担比率（分子）の構造'!L$51</f>
        <v>14636</v>
      </c>
      <c r="N57" s="137"/>
      <c r="O57" s="137"/>
      <c r="P57" s="137">
        <f>'将来負担比率（分子）の構造'!M$51</f>
        <v>14156</v>
      </c>
    </row>
    <row r="58" spans="1:16">
      <c r="A58" s="137" t="s">
        <v>35</v>
      </c>
      <c r="B58" s="137"/>
      <c r="C58" s="137"/>
      <c r="D58" s="137">
        <f>'将来負担比率（分子）の構造'!I$50</f>
        <v>10478</v>
      </c>
      <c r="E58" s="137"/>
      <c r="F58" s="137"/>
      <c r="G58" s="137">
        <f>'将来負担比率（分子）の構造'!J$50</f>
        <v>11931</v>
      </c>
      <c r="H58" s="137"/>
      <c r="I58" s="137"/>
      <c r="J58" s="137">
        <f>'将来負担比率（分子）の構造'!K$50</f>
        <v>11086</v>
      </c>
      <c r="K58" s="137"/>
      <c r="L58" s="137"/>
      <c r="M58" s="137">
        <f>'将来負担比率（分子）の構造'!L$50</f>
        <v>11314</v>
      </c>
      <c r="N58" s="137"/>
      <c r="O58" s="137"/>
      <c r="P58" s="137">
        <f>'将来負担比率（分子）の構造'!M$50</f>
        <v>10538</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f>'将来負担比率（分子）の構造'!I$46</f>
        <v>239</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c r="A62" s="137" t="s">
        <v>29</v>
      </c>
      <c r="B62" s="137">
        <f>'将来負担比率（分子）の構造'!I$45</f>
        <v>10190</v>
      </c>
      <c r="C62" s="137"/>
      <c r="D62" s="137"/>
      <c r="E62" s="137">
        <f>'将来負担比率（分子）の構造'!J$45</f>
        <v>9720</v>
      </c>
      <c r="F62" s="137"/>
      <c r="G62" s="137"/>
      <c r="H62" s="137">
        <f>'将来負担比率（分子）の構造'!K$45</f>
        <v>8990</v>
      </c>
      <c r="I62" s="137"/>
      <c r="J62" s="137"/>
      <c r="K62" s="137">
        <f>'将来負担比率（分子）の構造'!L$45</f>
        <v>9189</v>
      </c>
      <c r="L62" s="137"/>
      <c r="M62" s="137"/>
      <c r="N62" s="137">
        <f>'将来負担比率（分子）の構造'!M$45</f>
        <v>8785</v>
      </c>
      <c r="O62" s="137"/>
      <c r="P62" s="137"/>
    </row>
    <row r="63" spans="1:16">
      <c r="A63" s="137" t="s">
        <v>28</v>
      </c>
      <c r="B63" s="137">
        <f>'将来負担比率（分子）の構造'!I$44</f>
        <v>2146</v>
      </c>
      <c r="C63" s="137"/>
      <c r="D63" s="137"/>
      <c r="E63" s="137">
        <f>'将来負担比率（分子）の構造'!J$44</f>
        <v>1529</v>
      </c>
      <c r="F63" s="137"/>
      <c r="G63" s="137"/>
      <c r="H63" s="137">
        <f>'将来負担比率（分子）の構造'!K$44</f>
        <v>924</v>
      </c>
      <c r="I63" s="137"/>
      <c r="J63" s="137"/>
      <c r="K63" s="137">
        <f>'将来負担比率（分子）の構造'!L$44</f>
        <v>446</v>
      </c>
      <c r="L63" s="137"/>
      <c r="M63" s="137"/>
      <c r="N63" s="137">
        <f>'将来負担比率（分子）の構造'!M$44</f>
        <v>192</v>
      </c>
      <c r="O63" s="137"/>
      <c r="P63" s="137"/>
    </row>
    <row r="64" spans="1:16">
      <c r="A64" s="137" t="s">
        <v>27</v>
      </c>
      <c r="B64" s="137">
        <f>'将来負担比率（分子）の構造'!I$43</f>
        <v>27903</v>
      </c>
      <c r="C64" s="137"/>
      <c r="D64" s="137"/>
      <c r="E64" s="137">
        <f>'将来負担比率（分子）の構造'!J$43</f>
        <v>27647</v>
      </c>
      <c r="F64" s="137"/>
      <c r="G64" s="137"/>
      <c r="H64" s="137">
        <f>'将来負担比率（分子）の構造'!K$43</f>
        <v>27123</v>
      </c>
      <c r="I64" s="137"/>
      <c r="J64" s="137"/>
      <c r="K64" s="137">
        <f>'将来負担比率（分子）の構造'!L$43</f>
        <v>26985</v>
      </c>
      <c r="L64" s="137"/>
      <c r="M64" s="137"/>
      <c r="N64" s="137">
        <f>'将来負担比率（分子）の構造'!M$43</f>
        <v>27272</v>
      </c>
      <c r="O64" s="137"/>
      <c r="P64" s="137"/>
    </row>
    <row r="65" spans="1:16">
      <c r="A65" s="137" t="s">
        <v>26</v>
      </c>
      <c r="B65" s="137">
        <f>'将来負担比率（分子）の構造'!I$42</f>
        <v>632</v>
      </c>
      <c r="C65" s="137"/>
      <c r="D65" s="137"/>
      <c r="E65" s="137">
        <f>'将来負担比率（分子）の構造'!J$42</f>
        <v>314</v>
      </c>
      <c r="F65" s="137"/>
      <c r="G65" s="137"/>
      <c r="H65" s="137">
        <f>'将来負担比率（分子）の構造'!K$42</f>
        <v>243</v>
      </c>
      <c r="I65" s="137"/>
      <c r="J65" s="137"/>
      <c r="K65" s="137">
        <f>'将来負担比率（分子）の構造'!L$42</f>
        <v>173</v>
      </c>
      <c r="L65" s="137"/>
      <c r="M65" s="137"/>
      <c r="N65" s="137">
        <f>'将来負担比率（分子）の構造'!M$42</f>
        <v>127</v>
      </c>
      <c r="O65" s="137"/>
      <c r="P65" s="137"/>
    </row>
    <row r="66" spans="1:16">
      <c r="A66" s="137" t="s">
        <v>25</v>
      </c>
      <c r="B66" s="137">
        <f>'将来負担比率（分子）の構造'!I$41</f>
        <v>63904</v>
      </c>
      <c r="C66" s="137"/>
      <c r="D66" s="137"/>
      <c r="E66" s="137">
        <f>'将来負担比率（分子）の構造'!J$41</f>
        <v>66651</v>
      </c>
      <c r="F66" s="137"/>
      <c r="G66" s="137"/>
      <c r="H66" s="137">
        <f>'将来負担比率（分子）の構造'!K$41</f>
        <v>64335</v>
      </c>
      <c r="I66" s="137"/>
      <c r="J66" s="137"/>
      <c r="K66" s="137">
        <f>'将来負担比率（分子）の構造'!L$41</f>
        <v>63971</v>
      </c>
      <c r="L66" s="137"/>
      <c r="M66" s="137"/>
      <c r="N66" s="137">
        <f>'将来負担比率（分子）の構造'!M$41</f>
        <v>62603</v>
      </c>
      <c r="O66" s="137"/>
      <c r="P66" s="137"/>
    </row>
    <row r="67" spans="1:16">
      <c r="A67" s="137" t="s">
        <v>63</v>
      </c>
      <c r="B67" s="137" t="e">
        <f>NA()</f>
        <v>#N/A</v>
      </c>
      <c r="C67" s="137">
        <f>IF(ISNUMBER('将来負担比率（分子）の構造'!I$53), IF('将来負担比率（分子）の構造'!I$53 &lt; 0, 0, '将来負担比率（分子）の構造'!I$53), NA())</f>
        <v>12231</v>
      </c>
      <c r="D67" s="137" t="e">
        <f>NA()</f>
        <v>#N/A</v>
      </c>
      <c r="E67" s="137" t="e">
        <f>NA()</f>
        <v>#N/A</v>
      </c>
      <c r="F67" s="137">
        <f>IF(ISNUMBER('将来負担比率（分子）の構造'!J$53), IF('将来負担比率（分子）の構造'!J$53 &lt; 0, 0, '将来負担比率（分子）の構造'!J$53), NA())</f>
        <v>11248</v>
      </c>
      <c r="G67" s="137" t="e">
        <f>NA()</f>
        <v>#N/A</v>
      </c>
      <c r="H67" s="137" t="e">
        <f>NA()</f>
        <v>#N/A</v>
      </c>
      <c r="I67" s="137">
        <f>IF(ISNUMBER('将来負担比率（分子）の構造'!K$53), IF('将来負担比率（分子）の構造'!K$53 &lt; 0, 0, '将来負担比率（分子）の構造'!K$53), NA())</f>
        <v>10762</v>
      </c>
      <c r="J67" s="137" t="e">
        <f>NA()</f>
        <v>#N/A</v>
      </c>
      <c r="K67" s="137" t="e">
        <f>NA()</f>
        <v>#N/A</v>
      </c>
      <c r="L67" s="137">
        <f>IF(ISNUMBER('将来負担比率（分子）の構造'!L$53), IF('将来負担比率（分子）の構造'!L$53 &lt; 0, 0, '将来負担比率（分子）の構造'!L$53), NA())</f>
        <v>9825</v>
      </c>
      <c r="M67" s="137" t="e">
        <f>NA()</f>
        <v>#N/A</v>
      </c>
      <c r="N67" s="137" t="e">
        <f>NA()</f>
        <v>#N/A</v>
      </c>
      <c r="O67" s="137">
        <f>IF(ISNUMBER('将来負担比率（分子）の構造'!M$53), IF('将来負担比率（分子）の構造'!M$53 &lt; 0, 0, '将来負担比率（分子）の構造'!M$53), NA())</f>
        <v>10603</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2018-02-27T09:51:51Z</cp:lastPrinted>
  <dcterms:created xsi:type="dcterms:W3CDTF">2018-01-24T03:48:12Z</dcterms:created>
  <dcterms:modified xsi:type="dcterms:W3CDTF">2018-11-21T06:57:08Z</dcterms:modified>
  <cp:category/>
</cp:coreProperties>
</file>