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AL10" i="4" s="1"/>
  <c r="T6" i="5"/>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AT10" i="4"/>
  <c r="W10" i="4"/>
  <c r="P10" i="4"/>
  <c r="I10" i="4"/>
  <c r="BB8" i="4"/>
  <c r="AT8" i="4"/>
  <c r="AL8" i="4"/>
  <c r="P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<sst xmlns="http://schemas.openxmlformats.org/spreadsheetml/2006/main" count="237" uniqueCount="123">
  <si>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</si>
  <si>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</si>
  <si>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</si>
  <si>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</si>
  <si>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</si>
  <si>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</si>
  <si>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</si>
  <si>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</si>
  <si>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</si>
  <si>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</si>
  <si>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</si>
  <si>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</si>
  <si>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</si>
  <si>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</si>
  <si>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</si>
  <si>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</si>
  <si>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</si>
  <si>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</si>
  <si>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</si>
  <si>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</si>
  <si>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</si>
  <si>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</si>
  <si>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</si>
  <si>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</si>
  <si>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</si>
  <si>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</si>
  <si>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</si>
  <si>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</si>
  <si>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</si>
  <si>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</si>
  <si>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</si>
  <si>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</si>
  <si>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</si>
  <si>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</si>
  <si>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</si>
  <si>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</si>
  <si>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</si>
  <si>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</si>
  <si>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</si>
  <si>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</si>
  <si>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</si>
  <si>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</si>
  <si>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</si>
  <si>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</si>
  <si>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</si>
  <si>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</si>
  <si>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</si>
  <si>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</si>
  <si>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</si>
  <si>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</si>
  <si>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</si>
  <si>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</si>
  <si>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</si>
  <si>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</si>
  <si>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</si>
  <si>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</si>
  <si>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</si>
  <si>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</si>
  <si>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</si>
  <si>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</si>
  <si>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</si>
  <si>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</si>
  <si>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</si>
  <si>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</si>
  <si>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</si>
  <si>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</si>
  <si>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</si>
  <si>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</si>
  <si>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</si>
  <si>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</si>
  <si>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</si>
  <si>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</si>
  <si>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</si>
  <si>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</si>
  <si>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</si>
  <si>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</si>
  <si>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</si>
  <si>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</si>
  <si>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</si>
  <si>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</si>
  <si>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</si>
  <si>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</si>
  <si>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</si>
  <si>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</si>
  <si>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</si>
  <si>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</si>
  <si>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</si>
  <si>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</si>
  <si>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</si>
  <si>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</si>
  <si>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</si>
  <si>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</si>
  <si>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</si>
  <si>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</si>
  <si>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</si>
  <si>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</si>
  <si>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</si>
  <si>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</si>
  <si>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</si>
  <si>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</si>
  <si>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</si>
  <si>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</si>
  <si>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</si>
  <si>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</si>
  <si>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</si>
  <si>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</si>
  <si>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</si>
  <si>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庄内町</t>
  </si>
  <si>
    <t>法非適用</t>
  </si>
  <si>
    <t>水道事業</t>
  </si>
  <si>
    <t>簡易水道事業</t>
  </si>
  <si>
    <t>D4</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</si>
  <si>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</si>
  <si>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</si>
  <si>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</si>
  <si>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</si>
  <si>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</si>
  <si>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</si>
  <si>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</si>
  <si>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収益的収支比率が平均より高く、料金回収率も平均より高くなっていることから適正な料金といえる。
　しかし、施設の修繕や更新等は、優先順位を決めて実施しているが、予算の面で追い付いていないという実態があり、後年度へ先送りしているものがある。
　人口減少に伴い、配水流量が年々減少し、施設利用率が落ち込んでいる。　</t>
    <phoneticPr fontId="4"/>
  </si>
  <si>
    <t>配水管については、入替が進んでおり耐用年数を超えるものはほとんど無いものの、配水池や機器・計器類は、既に更新時期を過ぎているものがほとんどである。</t>
    <phoneticPr fontId="4"/>
  </si>
  <si>
    <t>非設置</t>
    <rPh sb="0" eb="1">
      <t>ヒ</t>
    </rPh>
    <rPh sb="1" eb="3">
      <t>セッチ</t>
    </rPh>
    <phoneticPr fontId="4"/>
  </si>
  <si>
    <t>歳出面では、配水池や機器・計器類の老朽化に伴う更新や指標菌の検出に伴う浄水施設の更新が必要で、経費の増加が見込まれる。また、歳入面では、人口減少に伴い使用料金が落ち込み、収入が少なくなっている。
　よって、将来的に簡易水道事業単独では、経営が非常に厳しくなることが予測されることから、平成29年4月1日に上水道事業との統合を行った。</t>
    <rPh sb="162" eb="163">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</si>
</sst>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1">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176" fontId="5" fillId="0" borderId="2" xfId="1" applyNumberFormat="1" applyFont="1" applyBorder="1" applyAlignment="1" applyProtection="1">
      <alignment horizontal="center" vertical="center" shrinkToFit="1"/>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16" fillId="0" borderId="6" xfId="1" applyFont="1" applyBorder="1" applyAlignment="1" applyProtection="1">
      <alignment horizontal="left" vertical="top" wrapText="1"/>
      <protection locked="0"/>
    </xf>
    <xf numFmtId="0" fontId="16" fillId="0" borderId="0" xfId="1" applyFont="1" applyBorder="1" applyAlignment="1" applyProtection="1">
      <alignment horizontal="left" vertical="top" wrapText="1"/>
      <protection locked="0"/>
    </xf>
    <xf numFmtId="0" fontId="16" fillId="0" borderId="7" xfId="1" applyFont="1" applyBorder="1" applyAlignment="1" applyProtection="1">
      <alignment horizontal="left" vertical="top" wrapText="1"/>
      <protection locked="0"/>
    </xf>
    <xf numFmtId="0" fontId="16" fillId="0" borderId="8" xfId="1" applyFont="1" applyBorder="1" applyAlignment="1" applyProtection="1">
      <alignment horizontal="left" vertical="top" wrapText="1"/>
      <protection locked="0"/>
    </xf>
    <xf numFmtId="0" fontId="16" fillId="0" borderId="1" xfId="1" applyFont="1" applyBorder="1" applyAlignment="1" applyProtection="1">
      <alignment horizontal="left" vertical="top" wrapText="1"/>
      <protection locked="0"/>
    </xf>
    <xf numFmtId="0" fontId="16" fillId="0" borderId="9" xfId="1" applyFont="1" applyBorder="1" applyAlignment="1" applyProtection="1">
      <alignment horizontal="left" vertical="top" wrapText="1"/>
      <protection locked="0"/>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3249024"/>
        <c:axId val="103250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0.37</c:v>
                </c:pt>
                <c:pt idx="1">
                  <c:v>0.7</c:v>
                </c:pt>
                <c:pt idx="2">
                  <c:v>0.91</c:v>
                </c:pt>
                <c:pt idx="3">
                  <c:v>1.26</c:v>
                </c:pt>
                <c:pt idx="4">
                  <c:v>0.78</c:v>
                </c:pt>
              </c:numCache>
            </c:numRef>
          </c:val>
          <c:smooth val="0"/>
        </c:ser>
        <c:dLbls>
          <c:showLegendKey val="0"/>
          <c:showVal val="0"/>
          <c:showCatName val="0"/>
          <c:showSerName val="0"/>
          <c:showPercent val="0"/>
          <c:showBubbleSize val="0"/>
        </c:dLbls>
        <c:marker val="1"/>
        <c:smooth val="0"/>
        <c:axId val="103249024"/>
        <c:axId val="103250944"/>
      </c:lineChart>
      <c:dateAx>
        <c:axId val="103249024"/>
        <c:scaling>
          <c:orientation val="minMax"/>
        </c:scaling>
        <c:delete val="1"/>
        <c:axPos val="b"/>
        <c:numFmt formatCode="ge" sourceLinked="1"/>
        <c:majorTickMark val="none"/>
        <c:minorTickMark val="none"/>
        <c:tickLblPos val="none"/>
        <c:crossAx val="103250944"/>
        <c:crosses val="autoZero"/>
        <c:auto val="1"/>
        <c:lblOffset val="100"/>
        <c:baseTimeUnit val="years"/>
      </c:dateAx>
      <c:valAx>
        <c:axId val="103250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49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75.39</c:v>
                </c:pt>
                <c:pt idx="1">
                  <c:v>82.44</c:v>
                </c:pt>
                <c:pt idx="2">
                  <c:v>101.01</c:v>
                </c:pt>
                <c:pt idx="3">
                  <c:v>108.07</c:v>
                </c:pt>
                <c:pt idx="4">
                  <c:v>99.72</c:v>
                </c:pt>
              </c:numCache>
            </c:numRef>
          </c:val>
        </c:ser>
        <c:dLbls>
          <c:showLegendKey val="0"/>
          <c:showVal val="0"/>
          <c:showCatName val="0"/>
          <c:showSerName val="0"/>
          <c:showPercent val="0"/>
          <c:showBubbleSize val="0"/>
        </c:dLbls>
        <c:gapWidth val="150"/>
        <c:axId val="103277312"/>
        <c:axId val="103279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70.760000000000005</c:v>
                </c:pt>
                <c:pt idx="1">
                  <c:v>71.66</c:v>
                </c:pt>
                <c:pt idx="2">
                  <c:v>73.06</c:v>
                </c:pt>
                <c:pt idx="3">
                  <c:v>72.03</c:v>
                </c:pt>
                <c:pt idx="4">
                  <c:v>72.11</c:v>
                </c:pt>
              </c:numCache>
            </c:numRef>
          </c:val>
          <c:smooth val="0"/>
        </c:ser>
        <c:dLbls>
          <c:showLegendKey val="0"/>
          <c:showVal val="0"/>
          <c:showCatName val="0"/>
          <c:showSerName val="0"/>
          <c:showPercent val="0"/>
          <c:showBubbleSize val="0"/>
        </c:dLbls>
        <c:marker val="1"/>
        <c:smooth val="0"/>
        <c:axId val="103277312"/>
        <c:axId val="103279232"/>
      </c:lineChart>
      <c:dateAx>
        <c:axId val="103277312"/>
        <c:scaling>
          <c:orientation val="minMax"/>
        </c:scaling>
        <c:delete val="1"/>
        <c:axPos val="b"/>
        <c:numFmt formatCode="ge" sourceLinked="1"/>
        <c:majorTickMark val="none"/>
        <c:minorTickMark val="none"/>
        <c:tickLblPos val="none"/>
        <c:crossAx val="103279232"/>
        <c:crosses val="autoZero"/>
        <c:auto val="1"/>
        <c:lblOffset val="100"/>
        <c:baseTimeUnit val="years"/>
      </c:dateAx>
      <c:valAx>
        <c:axId val="103279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77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5275776"/>
        <c:axId val="105277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275776"/>
        <c:axId val="105277696"/>
      </c:lineChart>
      <c:dateAx>
        <c:axId val="105275776"/>
        <c:scaling>
          <c:orientation val="minMax"/>
        </c:scaling>
        <c:delete val="1"/>
        <c:axPos val="b"/>
        <c:numFmt formatCode="ge" sourceLinked="1"/>
        <c:majorTickMark val="none"/>
        <c:minorTickMark val="none"/>
        <c:tickLblPos val="none"/>
        <c:crossAx val="105277696"/>
        <c:crosses val="autoZero"/>
        <c:auto val="1"/>
        <c:lblOffset val="100"/>
        <c:baseTimeUnit val="years"/>
      </c:dateAx>
      <c:valAx>
        <c:axId val="105277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275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5309696"/>
        <c:axId val="105311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309696"/>
        <c:axId val="105311616"/>
      </c:lineChart>
      <c:dateAx>
        <c:axId val="105309696"/>
        <c:scaling>
          <c:orientation val="minMax"/>
        </c:scaling>
        <c:delete val="1"/>
        <c:axPos val="b"/>
        <c:numFmt formatCode="ge" sourceLinked="1"/>
        <c:majorTickMark val="none"/>
        <c:minorTickMark val="none"/>
        <c:tickLblPos val="none"/>
        <c:crossAx val="105311616"/>
        <c:crosses val="autoZero"/>
        <c:auto val="1"/>
        <c:lblOffset val="100"/>
        <c:baseTimeUnit val="years"/>
      </c:dateAx>
      <c:valAx>
        <c:axId val="105311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309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5359232"/>
        <c:axId val="105447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359232"/>
        <c:axId val="105447424"/>
      </c:lineChart>
      <c:dateAx>
        <c:axId val="105359232"/>
        <c:scaling>
          <c:orientation val="minMax"/>
        </c:scaling>
        <c:delete val="1"/>
        <c:axPos val="b"/>
        <c:numFmt formatCode="ge" sourceLinked="1"/>
        <c:majorTickMark val="none"/>
        <c:minorTickMark val="none"/>
        <c:tickLblPos val="none"/>
        <c:crossAx val="105447424"/>
        <c:crosses val="autoZero"/>
        <c:auto val="1"/>
        <c:lblOffset val="100"/>
        <c:baseTimeUnit val="years"/>
      </c:dateAx>
      <c:valAx>
        <c:axId val="105447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35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5461248"/>
        <c:axId val="105463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461248"/>
        <c:axId val="105463168"/>
      </c:lineChart>
      <c:dateAx>
        <c:axId val="105461248"/>
        <c:scaling>
          <c:orientation val="minMax"/>
        </c:scaling>
        <c:delete val="1"/>
        <c:axPos val="b"/>
        <c:numFmt formatCode="ge" sourceLinked="1"/>
        <c:majorTickMark val="none"/>
        <c:minorTickMark val="none"/>
        <c:tickLblPos val="none"/>
        <c:crossAx val="105463168"/>
        <c:crosses val="autoZero"/>
        <c:auto val="1"/>
        <c:lblOffset val="100"/>
        <c:baseTimeUnit val="years"/>
      </c:dateAx>
      <c:valAx>
        <c:axId val="105463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461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formatCode="#,##0.00;&quot;△&quot;#,##0.00;&quot;-&quot;">
                  <c:v>40.93</c:v>
                </c:pt>
                <c:pt idx="1">
                  <c:v>0</c:v>
                </c:pt>
                <c:pt idx="2">
                  <c:v>0</c:v>
                </c:pt>
                <c:pt idx="3" formatCode="#,##0.00;&quot;△&quot;#,##0.00;&quot;-&quot;">
                  <c:v>235.11</c:v>
                </c:pt>
                <c:pt idx="4" formatCode="#,##0.00;&quot;△&quot;#,##0.00;&quot;-&quot;">
                  <c:v>2256.41</c:v>
                </c:pt>
              </c:numCache>
            </c:numRef>
          </c:val>
        </c:ser>
        <c:dLbls>
          <c:showLegendKey val="0"/>
          <c:showVal val="0"/>
          <c:showCatName val="0"/>
          <c:showSerName val="0"/>
          <c:showPercent val="0"/>
          <c:showBubbleSize val="0"/>
        </c:dLbls>
        <c:gapWidth val="150"/>
        <c:axId val="105483264"/>
        <c:axId val="105497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1496.15</c:v>
                </c:pt>
                <c:pt idx="1">
                  <c:v>1462.56</c:v>
                </c:pt>
                <c:pt idx="2">
                  <c:v>1486.62</c:v>
                </c:pt>
                <c:pt idx="3">
                  <c:v>1510.14</c:v>
                </c:pt>
                <c:pt idx="4">
                  <c:v>1595.62</c:v>
                </c:pt>
              </c:numCache>
            </c:numRef>
          </c:val>
          <c:smooth val="0"/>
        </c:ser>
        <c:dLbls>
          <c:showLegendKey val="0"/>
          <c:showVal val="0"/>
          <c:showCatName val="0"/>
          <c:showSerName val="0"/>
          <c:showPercent val="0"/>
          <c:showBubbleSize val="0"/>
        </c:dLbls>
        <c:marker val="1"/>
        <c:smooth val="0"/>
        <c:axId val="105483264"/>
        <c:axId val="105497728"/>
      </c:lineChart>
      <c:dateAx>
        <c:axId val="105483264"/>
        <c:scaling>
          <c:orientation val="minMax"/>
        </c:scaling>
        <c:delete val="1"/>
        <c:axPos val="b"/>
        <c:numFmt formatCode="ge" sourceLinked="1"/>
        <c:majorTickMark val="none"/>
        <c:minorTickMark val="none"/>
        <c:tickLblPos val="none"/>
        <c:crossAx val="105497728"/>
        <c:crosses val="autoZero"/>
        <c:auto val="1"/>
        <c:lblOffset val="100"/>
        <c:baseTimeUnit val="years"/>
      </c:dateAx>
      <c:valAx>
        <c:axId val="105497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48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74.84</c:v>
                </c:pt>
                <c:pt idx="1">
                  <c:v>81.17</c:v>
                </c:pt>
                <c:pt idx="2">
                  <c:v>82.64</c:v>
                </c:pt>
                <c:pt idx="3">
                  <c:v>76.900000000000006</c:v>
                </c:pt>
                <c:pt idx="4">
                  <c:v>90.04</c:v>
                </c:pt>
              </c:numCache>
            </c:numRef>
          </c:val>
        </c:ser>
        <c:dLbls>
          <c:showLegendKey val="0"/>
          <c:showVal val="0"/>
          <c:showCatName val="0"/>
          <c:showSerName val="0"/>
          <c:showPercent val="0"/>
          <c:showBubbleSize val="0"/>
        </c:dLbls>
        <c:gapWidth val="150"/>
        <c:axId val="106568320"/>
        <c:axId val="10657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33.01</c:v>
                </c:pt>
                <c:pt idx="1">
                  <c:v>32.39</c:v>
                </c:pt>
                <c:pt idx="2">
                  <c:v>24.39</c:v>
                </c:pt>
                <c:pt idx="3">
                  <c:v>22.67</c:v>
                </c:pt>
                <c:pt idx="4">
                  <c:v>37.92</c:v>
                </c:pt>
              </c:numCache>
            </c:numRef>
          </c:val>
          <c:smooth val="0"/>
        </c:ser>
        <c:dLbls>
          <c:showLegendKey val="0"/>
          <c:showVal val="0"/>
          <c:showCatName val="0"/>
          <c:showSerName val="0"/>
          <c:showPercent val="0"/>
          <c:showBubbleSize val="0"/>
        </c:dLbls>
        <c:marker val="1"/>
        <c:smooth val="0"/>
        <c:axId val="106568320"/>
        <c:axId val="106578688"/>
      </c:lineChart>
      <c:dateAx>
        <c:axId val="106568320"/>
        <c:scaling>
          <c:orientation val="minMax"/>
        </c:scaling>
        <c:delete val="1"/>
        <c:axPos val="b"/>
        <c:numFmt formatCode="ge" sourceLinked="1"/>
        <c:majorTickMark val="none"/>
        <c:minorTickMark val="none"/>
        <c:tickLblPos val="none"/>
        <c:crossAx val="106578688"/>
        <c:crosses val="autoZero"/>
        <c:auto val="1"/>
        <c:lblOffset val="100"/>
        <c:baseTimeUnit val="years"/>
      </c:dateAx>
      <c:valAx>
        <c:axId val="10657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568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127.91</c:v>
                </c:pt>
                <c:pt idx="1">
                  <c:v>121.08</c:v>
                </c:pt>
                <c:pt idx="2">
                  <c:v>92.37</c:v>
                </c:pt>
                <c:pt idx="3">
                  <c:v>99.48</c:v>
                </c:pt>
                <c:pt idx="4">
                  <c:v>80.44</c:v>
                </c:pt>
              </c:numCache>
            </c:numRef>
          </c:val>
        </c:ser>
        <c:dLbls>
          <c:showLegendKey val="0"/>
          <c:showVal val="0"/>
          <c:showCatName val="0"/>
          <c:showSerName val="0"/>
          <c:showPercent val="0"/>
          <c:showBubbleSize val="0"/>
        </c:dLbls>
        <c:gapWidth val="150"/>
        <c:axId val="106592128"/>
        <c:axId val="106622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523.08000000000004</c:v>
                </c:pt>
                <c:pt idx="1">
                  <c:v>530.83000000000004</c:v>
                </c:pt>
                <c:pt idx="2">
                  <c:v>734.18</c:v>
                </c:pt>
                <c:pt idx="3">
                  <c:v>789.62</c:v>
                </c:pt>
                <c:pt idx="4">
                  <c:v>423.18</c:v>
                </c:pt>
              </c:numCache>
            </c:numRef>
          </c:val>
          <c:smooth val="0"/>
        </c:ser>
        <c:dLbls>
          <c:showLegendKey val="0"/>
          <c:showVal val="0"/>
          <c:showCatName val="0"/>
          <c:showSerName val="0"/>
          <c:showPercent val="0"/>
          <c:showBubbleSize val="0"/>
        </c:dLbls>
        <c:marker val="1"/>
        <c:smooth val="0"/>
        <c:axId val="106592128"/>
        <c:axId val="106622976"/>
      </c:lineChart>
      <c:dateAx>
        <c:axId val="106592128"/>
        <c:scaling>
          <c:orientation val="minMax"/>
        </c:scaling>
        <c:delete val="1"/>
        <c:axPos val="b"/>
        <c:numFmt formatCode="ge" sourceLinked="1"/>
        <c:majorTickMark val="none"/>
        <c:minorTickMark val="none"/>
        <c:tickLblPos val="none"/>
        <c:crossAx val="106622976"/>
        <c:crosses val="autoZero"/>
        <c:auto val="1"/>
        <c:lblOffset val="100"/>
        <c:baseTimeUnit val="years"/>
      </c:dateAx>
      <c:valAx>
        <c:axId val="106622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592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45.47</c:v>
                </c:pt>
                <c:pt idx="1">
                  <c:v>43.7</c:v>
                </c:pt>
                <c:pt idx="2">
                  <c:v>42.72</c:v>
                </c:pt>
                <c:pt idx="3">
                  <c:v>41.64</c:v>
                </c:pt>
                <c:pt idx="4">
                  <c:v>41.64</c:v>
                </c:pt>
              </c:numCache>
            </c:numRef>
          </c:val>
        </c:ser>
        <c:dLbls>
          <c:showLegendKey val="0"/>
          <c:showVal val="0"/>
          <c:showCatName val="0"/>
          <c:showSerName val="0"/>
          <c:showPercent val="0"/>
          <c:showBubbleSize val="0"/>
        </c:dLbls>
        <c:gapWidth val="150"/>
        <c:axId val="106644992"/>
        <c:axId val="106646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51.11</c:v>
                </c:pt>
                <c:pt idx="1">
                  <c:v>50.49</c:v>
                </c:pt>
                <c:pt idx="2">
                  <c:v>48.36</c:v>
                </c:pt>
                <c:pt idx="3">
                  <c:v>48.7</c:v>
                </c:pt>
                <c:pt idx="4">
                  <c:v>46.9</c:v>
                </c:pt>
              </c:numCache>
            </c:numRef>
          </c:val>
          <c:smooth val="0"/>
        </c:ser>
        <c:dLbls>
          <c:showLegendKey val="0"/>
          <c:showVal val="0"/>
          <c:showCatName val="0"/>
          <c:showSerName val="0"/>
          <c:showPercent val="0"/>
          <c:showBubbleSize val="0"/>
        </c:dLbls>
        <c:marker val="1"/>
        <c:smooth val="0"/>
        <c:axId val="106644992"/>
        <c:axId val="106646912"/>
      </c:lineChart>
      <c:dateAx>
        <c:axId val="106644992"/>
        <c:scaling>
          <c:orientation val="minMax"/>
        </c:scaling>
        <c:delete val="1"/>
        <c:axPos val="b"/>
        <c:numFmt formatCode="ge" sourceLinked="1"/>
        <c:majorTickMark val="none"/>
        <c:minorTickMark val="none"/>
        <c:tickLblPos val="none"/>
        <c:crossAx val="106646912"/>
        <c:crosses val="autoZero"/>
        <c:auto val="1"/>
        <c:lblOffset val="100"/>
        <c:baseTimeUnit val="years"/>
      </c:dateAx>
      <c:valAx>
        <c:axId val="106646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64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85.65</c:v>
                </c:pt>
                <c:pt idx="1">
                  <c:v>85.63</c:v>
                </c:pt>
                <c:pt idx="2">
                  <c:v>85.7</c:v>
                </c:pt>
                <c:pt idx="3">
                  <c:v>85.6</c:v>
                </c:pt>
                <c:pt idx="4">
                  <c:v>89.35</c:v>
                </c:pt>
              </c:numCache>
            </c:numRef>
          </c:val>
        </c:ser>
        <c:dLbls>
          <c:showLegendKey val="0"/>
          <c:showVal val="0"/>
          <c:showCatName val="0"/>
          <c:showSerName val="0"/>
          <c:showPercent val="0"/>
          <c:showBubbleSize val="0"/>
        </c:dLbls>
        <c:gapWidth val="150"/>
        <c:axId val="106689664"/>
        <c:axId val="106691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74.16</c:v>
                </c:pt>
                <c:pt idx="1">
                  <c:v>74.209999999999994</c:v>
                </c:pt>
                <c:pt idx="2">
                  <c:v>75.239999999999995</c:v>
                </c:pt>
                <c:pt idx="3">
                  <c:v>74.959999999999994</c:v>
                </c:pt>
                <c:pt idx="4">
                  <c:v>74.63</c:v>
                </c:pt>
              </c:numCache>
            </c:numRef>
          </c:val>
          <c:smooth val="0"/>
        </c:ser>
        <c:dLbls>
          <c:showLegendKey val="0"/>
          <c:showVal val="0"/>
          <c:showCatName val="0"/>
          <c:showSerName val="0"/>
          <c:showPercent val="0"/>
          <c:showBubbleSize val="0"/>
        </c:dLbls>
        <c:marker val="1"/>
        <c:smooth val="0"/>
        <c:axId val="106689664"/>
        <c:axId val="106691584"/>
      </c:lineChart>
      <c:dateAx>
        <c:axId val="106689664"/>
        <c:scaling>
          <c:orientation val="minMax"/>
        </c:scaling>
        <c:delete val="1"/>
        <c:axPos val="b"/>
        <c:numFmt formatCode="ge" sourceLinked="1"/>
        <c:majorTickMark val="none"/>
        <c:minorTickMark val="none"/>
        <c:tickLblPos val="none"/>
        <c:crossAx val="106691584"/>
        <c:crosses val="autoZero"/>
        <c:auto val="1"/>
        <c:lblOffset val="100"/>
        <c:baseTimeUnit val="years"/>
      </c:dateAx>
      <c:valAx>
        <c:axId val="10669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68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4" zoomScaleNormal="100" workbookViewId="0">
      <selection activeCell="BL66" sqref="BL66:BZ82"/>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山形県　庄内町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D4</v>
      </c>
      <c r="X8" s="49"/>
      <c r="Y8" s="49"/>
      <c r="Z8" s="49"/>
      <c r="AA8" s="49"/>
      <c r="AB8" s="49"/>
      <c r="AC8" s="49"/>
      <c r="AD8" s="50" t="s">
        <v>121</v>
      </c>
      <c r="AE8" s="50"/>
      <c r="AF8" s="50"/>
      <c r="AG8" s="50"/>
      <c r="AH8" s="50"/>
      <c r="AI8" s="50"/>
      <c r="AJ8" s="50"/>
      <c r="AK8" s="2"/>
      <c r="AL8" s="51">
        <f>データ!$R$6</f>
        <v>21996</v>
      </c>
      <c r="AM8" s="51"/>
      <c r="AN8" s="51"/>
      <c r="AO8" s="51"/>
      <c r="AP8" s="51"/>
      <c r="AQ8" s="51"/>
      <c r="AR8" s="51"/>
      <c r="AS8" s="51"/>
      <c r="AT8" s="46">
        <f>データ!$S$6</f>
        <v>249.17</v>
      </c>
      <c r="AU8" s="46"/>
      <c r="AV8" s="46"/>
      <c r="AW8" s="46"/>
      <c r="AX8" s="46"/>
      <c r="AY8" s="46"/>
      <c r="AZ8" s="46"/>
      <c r="BA8" s="46"/>
      <c r="BB8" s="46">
        <f>データ!$T$6</f>
        <v>88.28</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4"/>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4"/>
      <c r="BK9" s="4"/>
      <c r="BL9" s="52" t="s">
        <v>19</v>
      </c>
      <c r="BM9" s="53"/>
      <c r="BN9" s="11" t="s">
        <v>20</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t="str">
        <f>データ!$O$6</f>
        <v>該当数値なし</v>
      </c>
      <c r="J10" s="46"/>
      <c r="K10" s="46"/>
      <c r="L10" s="46"/>
      <c r="M10" s="46"/>
      <c r="N10" s="46"/>
      <c r="O10" s="46"/>
      <c r="P10" s="46">
        <f>データ!$P$6</f>
        <v>3.26</v>
      </c>
      <c r="Q10" s="46"/>
      <c r="R10" s="46"/>
      <c r="S10" s="46"/>
      <c r="T10" s="46"/>
      <c r="U10" s="46"/>
      <c r="V10" s="46"/>
      <c r="W10" s="51">
        <f>データ!$Q$6</f>
        <v>1748</v>
      </c>
      <c r="X10" s="51"/>
      <c r="Y10" s="51"/>
      <c r="Z10" s="51"/>
      <c r="AA10" s="51"/>
      <c r="AB10" s="51"/>
      <c r="AC10" s="51"/>
      <c r="AD10" s="2"/>
      <c r="AE10" s="2"/>
      <c r="AF10" s="2"/>
      <c r="AG10" s="2"/>
      <c r="AH10" s="2"/>
      <c r="AI10" s="2"/>
      <c r="AJ10" s="2"/>
      <c r="AK10" s="2"/>
      <c r="AL10" s="51">
        <f>データ!$U$6</f>
        <v>712</v>
      </c>
      <c r="AM10" s="51"/>
      <c r="AN10" s="51"/>
      <c r="AO10" s="51"/>
      <c r="AP10" s="51"/>
      <c r="AQ10" s="51"/>
      <c r="AR10" s="51"/>
      <c r="AS10" s="51"/>
      <c r="AT10" s="46">
        <f>データ!$V$6</f>
        <v>3.41</v>
      </c>
      <c r="AU10" s="46"/>
      <c r="AV10" s="46"/>
      <c r="AW10" s="46"/>
      <c r="AX10" s="46"/>
      <c r="AY10" s="46"/>
      <c r="AZ10" s="46"/>
      <c r="BA10" s="46"/>
      <c r="BB10" s="46">
        <f>データ!$W$6</f>
        <v>208.8</v>
      </c>
      <c r="BC10" s="46"/>
      <c r="BD10" s="46"/>
      <c r="BE10" s="46"/>
      <c r="BF10" s="46"/>
      <c r="BG10" s="46"/>
      <c r="BH10" s="46"/>
      <c r="BI10" s="46"/>
      <c r="BJ10" s="2"/>
      <c r="BK10" s="2"/>
      <c r="BL10" s="54" t="s">
        <v>21</v>
      </c>
      <c r="BM10" s="55"/>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119</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26</v>
      </c>
      <c r="D34" s="76"/>
      <c r="E34" s="76"/>
      <c r="F34" s="76"/>
      <c r="G34" s="76"/>
      <c r="H34" s="76"/>
      <c r="I34" s="76"/>
      <c r="J34" s="76"/>
      <c r="K34" s="76"/>
      <c r="L34" s="76"/>
      <c r="M34" s="76"/>
      <c r="N34" s="76"/>
      <c r="O34" s="76"/>
      <c r="P34" s="76"/>
      <c r="Q34" s="20"/>
      <c r="R34" s="76" t="s">
        <v>27</v>
      </c>
      <c r="S34" s="76"/>
      <c r="T34" s="76"/>
      <c r="U34" s="76"/>
      <c r="V34" s="76"/>
      <c r="W34" s="76"/>
      <c r="X34" s="76"/>
      <c r="Y34" s="76"/>
      <c r="Z34" s="76"/>
      <c r="AA34" s="76"/>
      <c r="AB34" s="76"/>
      <c r="AC34" s="76"/>
      <c r="AD34" s="76"/>
      <c r="AE34" s="76"/>
      <c r="AF34" s="20"/>
      <c r="AG34" s="76" t="s">
        <v>28</v>
      </c>
      <c r="AH34" s="76"/>
      <c r="AI34" s="76"/>
      <c r="AJ34" s="76"/>
      <c r="AK34" s="76"/>
      <c r="AL34" s="76"/>
      <c r="AM34" s="76"/>
      <c r="AN34" s="76"/>
      <c r="AO34" s="76"/>
      <c r="AP34" s="76"/>
      <c r="AQ34" s="76"/>
      <c r="AR34" s="76"/>
      <c r="AS34" s="76"/>
      <c r="AT34" s="76"/>
      <c r="AU34" s="20"/>
      <c r="AV34" s="76" t="s">
        <v>29</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30</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120</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31</v>
      </c>
      <c r="D56" s="76"/>
      <c r="E56" s="76"/>
      <c r="F56" s="76"/>
      <c r="G56" s="76"/>
      <c r="H56" s="76"/>
      <c r="I56" s="76"/>
      <c r="J56" s="76"/>
      <c r="K56" s="76"/>
      <c r="L56" s="76"/>
      <c r="M56" s="76"/>
      <c r="N56" s="76"/>
      <c r="O56" s="76"/>
      <c r="P56" s="76"/>
      <c r="Q56" s="20"/>
      <c r="R56" s="76" t="s">
        <v>32</v>
      </c>
      <c r="S56" s="76"/>
      <c r="T56" s="76"/>
      <c r="U56" s="76"/>
      <c r="V56" s="76"/>
      <c r="W56" s="76"/>
      <c r="X56" s="76"/>
      <c r="Y56" s="76"/>
      <c r="Z56" s="76"/>
      <c r="AA56" s="76"/>
      <c r="AB56" s="76"/>
      <c r="AC56" s="76"/>
      <c r="AD56" s="76"/>
      <c r="AE56" s="76"/>
      <c r="AF56" s="20"/>
      <c r="AG56" s="76" t="s">
        <v>33</v>
      </c>
      <c r="AH56" s="76"/>
      <c r="AI56" s="76"/>
      <c r="AJ56" s="76"/>
      <c r="AK56" s="76"/>
      <c r="AL56" s="76"/>
      <c r="AM56" s="76"/>
      <c r="AN56" s="76"/>
      <c r="AO56" s="76"/>
      <c r="AP56" s="76"/>
      <c r="AQ56" s="76"/>
      <c r="AR56" s="76"/>
      <c r="AS56" s="76"/>
      <c r="AT56" s="76"/>
      <c r="AU56" s="20"/>
      <c r="AV56" s="76" t="s">
        <v>34</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35</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36</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85" t="s">
        <v>122</v>
      </c>
      <c r="BM66" s="86"/>
      <c r="BN66" s="86"/>
      <c r="BO66" s="86"/>
      <c r="BP66" s="86"/>
      <c r="BQ66" s="86"/>
      <c r="BR66" s="86"/>
      <c r="BS66" s="86"/>
      <c r="BT66" s="86"/>
      <c r="BU66" s="86"/>
      <c r="BV66" s="86"/>
      <c r="BW66" s="86"/>
      <c r="BX66" s="86"/>
      <c r="BY66" s="86"/>
      <c r="BZ66" s="87"/>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85"/>
      <c r="BM67" s="86"/>
      <c r="BN67" s="86"/>
      <c r="BO67" s="86"/>
      <c r="BP67" s="86"/>
      <c r="BQ67" s="86"/>
      <c r="BR67" s="86"/>
      <c r="BS67" s="86"/>
      <c r="BT67" s="86"/>
      <c r="BU67" s="86"/>
      <c r="BV67" s="86"/>
      <c r="BW67" s="86"/>
      <c r="BX67" s="86"/>
      <c r="BY67" s="86"/>
      <c r="BZ67" s="87"/>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85"/>
      <c r="BM68" s="86"/>
      <c r="BN68" s="86"/>
      <c r="BO68" s="86"/>
      <c r="BP68" s="86"/>
      <c r="BQ68" s="86"/>
      <c r="BR68" s="86"/>
      <c r="BS68" s="86"/>
      <c r="BT68" s="86"/>
      <c r="BU68" s="86"/>
      <c r="BV68" s="86"/>
      <c r="BW68" s="86"/>
      <c r="BX68" s="86"/>
      <c r="BY68" s="86"/>
      <c r="BZ68" s="87"/>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85"/>
      <c r="BM69" s="86"/>
      <c r="BN69" s="86"/>
      <c r="BO69" s="86"/>
      <c r="BP69" s="86"/>
      <c r="BQ69" s="86"/>
      <c r="BR69" s="86"/>
      <c r="BS69" s="86"/>
      <c r="BT69" s="86"/>
      <c r="BU69" s="86"/>
      <c r="BV69" s="86"/>
      <c r="BW69" s="86"/>
      <c r="BX69" s="86"/>
      <c r="BY69" s="86"/>
      <c r="BZ69" s="87"/>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85"/>
      <c r="BM70" s="86"/>
      <c r="BN70" s="86"/>
      <c r="BO70" s="86"/>
      <c r="BP70" s="86"/>
      <c r="BQ70" s="86"/>
      <c r="BR70" s="86"/>
      <c r="BS70" s="86"/>
      <c r="BT70" s="86"/>
      <c r="BU70" s="86"/>
      <c r="BV70" s="86"/>
      <c r="BW70" s="86"/>
      <c r="BX70" s="86"/>
      <c r="BY70" s="86"/>
      <c r="BZ70" s="87"/>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85"/>
      <c r="BM71" s="86"/>
      <c r="BN71" s="86"/>
      <c r="BO71" s="86"/>
      <c r="BP71" s="86"/>
      <c r="BQ71" s="86"/>
      <c r="BR71" s="86"/>
      <c r="BS71" s="86"/>
      <c r="BT71" s="86"/>
      <c r="BU71" s="86"/>
      <c r="BV71" s="86"/>
      <c r="BW71" s="86"/>
      <c r="BX71" s="86"/>
      <c r="BY71" s="86"/>
      <c r="BZ71" s="87"/>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85"/>
      <c r="BM72" s="86"/>
      <c r="BN72" s="86"/>
      <c r="BO72" s="86"/>
      <c r="BP72" s="86"/>
      <c r="BQ72" s="86"/>
      <c r="BR72" s="86"/>
      <c r="BS72" s="86"/>
      <c r="BT72" s="86"/>
      <c r="BU72" s="86"/>
      <c r="BV72" s="86"/>
      <c r="BW72" s="86"/>
      <c r="BX72" s="86"/>
      <c r="BY72" s="86"/>
      <c r="BZ72" s="87"/>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85"/>
      <c r="BM73" s="86"/>
      <c r="BN73" s="86"/>
      <c r="BO73" s="86"/>
      <c r="BP73" s="86"/>
      <c r="BQ73" s="86"/>
      <c r="BR73" s="86"/>
      <c r="BS73" s="86"/>
      <c r="BT73" s="86"/>
      <c r="BU73" s="86"/>
      <c r="BV73" s="86"/>
      <c r="BW73" s="86"/>
      <c r="BX73" s="86"/>
      <c r="BY73" s="86"/>
      <c r="BZ73" s="87"/>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85"/>
      <c r="BM74" s="86"/>
      <c r="BN74" s="86"/>
      <c r="BO74" s="86"/>
      <c r="BP74" s="86"/>
      <c r="BQ74" s="86"/>
      <c r="BR74" s="86"/>
      <c r="BS74" s="86"/>
      <c r="BT74" s="86"/>
      <c r="BU74" s="86"/>
      <c r="BV74" s="86"/>
      <c r="BW74" s="86"/>
      <c r="BX74" s="86"/>
      <c r="BY74" s="86"/>
      <c r="BZ74" s="87"/>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85"/>
      <c r="BM75" s="86"/>
      <c r="BN75" s="86"/>
      <c r="BO75" s="86"/>
      <c r="BP75" s="86"/>
      <c r="BQ75" s="86"/>
      <c r="BR75" s="86"/>
      <c r="BS75" s="86"/>
      <c r="BT75" s="86"/>
      <c r="BU75" s="86"/>
      <c r="BV75" s="86"/>
      <c r="BW75" s="86"/>
      <c r="BX75" s="86"/>
      <c r="BY75" s="86"/>
      <c r="BZ75" s="87"/>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85"/>
      <c r="BM76" s="86"/>
      <c r="BN76" s="86"/>
      <c r="BO76" s="86"/>
      <c r="BP76" s="86"/>
      <c r="BQ76" s="86"/>
      <c r="BR76" s="86"/>
      <c r="BS76" s="86"/>
      <c r="BT76" s="86"/>
      <c r="BU76" s="86"/>
      <c r="BV76" s="86"/>
      <c r="BW76" s="86"/>
      <c r="BX76" s="86"/>
      <c r="BY76" s="86"/>
      <c r="BZ76" s="87"/>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85"/>
      <c r="BM77" s="86"/>
      <c r="BN77" s="86"/>
      <c r="BO77" s="86"/>
      <c r="BP77" s="86"/>
      <c r="BQ77" s="86"/>
      <c r="BR77" s="86"/>
      <c r="BS77" s="86"/>
      <c r="BT77" s="86"/>
      <c r="BU77" s="86"/>
      <c r="BV77" s="86"/>
      <c r="BW77" s="86"/>
      <c r="BX77" s="86"/>
      <c r="BY77" s="86"/>
      <c r="BZ77" s="87"/>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85"/>
      <c r="BM78" s="86"/>
      <c r="BN78" s="86"/>
      <c r="BO78" s="86"/>
      <c r="BP78" s="86"/>
      <c r="BQ78" s="86"/>
      <c r="BR78" s="86"/>
      <c r="BS78" s="86"/>
      <c r="BT78" s="86"/>
      <c r="BU78" s="86"/>
      <c r="BV78" s="86"/>
      <c r="BW78" s="86"/>
      <c r="BX78" s="86"/>
      <c r="BY78" s="86"/>
      <c r="BZ78" s="87"/>
    </row>
    <row r="79" spans="1:78" ht="13.5" customHeight="1">
      <c r="A79" s="2"/>
      <c r="B79" s="17"/>
      <c r="C79" s="76" t="s">
        <v>37</v>
      </c>
      <c r="D79" s="76"/>
      <c r="E79" s="76"/>
      <c r="F79" s="76"/>
      <c r="G79" s="76"/>
      <c r="H79" s="76"/>
      <c r="I79" s="76"/>
      <c r="J79" s="76"/>
      <c r="K79" s="76"/>
      <c r="L79" s="76"/>
      <c r="M79" s="76"/>
      <c r="N79" s="76"/>
      <c r="O79" s="76"/>
      <c r="P79" s="76"/>
      <c r="Q79" s="76"/>
      <c r="R79" s="76"/>
      <c r="S79" s="76"/>
      <c r="T79" s="76"/>
      <c r="U79" s="20"/>
      <c r="V79" s="20"/>
      <c r="W79" s="76" t="s">
        <v>38</v>
      </c>
      <c r="X79" s="76"/>
      <c r="Y79" s="76"/>
      <c r="Z79" s="76"/>
      <c r="AA79" s="76"/>
      <c r="AB79" s="76"/>
      <c r="AC79" s="76"/>
      <c r="AD79" s="76"/>
      <c r="AE79" s="76"/>
      <c r="AF79" s="76"/>
      <c r="AG79" s="76"/>
      <c r="AH79" s="76"/>
      <c r="AI79" s="76"/>
      <c r="AJ79" s="76"/>
      <c r="AK79" s="76"/>
      <c r="AL79" s="76"/>
      <c r="AM79" s="76"/>
      <c r="AN79" s="76"/>
      <c r="AO79" s="20"/>
      <c r="AP79" s="20"/>
      <c r="AQ79" s="76" t="s">
        <v>39</v>
      </c>
      <c r="AR79" s="76"/>
      <c r="AS79" s="76"/>
      <c r="AT79" s="76"/>
      <c r="AU79" s="76"/>
      <c r="AV79" s="76"/>
      <c r="AW79" s="76"/>
      <c r="AX79" s="76"/>
      <c r="AY79" s="76"/>
      <c r="AZ79" s="76"/>
      <c r="BA79" s="76"/>
      <c r="BB79" s="76"/>
      <c r="BC79" s="76"/>
      <c r="BD79" s="76"/>
      <c r="BE79" s="76"/>
      <c r="BF79" s="76"/>
      <c r="BG79" s="76"/>
      <c r="BH79" s="76"/>
      <c r="BI79" s="18"/>
      <c r="BJ79" s="19"/>
      <c r="BK79" s="2"/>
      <c r="BL79" s="85"/>
      <c r="BM79" s="86"/>
      <c r="BN79" s="86"/>
      <c r="BO79" s="86"/>
      <c r="BP79" s="86"/>
      <c r="BQ79" s="86"/>
      <c r="BR79" s="86"/>
      <c r="BS79" s="86"/>
      <c r="BT79" s="86"/>
      <c r="BU79" s="86"/>
      <c r="BV79" s="86"/>
      <c r="BW79" s="86"/>
      <c r="BX79" s="86"/>
      <c r="BY79" s="86"/>
      <c r="BZ79" s="87"/>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85"/>
      <c r="BM80" s="86"/>
      <c r="BN80" s="86"/>
      <c r="BO80" s="86"/>
      <c r="BP80" s="86"/>
      <c r="BQ80" s="86"/>
      <c r="BR80" s="86"/>
      <c r="BS80" s="86"/>
      <c r="BT80" s="86"/>
      <c r="BU80" s="86"/>
      <c r="BV80" s="86"/>
      <c r="BW80" s="86"/>
      <c r="BX80" s="86"/>
      <c r="BY80" s="86"/>
      <c r="BZ80" s="87"/>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85"/>
      <c r="BM81" s="86"/>
      <c r="BN81" s="86"/>
      <c r="BO81" s="86"/>
      <c r="BP81" s="86"/>
      <c r="BQ81" s="86"/>
      <c r="BR81" s="86"/>
      <c r="BS81" s="86"/>
      <c r="BT81" s="86"/>
      <c r="BU81" s="86"/>
      <c r="BV81" s="86"/>
      <c r="BW81" s="86"/>
      <c r="BX81" s="86"/>
      <c r="BY81" s="86"/>
      <c r="BZ81" s="87"/>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8"/>
      <c r="BM82" s="89"/>
      <c r="BN82" s="89"/>
      <c r="BO82" s="89"/>
      <c r="BP82" s="89"/>
      <c r="BQ82" s="89"/>
      <c r="BR82" s="89"/>
      <c r="BS82" s="89"/>
      <c r="BT82" s="89"/>
      <c r="BU82" s="89"/>
      <c r="BV82" s="89"/>
      <c r="BW82" s="89"/>
      <c r="BX82" s="89"/>
      <c r="BY82" s="89"/>
      <c r="BZ82" s="90"/>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c r="A6" s="29" t="s">
        <v>106</v>
      </c>
      <c r="B6" s="34">
        <f>B7</f>
        <v>2016</v>
      </c>
      <c r="C6" s="34">
        <f t="shared" ref="C6:W6" si="3">C7</f>
        <v>64289</v>
      </c>
      <c r="D6" s="34">
        <f t="shared" si="3"/>
        <v>47</v>
      </c>
      <c r="E6" s="34">
        <f t="shared" si="3"/>
        <v>1</v>
      </c>
      <c r="F6" s="34">
        <f t="shared" si="3"/>
        <v>0</v>
      </c>
      <c r="G6" s="34">
        <f t="shared" si="3"/>
        <v>0</v>
      </c>
      <c r="H6" s="34" t="str">
        <f t="shared" si="3"/>
        <v>山形県　庄内町</v>
      </c>
      <c r="I6" s="34" t="str">
        <f t="shared" si="3"/>
        <v>法非適用</v>
      </c>
      <c r="J6" s="34" t="str">
        <f t="shared" si="3"/>
        <v>水道事業</v>
      </c>
      <c r="K6" s="34" t="str">
        <f t="shared" si="3"/>
        <v>簡易水道事業</v>
      </c>
      <c r="L6" s="34" t="str">
        <f t="shared" si="3"/>
        <v>D4</v>
      </c>
      <c r="M6" s="34">
        <f t="shared" si="3"/>
        <v>0</v>
      </c>
      <c r="N6" s="35" t="str">
        <f t="shared" si="3"/>
        <v>-</v>
      </c>
      <c r="O6" s="35" t="str">
        <f t="shared" si="3"/>
        <v>該当数値なし</v>
      </c>
      <c r="P6" s="35">
        <f t="shared" si="3"/>
        <v>3.26</v>
      </c>
      <c r="Q6" s="35">
        <f t="shared" si="3"/>
        <v>1748</v>
      </c>
      <c r="R6" s="35">
        <f t="shared" si="3"/>
        <v>21996</v>
      </c>
      <c r="S6" s="35">
        <f t="shared" si="3"/>
        <v>249.17</v>
      </c>
      <c r="T6" s="35">
        <f t="shared" si="3"/>
        <v>88.28</v>
      </c>
      <c r="U6" s="35">
        <f t="shared" si="3"/>
        <v>712</v>
      </c>
      <c r="V6" s="35">
        <f t="shared" si="3"/>
        <v>3.41</v>
      </c>
      <c r="W6" s="35">
        <f t="shared" si="3"/>
        <v>208.8</v>
      </c>
      <c r="X6" s="36">
        <f>IF(X7="",NA(),X7)</f>
        <v>75.39</v>
      </c>
      <c r="Y6" s="36">
        <f t="shared" ref="Y6:AG6" si="4">IF(Y7="",NA(),Y7)</f>
        <v>82.44</v>
      </c>
      <c r="Z6" s="36">
        <f t="shared" si="4"/>
        <v>101.01</v>
      </c>
      <c r="AA6" s="36">
        <f t="shared" si="4"/>
        <v>108.07</v>
      </c>
      <c r="AB6" s="36">
        <f t="shared" si="4"/>
        <v>99.72</v>
      </c>
      <c r="AC6" s="36">
        <f t="shared" si="4"/>
        <v>70.760000000000005</v>
      </c>
      <c r="AD6" s="36">
        <f t="shared" si="4"/>
        <v>71.66</v>
      </c>
      <c r="AE6" s="36">
        <f t="shared" si="4"/>
        <v>73.06</v>
      </c>
      <c r="AF6" s="36">
        <f t="shared" si="4"/>
        <v>72.03</v>
      </c>
      <c r="AG6" s="36">
        <f t="shared" si="4"/>
        <v>72.11</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40.93</v>
      </c>
      <c r="BF6" s="35">
        <f t="shared" ref="BF6:BN6" si="7">IF(BF7="",NA(),BF7)</f>
        <v>0</v>
      </c>
      <c r="BG6" s="35">
        <f t="shared" si="7"/>
        <v>0</v>
      </c>
      <c r="BH6" s="36">
        <f t="shared" si="7"/>
        <v>235.11</v>
      </c>
      <c r="BI6" s="36">
        <f t="shared" si="7"/>
        <v>2256.41</v>
      </c>
      <c r="BJ6" s="36">
        <f t="shared" si="7"/>
        <v>1496.15</v>
      </c>
      <c r="BK6" s="36">
        <f t="shared" si="7"/>
        <v>1462.56</v>
      </c>
      <c r="BL6" s="36">
        <f t="shared" si="7"/>
        <v>1486.62</v>
      </c>
      <c r="BM6" s="36">
        <f t="shared" si="7"/>
        <v>1510.14</v>
      </c>
      <c r="BN6" s="36">
        <f t="shared" si="7"/>
        <v>1595.62</v>
      </c>
      <c r="BO6" s="35" t="str">
        <f>IF(BO7="","",IF(BO7="-","【-】","【"&amp;SUBSTITUTE(TEXT(BO7,"#,##0.00"),"-","△")&amp;"】"))</f>
        <v>【1,280.76】</v>
      </c>
      <c r="BP6" s="36">
        <f>IF(BP7="",NA(),BP7)</f>
        <v>74.84</v>
      </c>
      <c r="BQ6" s="36">
        <f t="shared" ref="BQ6:BY6" si="8">IF(BQ7="",NA(),BQ7)</f>
        <v>81.17</v>
      </c>
      <c r="BR6" s="36">
        <f t="shared" si="8"/>
        <v>82.64</v>
      </c>
      <c r="BS6" s="36">
        <f t="shared" si="8"/>
        <v>76.900000000000006</v>
      </c>
      <c r="BT6" s="36">
        <f t="shared" si="8"/>
        <v>90.04</v>
      </c>
      <c r="BU6" s="36">
        <f t="shared" si="8"/>
        <v>33.01</v>
      </c>
      <c r="BV6" s="36">
        <f t="shared" si="8"/>
        <v>32.39</v>
      </c>
      <c r="BW6" s="36">
        <f t="shared" si="8"/>
        <v>24.39</v>
      </c>
      <c r="BX6" s="36">
        <f t="shared" si="8"/>
        <v>22.67</v>
      </c>
      <c r="BY6" s="36">
        <f t="shared" si="8"/>
        <v>37.92</v>
      </c>
      <c r="BZ6" s="35" t="str">
        <f>IF(BZ7="","",IF(BZ7="-","【-】","【"&amp;SUBSTITUTE(TEXT(BZ7,"#,##0.00"),"-","△")&amp;"】"))</f>
        <v>【53.06】</v>
      </c>
      <c r="CA6" s="36">
        <f>IF(CA7="",NA(),CA7)</f>
        <v>127.91</v>
      </c>
      <c r="CB6" s="36">
        <f t="shared" ref="CB6:CJ6" si="9">IF(CB7="",NA(),CB7)</f>
        <v>121.08</v>
      </c>
      <c r="CC6" s="36">
        <f t="shared" si="9"/>
        <v>92.37</v>
      </c>
      <c r="CD6" s="36">
        <f t="shared" si="9"/>
        <v>99.48</v>
      </c>
      <c r="CE6" s="36">
        <f t="shared" si="9"/>
        <v>80.44</v>
      </c>
      <c r="CF6" s="36">
        <f t="shared" si="9"/>
        <v>523.08000000000004</v>
      </c>
      <c r="CG6" s="36">
        <f t="shared" si="9"/>
        <v>530.83000000000004</v>
      </c>
      <c r="CH6" s="36">
        <f t="shared" si="9"/>
        <v>734.18</v>
      </c>
      <c r="CI6" s="36">
        <f t="shared" si="9"/>
        <v>789.62</v>
      </c>
      <c r="CJ6" s="36">
        <f t="shared" si="9"/>
        <v>423.18</v>
      </c>
      <c r="CK6" s="35" t="str">
        <f>IF(CK7="","",IF(CK7="-","【-】","【"&amp;SUBSTITUTE(TEXT(CK7,"#,##0.00"),"-","△")&amp;"】"))</f>
        <v>【314.83】</v>
      </c>
      <c r="CL6" s="36">
        <f>IF(CL7="",NA(),CL7)</f>
        <v>45.47</v>
      </c>
      <c r="CM6" s="36">
        <f t="shared" ref="CM6:CU6" si="10">IF(CM7="",NA(),CM7)</f>
        <v>43.7</v>
      </c>
      <c r="CN6" s="36">
        <f t="shared" si="10"/>
        <v>42.72</v>
      </c>
      <c r="CO6" s="36">
        <f t="shared" si="10"/>
        <v>41.64</v>
      </c>
      <c r="CP6" s="36">
        <f t="shared" si="10"/>
        <v>41.64</v>
      </c>
      <c r="CQ6" s="36">
        <f t="shared" si="10"/>
        <v>51.11</v>
      </c>
      <c r="CR6" s="36">
        <f t="shared" si="10"/>
        <v>50.49</v>
      </c>
      <c r="CS6" s="36">
        <f t="shared" si="10"/>
        <v>48.36</v>
      </c>
      <c r="CT6" s="36">
        <f t="shared" si="10"/>
        <v>48.7</v>
      </c>
      <c r="CU6" s="36">
        <f t="shared" si="10"/>
        <v>46.9</v>
      </c>
      <c r="CV6" s="35" t="str">
        <f>IF(CV7="","",IF(CV7="-","【-】","【"&amp;SUBSTITUTE(TEXT(CV7,"#,##0.00"),"-","△")&amp;"】"))</f>
        <v>【56.28】</v>
      </c>
      <c r="CW6" s="36">
        <f>IF(CW7="",NA(),CW7)</f>
        <v>85.65</v>
      </c>
      <c r="CX6" s="36">
        <f t="shared" ref="CX6:DF6" si="11">IF(CX7="",NA(),CX7)</f>
        <v>85.63</v>
      </c>
      <c r="CY6" s="36">
        <f t="shared" si="11"/>
        <v>85.7</v>
      </c>
      <c r="CZ6" s="36">
        <f t="shared" si="11"/>
        <v>85.6</v>
      </c>
      <c r="DA6" s="36">
        <f t="shared" si="11"/>
        <v>89.35</v>
      </c>
      <c r="DB6" s="36">
        <f t="shared" si="11"/>
        <v>74.16</v>
      </c>
      <c r="DC6" s="36">
        <f t="shared" si="11"/>
        <v>74.209999999999994</v>
      </c>
      <c r="DD6" s="36">
        <f t="shared" si="11"/>
        <v>75.239999999999995</v>
      </c>
      <c r="DE6" s="36">
        <f t="shared" si="11"/>
        <v>74.959999999999994</v>
      </c>
      <c r="DF6" s="36">
        <f t="shared" si="11"/>
        <v>74.63</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5">
        <f t="shared" si="14"/>
        <v>0</v>
      </c>
      <c r="EH6" s="35">
        <f t="shared" si="14"/>
        <v>0</v>
      </c>
      <c r="EI6" s="36">
        <f t="shared" si="14"/>
        <v>0.37</v>
      </c>
      <c r="EJ6" s="36">
        <f t="shared" si="14"/>
        <v>0.7</v>
      </c>
      <c r="EK6" s="36">
        <f t="shared" si="14"/>
        <v>0.91</v>
      </c>
      <c r="EL6" s="36">
        <f t="shared" si="14"/>
        <v>1.26</v>
      </c>
      <c r="EM6" s="36">
        <f t="shared" si="14"/>
        <v>0.78</v>
      </c>
      <c r="EN6" s="35" t="str">
        <f>IF(EN7="","",IF(EN7="-","【-】","【"&amp;SUBSTITUTE(TEXT(EN7,"#,##0.00"),"-","△")&amp;"】"))</f>
        <v>【0.59】</v>
      </c>
    </row>
    <row r="7" spans="1:144" s="37" customFormat="1">
      <c r="A7" s="29"/>
      <c r="B7" s="38">
        <v>2016</v>
      </c>
      <c r="C7" s="38">
        <v>64289</v>
      </c>
      <c r="D7" s="38">
        <v>47</v>
      </c>
      <c r="E7" s="38">
        <v>1</v>
      </c>
      <c r="F7" s="38">
        <v>0</v>
      </c>
      <c r="G7" s="38">
        <v>0</v>
      </c>
      <c r="H7" s="38" t="s">
        <v>107</v>
      </c>
      <c r="I7" s="38" t="s">
        <v>108</v>
      </c>
      <c r="J7" s="38" t="s">
        <v>109</v>
      </c>
      <c r="K7" s="38" t="s">
        <v>110</v>
      </c>
      <c r="L7" s="38" t="s">
        <v>111</v>
      </c>
      <c r="M7" s="38"/>
      <c r="N7" s="39" t="s">
        <v>112</v>
      </c>
      <c r="O7" s="39" t="s">
        <v>113</v>
      </c>
      <c r="P7" s="39">
        <v>3.26</v>
      </c>
      <c r="Q7" s="39">
        <v>1748</v>
      </c>
      <c r="R7" s="39">
        <v>21996</v>
      </c>
      <c r="S7" s="39">
        <v>249.17</v>
      </c>
      <c r="T7" s="39">
        <v>88.28</v>
      </c>
      <c r="U7" s="39">
        <v>712</v>
      </c>
      <c r="V7" s="39">
        <v>3.41</v>
      </c>
      <c r="W7" s="39">
        <v>208.8</v>
      </c>
      <c r="X7" s="39">
        <v>75.39</v>
      </c>
      <c r="Y7" s="39">
        <v>82.44</v>
      </c>
      <c r="Z7" s="39">
        <v>101.01</v>
      </c>
      <c r="AA7" s="39">
        <v>108.07</v>
      </c>
      <c r="AB7" s="39">
        <v>99.72</v>
      </c>
      <c r="AC7" s="39">
        <v>70.760000000000005</v>
      </c>
      <c r="AD7" s="39">
        <v>71.66</v>
      </c>
      <c r="AE7" s="39">
        <v>73.06</v>
      </c>
      <c r="AF7" s="39">
        <v>72.03</v>
      </c>
      <c r="AG7" s="39">
        <v>72.11</v>
      </c>
      <c r="AH7" s="39">
        <v>76.78</v>
      </c>
      <c r="AI7" s="39"/>
      <c r="AJ7" s="39"/>
      <c r="AK7" s="39"/>
      <c r="AL7" s="39"/>
      <c r="AM7" s="39"/>
      <c r="AN7" s="39"/>
      <c r="AO7" s="39"/>
      <c r="AP7" s="39"/>
      <c r="AQ7" s="39"/>
      <c r="AR7" s="39"/>
      <c r="AS7" s="39"/>
      <c r="AT7" s="39"/>
      <c r="AU7" s="39"/>
      <c r="AV7" s="39"/>
      <c r="AW7" s="39"/>
      <c r="AX7" s="39"/>
      <c r="AY7" s="39"/>
      <c r="AZ7" s="39"/>
      <c r="BA7" s="39"/>
      <c r="BB7" s="39"/>
      <c r="BC7" s="39"/>
      <c r="BD7" s="39"/>
      <c r="BE7" s="39">
        <v>40.93</v>
      </c>
      <c r="BF7" s="39">
        <v>0</v>
      </c>
      <c r="BG7" s="39">
        <v>0</v>
      </c>
      <c r="BH7" s="39">
        <v>235.11</v>
      </c>
      <c r="BI7" s="39">
        <v>2256.41</v>
      </c>
      <c r="BJ7" s="39">
        <v>1496.15</v>
      </c>
      <c r="BK7" s="39">
        <v>1462.56</v>
      </c>
      <c r="BL7" s="39">
        <v>1486.62</v>
      </c>
      <c r="BM7" s="39">
        <v>1510.14</v>
      </c>
      <c r="BN7" s="39">
        <v>1595.62</v>
      </c>
      <c r="BO7" s="39">
        <v>1280.76</v>
      </c>
      <c r="BP7" s="39">
        <v>74.84</v>
      </c>
      <c r="BQ7" s="39">
        <v>81.17</v>
      </c>
      <c r="BR7" s="39">
        <v>82.64</v>
      </c>
      <c r="BS7" s="39">
        <v>76.900000000000006</v>
      </c>
      <c r="BT7" s="39">
        <v>90.04</v>
      </c>
      <c r="BU7" s="39">
        <v>33.01</v>
      </c>
      <c r="BV7" s="39">
        <v>32.39</v>
      </c>
      <c r="BW7" s="39">
        <v>24.39</v>
      </c>
      <c r="BX7" s="39">
        <v>22.67</v>
      </c>
      <c r="BY7" s="39">
        <v>37.92</v>
      </c>
      <c r="BZ7" s="39">
        <v>53.06</v>
      </c>
      <c r="CA7" s="39">
        <v>127.91</v>
      </c>
      <c r="CB7" s="39">
        <v>121.08</v>
      </c>
      <c r="CC7" s="39">
        <v>92.37</v>
      </c>
      <c r="CD7" s="39">
        <v>99.48</v>
      </c>
      <c r="CE7" s="39">
        <v>80.44</v>
      </c>
      <c r="CF7" s="39">
        <v>523.08000000000004</v>
      </c>
      <c r="CG7" s="39">
        <v>530.83000000000004</v>
      </c>
      <c r="CH7" s="39">
        <v>734.18</v>
      </c>
      <c r="CI7" s="39">
        <v>789.62</v>
      </c>
      <c r="CJ7" s="39">
        <v>423.18</v>
      </c>
      <c r="CK7" s="39">
        <v>314.83</v>
      </c>
      <c r="CL7" s="39">
        <v>45.47</v>
      </c>
      <c r="CM7" s="39">
        <v>43.7</v>
      </c>
      <c r="CN7" s="39">
        <v>42.72</v>
      </c>
      <c r="CO7" s="39">
        <v>41.64</v>
      </c>
      <c r="CP7" s="39">
        <v>41.64</v>
      </c>
      <c r="CQ7" s="39">
        <v>51.11</v>
      </c>
      <c r="CR7" s="39">
        <v>50.49</v>
      </c>
      <c r="CS7" s="39">
        <v>48.36</v>
      </c>
      <c r="CT7" s="39">
        <v>48.7</v>
      </c>
      <c r="CU7" s="39">
        <v>46.9</v>
      </c>
      <c r="CV7" s="39">
        <v>56.28</v>
      </c>
      <c r="CW7" s="39">
        <v>85.65</v>
      </c>
      <c r="CX7" s="39">
        <v>85.63</v>
      </c>
      <c r="CY7" s="39">
        <v>85.7</v>
      </c>
      <c r="CZ7" s="39">
        <v>85.6</v>
      </c>
      <c r="DA7" s="39">
        <v>89.35</v>
      </c>
      <c r="DB7" s="39">
        <v>74.16</v>
      </c>
      <c r="DC7" s="39">
        <v>74.209999999999994</v>
      </c>
      <c r="DD7" s="39">
        <v>75.239999999999995</v>
      </c>
      <c r="DE7" s="39">
        <v>74.959999999999994</v>
      </c>
      <c r="DF7" s="39">
        <v>74.63</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v>
      </c>
      <c r="EH7" s="39">
        <v>0</v>
      </c>
      <c r="EI7" s="39">
        <v>0.37</v>
      </c>
      <c r="EJ7" s="39">
        <v>0.7</v>
      </c>
      <c r="EK7" s="39">
        <v>0.91</v>
      </c>
      <c r="EL7" s="39">
        <v>1.26</v>
      </c>
      <c r="EM7" s="39">
        <v>0.78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watanabeyuko3</cp:lastModifiedBy>
  <cp:lastPrinted>2018-02-20T10:46:47Z</cp:lastPrinted>
  <dcterms:created xsi:type="dcterms:W3CDTF">2017-12-25T01:41:42Z</dcterms:created>
  <dcterms:modified xsi:type="dcterms:W3CDTF">2018-02-21T09:56:54Z</dcterms:modified>
</cp:coreProperties>
</file>