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19320" windowHeight="876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I10" i="4"/>
  <c r="B10" i="4"/>
  <c r="BB8" i="4"/>
  <c r="AT8" i="4"/>
  <c r="W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<sst xmlns="http://schemas.openxmlformats.org/spreadsheetml/2006/main" count="232" uniqueCount="120">
  <si>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</si>
  <si>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</si>
  <si>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</si>
  <si>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</si>
  <si>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</si>
  <si>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</si>
  <si>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</si>
  <si>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</si>
  <si>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</si>
  <si>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</si>
  <si>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</si>
  <si>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</si>
  <si>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</si>
  <si>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</si>
  <si>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</si>
  <si>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</si>
  <si>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</si>
  <si>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</si>
  <si>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</si>
  <si>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</si>
  <si>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</si>
  <si>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</si>
  <si>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</si>
  <si>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</si>
  <si>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</si>
  <si>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</si>
  <si>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</si>
  <si>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</si>
  <si>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</si>
  <si>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</si>
  <si>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</si>
  <si>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</si>
  <si>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</si>
  <si>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</si>
  <si>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</si>
  <si>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</si>
  <si>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</si>
  <si>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</si>
  <si>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</si>
  <si>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</si>
  <si>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</si>
  <si>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</si>
  <si>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</si>
  <si>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</si>
  <si>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</si>
  <si>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</si>
  <si>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</si>
  <si>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</si>
  <si>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</si>
  <si>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</si>
  <si>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</si>
  <si>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</si>
  <si>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</si>
  <si>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</si>
  <si>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</si>
  <si>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</si>
  <si>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</si>
  <si>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</si>
  <si>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</si>
  <si>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</si>
  <si>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</si>
  <si>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</si>
  <si>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</si>
  <si>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</si>
  <si>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</si>
  <si>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</si>
  <si>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</si>
  <si>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</si>
  <si>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</si>
  <si>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</si>
  <si>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</si>
  <si>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</si>
  <si>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</si>
  <si>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</si>
  <si>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</si>
  <si>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</si>
  <si>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</si>
  <si>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</si>
  <si>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</si>
  <si>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</si>
  <si>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</si>
  <si>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</si>
  <si>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</si>
  <si>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</si>
  <si>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</si>
  <si>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</si>
  <si>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</si>
  <si>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</si>
  <si>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</si>
  <si>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</si>
  <si>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</si>
  <si>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</si>
  <si>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</si>
  <si>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</si>
  <si>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</si>
  <si>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</si>
  <si>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</si>
  <si>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</si>
  <si>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</si>
  <si>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</si>
  <si>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</si>
  <si>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</si>
  <si>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</si>
  <si>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</si>
  <si>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</si>
  <si>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金山町</t>
  </si>
  <si>
    <t>法適用</t>
  </si>
  <si>
    <t>水道事業</t>
  </si>
  <si>
    <t>末端給水事業</t>
  </si>
  <si>
    <t>A8</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</si>
  <si>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</si>
  <si>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</si>
  <si>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</si>
  <si>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</si>
  <si>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</si>
  <si>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</si>
  <si>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収入対策としての当町の一番の課題は、井戸水使用が多く有収水量が類似団体と比較して極端に少ないことであります。この課題解決に向けて、住民への水道水の安全性のＰＲやリフォーム等に併せた水道水への切り替えを１世帯でも多く促進し、１人１日あたり給水量を増加させ、給水人口が減少する中で有収水量を維持していくことが重要です。また、経営健全化のための施策として、広域連携を推進し、水道事業に係る費用を抑制するための具体的な検討を実施してまいります。
　今後も事業を継続していくためには、施設の更新や財源の検討が必要となりますが、今後策定予定の経営戦略や新水道ビジョンにおいては、水道事業の現状を住民や議会に周知・報告し、意見を反映しながら水道事業を継続していく考えです。</t>
    <phoneticPr fontId="4"/>
  </si>
  <si>
    <t>②管路経年化率について
　平成２８年度末現在は経年化管路が無く０％で、２次拡張事業や老朽管更新事業による実績となっております。
　金山町では現在、配水池の耐震化や老朽化管路の更新に向けた整備計画を策定中であり、その中で１０年後の管路の経年化率は４％、２０年後の管路の経年化率は４１％と見込んでいるところです。
　施設整備に向けた考え方は、アセットマネジメントや水需要を考慮した管網計算を実施した後、管路のダウンサイジングまたは施設のスペックダウンを検討し、適正な事業規模での施設整備を図っていく予定です。また、平成２年から平成１１年まで布設した管路の割合が７９％と非常に多くなっているため、アセットマネジメントによる更新時期を検討し、事業の平準化を図っていかなくてはなりません。</t>
    <phoneticPr fontId="4"/>
  </si>
  <si>
    <t>自治体職員</t>
    <phoneticPr fontId="4"/>
  </si>
  <si>
    <t>①経常収支比率について
　近年の実績として、中央監視装置の更新事業による減価償却費が増加する一方、高料金対策費が減少したため経営は悪化しており、平成２８年度は利益剰余金では補填しきれませんでした。この欠損金は利益積立金での補填となります。
　今後は高料金対策費の算定基礎である資本費に中央監視装置の減価償却費が算入されることから、高料金対策費が増加する見込みであり、また支払利息等が減少するため、収支比率が１００％以上となり経営は安定する見込みです。しかし、水道事業は独立採算を原則としている観点からも、依然として多い自家用井戸水から水道水への切り替え促進による給水量の増加対策が必要であります。また、将来給水人口が減少すると予測されているため、大規模な施設整備など必要に応じて料金改定も実施する必要があると考えております。
④企業債残高対給水収益比率について
　類似団体と比較して債務残高が高い原因は、自家用井戸水の使用が多いため給水収益が少ないことと、当町では２次拡張事業や老朽管の更新事業を実施済みで施設整備に係る費用を投資したためであります。
　平成２８年度末現在は、法定耐用年数を経過した老朽化資産の割合は０％であり、企業債の償還計画によると、大規模な更新需要が発生してくる平成３４年度までには企業債残高の減少により類似団体と同程度の４００％まで低下する見込みとなっております。</t>
    <rPh sb="46" eb="48">
      <t>イッポウ</t>
    </rPh>
    <rPh sb="72" eb="74">
      <t>ヘイセイ</t>
    </rPh>
    <rPh sb="76" eb="78">
      <t>ネンド</t>
    </rPh>
    <rPh sb="86" eb="88">
      <t>ホテン</t>
    </rPh>
    <rPh sb="100" eb="103">
      <t>ケッソンキン</t>
    </rPh>
    <rPh sb="104" eb="106">
      <t>リエキ</t>
    </rPh>
    <rPh sb="106" eb="108">
      <t>ツミタテ</t>
    </rPh>
    <rPh sb="108" eb="109">
      <t>キン</t>
    </rPh>
    <rPh sb="111" eb="113">
      <t>ホテン</t>
    </rPh>
    <rPh sb="131" eb="133">
      <t>サンテイ</t>
    </rPh>
    <rPh sb="133" eb="135">
      <t>キソ</t>
    </rPh>
    <rPh sb="138" eb="140">
      <t>シホン</t>
    </rPh>
    <rPh sb="140" eb="141">
      <t>ヒ</t>
    </rPh>
    <rPh sb="142" eb="144">
      <t>チュウオウ</t>
    </rPh>
    <rPh sb="144" eb="146">
      <t>カンシ</t>
    </rPh>
    <rPh sb="146" eb="148">
      <t>ソウチ</t>
    </rPh>
    <rPh sb="149" eb="151">
      <t>ゲンカ</t>
    </rPh>
    <rPh sb="151" eb="153">
      <t>ショウキャク</t>
    </rPh>
    <rPh sb="153" eb="154">
      <t>ヒ</t>
    </rPh>
    <rPh sb="155" eb="157">
      <t>サンニュウ</t>
    </rPh>
    <rPh sb="165" eb="168">
      <t>コウリョウキン</t>
    </rPh>
    <rPh sb="168" eb="170">
      <t>タイサク</t>
    </rPh>
    <rPh sb="170" eb="171">
      <t>ヒ</t>
    </rPh>
    <rPh sb="172" eb="174">
      <t>ゾウカ</t>
    </rPh>
    <rPh sb="176" eb="178">
      <t>ミコ</t>
    </rPh>
    <rPh sb="185" eb="187">
      <t>シハライ</t>
    </rPh>
    <rPh sb="187" eb="189">
      <t>リソク</t>
    </rPh>
    <rPh sb="189" eb="190">
      <t>トウ</t>
    </rPh>
    <rPh sb="191" eb="193">
      <t>ゲンショウ</t>
    </rPh>
    <rPh sb="514" eb="516">
      <t>キギョウ</t>
    </rPh>
    <rPh sb="516" eb="517">
      <t>サイ</t>
    </rPh>
    <rPh sb="518" eb="520">
      <t>ショウカン</t>
    </rPh>
    <rPh sb="520" eb="522">
      <t>ケイカク</t>
    </rPh>
    <rPh sb="536" eb="538">
      <t>ハッセイ</t>
    </rPh>
    <rPh sb="552" eb="554">
      <t>キギョウ</t>
    </rPh>
    <rPh sb="554" eb="555">
      <t>サイ</t>
    </rPh>
    <rPh sb="555" eb="557">
      <t>ザンダカ</t>
    </rPh>
    <rPh sb="558" eb="560">
      <t>ゲンショウ</t>
    </rPh>
    <rPh sb="569" eb="571">
      <t>テイド</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</si>
</sst>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6" fillId="0" borderId="9" xfId="1" applyFont="1" applyBorder="1" applyAlignment="1" applyProtection="1">
      <alignment horizontal="left" vertical="top" wrapText="1"/>
      <protection locked="0"/>
    </xf>
    <xf numFmtId="0" fontId="16" fillId="0" borderId="0" xfId="1" applyFont="1" applyBorder="1" applyAlignment="1" applyProtection="1">
      <alignment horizontal="left" vertical="top" wrapText="1"/>
      <protection locked="0"/>
    </xf>
    <xf numFmtId="0" fontId="16" fillId="0" borderId="10" xfId="1" applyFont="1" applyBorder="1" applyAlignment="1" applyProtection="1">
      <alignment horizontal="left" vertical="top" wrapText="1"/>
      <protection locked="0"/>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Fill="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0.39</c:v>
                </c:pt>
                <c:pt idx="1">
                  <c:v>0.04</c:v>
                </c:pt>
                <c:pt idx="2">
                  <c:v>0.06</c:v>
                </c:pt>
                <c:pt idx="3" formatCode="#,##0.00;&quot;△&quot;#,##0.00">
                  <c:v>0</c:v>
                </c:pt>
                <c:pt idx="4">
                  <c:v>0.06</c:v>
                </c:pt>
              </c:numCache>
            </c:numRef>
          </c:val>
          <c:extLst xmlns:c16r2="http://schemas.microsoft.com/office/drawing/2015/06/chart">
            <c:ext xmlns:c16="http://schemas.microsoft.com/office/drawing/2014/chart" uri="{C3380CC4-5D6E-409C-BE32-E72D297353CC}">
              <c16:uniqueId val="{00000000-A920-471B-9110-04CD2C08BC45}"/>
            </c:ext>
          </c:extLst>
        </c:ser>
        <c:dLbls>
          <c:showLegendKey val="0"/>
          <c:showVal val="0"/>
          <c:showCatName val="0"/>
          <c:showSerName val="0"/>
          <c:showPercent val="0"/>
          <c:showBubbleSize val="0"/>
        </c:dLbls>
        <c:gapWidth val="150"/>
        <c:axId val="105750912"/>
        <c:axId val="105752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0.64</c:v>
                </c:pt>
                <c:pt idx="2">
                  <c:v>0.56000000000000005</c:v>
                </c:pt>
                <c:pt idx="3">
                  <c:v>0.65</c:v>
                </c:pt>
                <c:pt idx="4">
                  <c:v>0.46</c:v>
                </c:pt>
              </c:numCache>
            </c:numRef>
          </c:val>
          <c:smooth val="0"/>
          <c:extLst xmlns:c16r2="http://schemas.microsoft.com/office/drawing/2015/06/chart">
            <c:ext xmlns:c16="http://schemas.microsoft.com/office/drawing/2014/chart" uri="{C3380CC4-5D6E-409C-BE32-E72D297353CC}">
              <c16:uniqueId val="{00000001-A920-471B-9110-04CD2C08BC45}"/>
            </c:ext>
          </c:extLst>
        </c:ser>
        <c:dLbls>
          <c:showLegendKey val="0"/>
          <c:showVal val="0"/>
          <c:showCatName val="0"/>
          <c:showSerName val="0"/>
          <c:showPercent val="0"/>
          <c:showBubbleSize val="0"/>
        </c:dLbls>
        <c:marker val="1"/>
        <c:smooth val="0"/>
        <c:axId val="105750912"/>
        <c:axId val="105752832"/>
      </c:lineChart>
      <c:dateAx>
        <c:axId val="105750912"/>
        <c:scaling>
          <c:orientation val="minMax"/>
        </c:scaling>
        <c:delete val="1"/>
        <c:axPos val="b"/>
        <c:numFmt formatCode="ge" sourceLinked="1"/>
        <c:majorTickMark val="none"/>
        <c:minorTickMark val="none"/>
        <c:tickLblPos val="none"/>
        <c:crossAx val="105752832"/>
        <c:crosses val="autoZero"/>
        <c:auto val="1"/>
        <c:lblOffset val="100"/>
        <c:baseTimeUnit val="years"/>
      </c:dateAx>
      <c:valAx>
        <c:axId val="105752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750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108.81</c:v>
                </c:pt>
                <c:pt idx="1">
                  <c:v>114.26</c:v>
                </c:pt>
                <c:pt idx="2">
                  <c:v>93.42</c:v>
                </c:pt>
                <c:pt idx="3">
                  <c:v>86.58</c:v>
                </c:pt>
                <c:pt idx="4">
                  <c:v>94.62</c:v>
                </c:pt>
              </c:numCache>
            </c:numRef>
          </c:val>
          <c:extLst xmlns:c16r2="http://schemas.microsoft.com/office/drawing/2015/06/chart">
            <c:ext xmlns:c16="http://schemas.microsoft.com/office/drawing/2014/chart" uri="{C3380CC4-5D6E-409C-BE32-E72D297353CC}">
              <c16:uniqueId val="{00000000-AF40-428B-8246-4EA935B0D1ED}"/>
            </c:ext>
          </c:extLst>
        </c:ser>
        <c:dLbls>
          <c:showLegendKey val="0"/>
          <c:showVal val="0"/>
          <c:showCatName val="0"/>
          <c:showSerName val="0"/>
          <c:showPercent val="0"/>
          <c:showBubbleSize val="0"/>
        </c:dLbls>
        <c:gapWidth val="150"/>
        <c:axId val="105771776"/>
        <c:axId val="10577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104.95</c:v>
                </c:pt>
                <c:pt idx="1">
                  <c:v>105.53</c:v>
                </c:pt>
                <c:pt idx="2">
                  <c:v>107.2</c:v>
                </c:pt>
                <c:pt idx="3">
                  <c:v>106.62</c:v>
                </c:pt>
                <c:pt idx="4">
                  <c:v>107.95</c:v>
                </c:pt>
              </c:numCache>
            </c:numRef>
          </c:val>
          <c:smooth val="0"/>
          <c:extLst xmlns:c16r2="http://schemas.microsoft.com/office/drawing/2015/06/chart">
            <c:ext xmlns:c16="http://schemas.microsoft.com/office/drawing/2014/chart" uri="{C3380CC4-5D6E-409C-BE32-E72D297353CC}">
              <c16:uniqueId val="{00000001-AF40-428B-8246-4EA935B0D1ED}"/>
            </c:ext>
          </c:extLst>
        </c:ser>
        <c:dLbls>
          <c:showLegendKey val="0"/>
          <c:showVal val="0"/>
          <c:showCatName val="0"/>
          <c:showSerName val="0"/>
          <c:showPercent val="0"/>
          <c:showBubbleSize val="0"/>
        </c:dLbls>
        <c:marker val="1"/>
        <c:smooth val="0"/>
        <c:axId val="105771776"/>
        <c:axId val="105773696"/>
      </c:lineChart>
      <c:dateAx>
        <c:axId val="105771776"/>
        <c:scaling>
          <c:orientation val="minMax"/>
        </c:scaling>
        <c:delete val="1"/>
        <c:axPos val="b"/>
        <c:numFmt formatCode="ge" sourceLinked="1"/>
        <c:majorTickMark val="none"/>
        <c:minorTickMark val="none"/>
        <c:tickLblPos val="none"/>
        <c:crossAx val="105773696"/>
        <c:crosses val="autoZero"/>
        <c:auto val="1"/>
        <c:lblOffset val="100"/>
        <c:baseTimeUnit val="years"/>
      </c:dateAx>
      <c:valAx>
        <c:axId val="105773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77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31.98</c:v>
                </c:pt>
                <c:pt idx="1">
                  <c:v>33.369999999999997</c:v>
                </c:pt>
                <c:pt idx="2">
                  <c:v>32.83</c:v>
                </c:pt>
                <c:pt idx="3">
                  <c:v>35.07</c:v>
                </c:pt>
                <c:pt idx="4">
                  <c:v>37.299999999999997</c:v>
                </c:pt>
              </c:numCache>
            </c:numRef>
          </c:val>
          <c:extLst xmlns:c16r2="http://schemas.microsoft.com/office/drawing/2015/06/chart">
            <c:ext xmlns:c16="http://schemas.microsoft.com/office/drawing/2014/chart" uri="{C3380CC4-5D6E-409C-BE32-E72D297353CC}">
              <c16:uniqueId val="{00000000-3F5D-4B20-ADFA-3AC83BB952B8}"/>
            </c:ext>
          </c:extLst>
        </c:ser>
        <c:dLbls>
          <c:showLegendKey val="0"/>
          <c:showVal val="0"/>
          <c:showCatName val="0"/>
          <c:showSerName val="0"/>
          <c:showPercent val="0"/>
          <c:showBubbleSize val="0"/>
        </c:dLbls>
        <c:gapWidth val="150"/>
        <c:axId val="106456192"/>
        <c:axId val="10645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35.18</c:v>
                </c:pt>
                <c:pt idx="1">
                  <c:v>36.43</c:v>
                </c:pt>
                <c:pt idx="2">
                  <c:v>46.12</c:v>
                </c:pt>
                <c:pt idx="3">
                  <c:v>47.44</c:v>
                </c:pt>
                <c:pt idx="4">
                  <c:v>48.3</c:v>
                </c:pt>
              </c:numCache>
            </c:numRef>
          </c:val>
          <c:smooth val="0"/>
          <c:extLst xmlns:c16r2="http://schemas.microsoft.com/office/drawing/2015/06/chart">
            <c:ext xmlns:c16="http://schemas.microsoft.com/office/drawing/2014/chart" uri="{C3380CC4-5D6E-409C-BE32-E72D297353CC}">
              <c16:uniqueId val="{00000001-3F5D-4B20-ADFA-3AC83BB952B8}"/>
            </c:ext>
          </c:extLst>
        </c:ser>
        <c:dLbls>
          <c:showLegendKey val="0"/>
          <c:showVal val="0"/>
          <c:showCatName val="0"/>
          <c:showSerName val="0"/>
          <c:showPercent val="0"/>
          <c:showBubbleSize val="0"/>
        </c:dLbls>
        <c:marker val="1"/>
        <c:smooth val="0"/>
        <c:axId val="106456192"/>
        <c:axId val="106458112"/>
      </c:lineChart>
      <c:dateAx>
        <c:axId val="106456192"/>
        <c:scaling>
          <c:orientation val="minMax"/>
        </c:scaling>
        <c:delete val="1"/>
        <c:axPos val="b"/>
        <c:numFmt formatCode="ge" sourceLinked="1"/>
        <c:majorTickMark val="none"/>
        <c:minorTickMark val="none"/>
        <c:tickLblPos val="none"/>
        <c:crossAx val="106458112"/>
        <c:crosses val="autoZero"/>
        <c:auto val="1"/>
        <c:lblOffset val="100"/>
        <c:baseTimeUnit val="years"/>
      </c:dateAx>
      <c:valAx>
        <c:axId val="10645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45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D0E-457E-ACE9-81C82AD8C590}"/>
            </c:ext>
          </c:extLst>
        </c:ser>
        <c:dLbls>
          <c:showLegendKey val="0"/>
          <c:showVal val="0"/>
          <c:showCatName val="0"/>
          <c:showSerName val="0"/>
          <c:showPercent val="0"/>
          <c:showBubbleSize val="0"/>
        </c:dLbls>
        <c:gapWidth val="150"/>
        <c:axId val="106489344"/>
        <c:axId val="10649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8.41</c:v>
                </c:pt>
                <c:pt idx="1">
                  <c:v>8.7200000000000006</c:v>
                </c:pt>
                <c:pt idx="2">
                  <c:v>9.86</c:v>
                </c:pt>
                <c:pt idx="3">
                  <c:v>11.16</c:v>
                </c:pt>
                <c:pt idx="4">
                  <c:v>12.43</c:v>
                </c:pt>
              </c:numCache>
            </c:numRef>
          </c:val>
          <c:smooth val="0"/>
          <c:extLst xmlns:c16r2="http://schemas.microsoft.com/office/drawing/2015/06/chart">
            <c:ext xmlns:c16="http://schemas.microsoft.com/office/drawing/2014/chart" uri="{C3380CC4-5D6E-409C-BE32-E72D297353CC}">
              <c16:uniqueId val="{00000001-CD0E-457E-ACE9-81C82AD8C590}"/>
            </c:ext>
          </c:extLst>
        </c:ser>
        <c:dLbls>
          <c:showLegendKey val="0"/>
          <c:showVal val="0"/>
          <c:showCatName val="0"/>
          <c:showSerName val="0"/>
          <c:showPercent val="0"/>
          <c:showBubbleSize val="0"/>
        </c:dLbls>
        <c:marker val="1"/>
        <c:smooth val="0"/>
        <c:axId val="106489344"/>
        <c:axId val="106491264"/>
      </c:lineChart>
      <c:dateAx>
        <c:axId val="106489344"/>
        <c:scaling>
          <c:orientation val="minMax"/>
        </c:scaling>
        <c:delete val="1"/>
        <c:axPos val="b"/>
        <c:numFmt formatCode="ge" sourceLinked="1"/>
        <c:majorTickMark val="none"/>
        <c:minorTickMark val="none"/>
        <c:tickLblPos val="none"/>
        <c:crossAx val="106491264"/>
        <c:crosses val="autoZero"/>
        <c:auto val="1"/>
        <c:lblOffset val="100"/>
        <c:baseTimeUnit val="years"/>
      </c:dateAx>
      <c:valAx>
        <c:axId val="10649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48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formatCode="#,##0.00;&quot;△&quot;#,##0.00;&quot;-&quot;">
                  <c:v>7</c:v>
                </c:pt>
              </c:numCache>
            </c:numRef>
          </c:val>
          <c:extLst xmlns:c16r2="http://schemas.microsoft.com/office/drawing/2015/06/chart">
            <c:ext xmlns:c16="http://schemas.microsoft.com/office/drawing/2014/chart" uri="{C3380CC4-5D6E-409C-BE32-E72D297353CC}">
              <c16:uniqueId val="{00000000-4EE9-4157-9745-1F4E11BD12D5}"/>
            </c:ext>
          </c:extLst>
        </c:ser>
        <c:dLbls>
          <c:showLegendKey val="0"/>
          <c:showVal val="0"/>
          <c:showCatName val="0"/>
          <c:showSerName val="0"/>
          <c:showPercent val="0"/>
          <c:showBubbleSize val="0"/>
        </c:dLbls>
        <c:gapWidth val="150"/>
        <c:axId val="106539264"/>
        <c:axId val="10662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26.81</c:v>
                </c:pt>
                <c:pt idx="1">
                  <c:v>28.31</c:v>
                </c:pt>
                <c:pt idx="2">
                  <c:v>13.46</c:v>
                </c:pt>
                <c:pt idx="3">
                  <c:v>12.59</c:v>
                </c:pt>
                <c:pt idx="4">
                  <c:v>12.44</c:v>
                </c:pt>
              </c:numCache>
            </c:numRef>
          </c:val>
          <c:smooth val="0"/>
          <c:extLst xmlns:c16r2="http://schemas.microsoft.com/office/drawing/2015/06/chart">
            <c:ext xmlns:c16="http://schemas.microsoft.com/office/drawing/2014/chart" uri="{C3380CC4-5D6E-409C-BE32-E72D297353CC}">
              <c16:uniqueId val="{00000001-4EE9-4157-9745-1F4E11BD12D5}"/>
            </c:ext>
          </c:extLst>
        </c:ser>
        <c:dLbls>
          <c:showLegendKey val="0"/>
          <c:showVal val="0"/>
          <c:showCatName val="0"/>
          <c:showSerName val="0"/>
          <c:showPercent val="0"/>
          <c:showBubbleSize val="0"/>
        </c:dLbls>
        <c:marker val="1"/>
        <c:smooth val="0"/>
        <c:axId val="106539264"/>
        <c:axId val="106627456"/>
      </c:lineChart>
      <c:dateAx>
        <c:axId val="106539264"/>
        <c:scaling>
          <c:orientation val="minMax"/>
        </c:scaling>
        <c:delete val="1"/>
        <c:axPos val="b"/>
        <c:numFmt formatCode="ge" sourceLinked="1"/>
        <c:majorTickMark val="none"/>
        <c:minorTickMark val="none"/>
        <c:tickLblPos val="none"/>
        <c:crossAx val="106627456"/>
        <c:crosses val="autoZero"/>
        <c:auto val="1"/>
        <c:lblOffset val="100"/>
        <c:baseTimeUnit val="years"/>
      </c:dateAx>
      <c:valAx>
        <c:axId val="106627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5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4504.84</c:v>
                </c:pt>
                <c:pt idx="1">
                  <c:v>3549.36</c:v>
                </c:pt>
                <c:pt idx="2">
                  <c:v>1934.4</c:v>
                </c:pt>
                <c:pt idx="3">
                  <c:v>172.16</c:v>
                </c:pt>
                <c:pt idx="4">
                  <c:v>144.22999999999999</c:v>
                </c:pt>
              </c:numCache>
            </c:numRef>
          </c:val>
          <c:extLst xmlns:c16r2="http://schemas.microsoft.com/office/drawing/2015/06/chart">
            <c:ext xmlns:c16="http://schemas.microsoft.com/office/drawing/2014/chart" uri="{C3380CC4-5D6E-409C-BE32-E72D297353CC}">
              <c16:uniqueId val="{00000000-7F94-4A46-8B0D-7FE2E2316A26}"/>
            </c:ext>
          </c:extLst>
        </c:ser>
        <c:dLbls>
          <c:showLegendKey val="0"/>
          <c:showVal val="0"/>
          <c:showCatName val="0"/>
          <c:showSerName val="0"/>
          <c:showPercent val="0"/>
          <c:showBubbleSize val="0"/>
        </c:dLbls>
        <c:gapWidth val="150"/>
        <c:axId val="106637952"/>
        <c:axId val="106656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1002.64</c:v>
                </c:pt>
                <c:pt idx="1">
                  <c:v>1164.51</c:v>
                </c:pt>
                <c:pt idx="2">
                  <c:v>434.72</c:v>
                </c:pt>
                <c:pt idx="3">
                  <c:v>416.14</c:v>
                </c:pt>
                <c:pt idx="4">
                  <c:v>371.89</c:v>
                </c:pt>
              </c:numCache>
            </c:numRef>
          </c:val>
          <c:smooth val="0"/>
          <c:extLst xmlns:c16r2="http://schemas.microsoft.com/office/drawing/2015/06/chart">
            <c:ext xmlns:c16="http://schemas.microsoft.com/office/drawing/2014/chart" uri="{C3380CC4-5D6E-409C-BE32-E72D297353CC}">
              <c16:uniqueId val="{00000001-7F94-4A46-8B0D-7FE2E2316A26}"/>
            </c:ext>
          </c:extLst>
        </c:ser>
        <c:dLbls>
          <c:showLegendKey val="0"/>
          <c:showVal val="0"/>
          <c:showCatName val="0"/>
          <c:showSerName val="0"/>
          <c:showPercent val="0"/>
          <c:showBubbleSize val="0"/>
        </c:dLbls>
        <c:marker val="1"/>
        <c:smooth val="0"/>
        <c:axId val="106637952"/>
        <c:axId val="106656512"/>
      </c:lineChart>
      <c:dateAx>
        <c:axId val="106637952"/>
        <c:scaling>
          <c:orientation val="minMax"/>
        </c:scaling>
        <c:delete val="1"/>
        <c:axPos val="b"/>
        <c:numFmt formatCode="ge" sourceLinked="1"/>
        <c:majorTickMark val="none"/>
        <c:minorTickMark val="none"/>
        <c:tickLblPos val="none"/>
        <c:crossAx val="106656512"/>
        <c:crosses val="autoZero"/>
        <c:auto val="1"/>
        <c:lblOffset val="100"/>
        <c:baseTimeUnit val="years"/>
      </c:dateAx>
      <c:valAx>
        <c:axId val="106656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63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878.15</c:v>
                </c:pt>
                <c:pt idx="1">
                  <c:v>828.77</c:v>
                </c:pt>
                <c:pt idx="2">
                  <c:v>789.78</c:v>
                </c:pt>
                <c:pt idx="3">
                  <c:v>728.89</c:v>
                </c:pt>
                <c:pt idx="4">
                  <c:v>654.72</c:v>
                </c:pt>
              </c:numCache>
            </c:numRef>
          </c:val>
          <c:extLst xmlns:c16r2="http://schemas.microsoft.com/office/drawing/2015/06/chart">
            <c:ext xmlns:c16="http://schemas.microsoft.com/office/drawing/2014/chart" uri="{C3380CC4-5D6E-409C-BE32-E72D297353CC}">
              <c16:uniqueId val="{00000000-F672-4824-B783-9DC57CBF19C2}"/>
            </c:ext>
          </c:extLst>
        </c:ser>
        <c:dLbls>
          <c:showLegendKey val="0"/>
          <c:showVal val="0"/>
          <c:showCatName val="0"/>
          <c:showSerName val="0"/>
          <c:showPercent val="0"/>
          <c:showBubbleSize val="0"/>
        </c:dLbls>
        <c:gapWidth val="150"/>
        <c:axId val="106675200"/>
        <c:axId val="106685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520.29999999999995</c:v>
                </c:pt>
                <c:pt idx="1">
                  <c:v>498.27</c:v>
                </c:pt>
                <c:pt idx="2">
                  <c:v>495.76</c:v>
                </c:pt>
                <c:pt idx="3">
                  <c:v>487.22</c:v>
                </c:pt>
                <c:pt idx="4">
                  <c:v>483.11</c:v>
                </c:pt>
              </c:numCache>
            </c:numRef>
          </c:val>
          <c:smooth val="0"/>
          <c:extLst xmlns:c16r2="http://schemas.microsoft.com/office/drawing/2015/06/chart">
            <c:ext xmlns:c16="http://schemas.microsoft.com/office/drawing/2014/chart" uri="{C3380CC4-5D6E-409C-BE32-E72D297353CC}">
              <c16:uniqueId val="{00000001-F672-4824-B783-9DC57CBF19C2}"/>
            </c:ext>
          </c:extLst>
        </c:ser>
        <c:dLbls>
          <c:showLegendKey val="0"/>
          <c:showVal val="0"/>
          <c:showCatName val="0"/>
          <c:showSerName val="0"/>
          <c:showPercent val="0"/>
          <c:showBubbleSize val="0"/>
        </c:dLbls>
        <c:marker val="1"/>
        <c:smooth val="0"/>
        <c:axId val="106675200"/>
        <c:axId val="106685568"/>
      </c:lineChart>
      <c:dateAx>
        <c:axId val="106675200"/>
        <c:scaling>
          <c:orientation val="minMax"/>
        </c:scaling>
        <c:delete val="1"/>
        <c:axPos val="b"/>
        <c:numFmt formatCode="ge" sourceLinked="1"/>
        <c:majorTickMark val="none"/>
        <c:minorTickMark val="none"/>
        <c:tickLblPos val="none"/>
        <c:crossAx val="106685568"/>
        <c:crosses val="autoZero"/>
        <c:auto val="1"/>
        <c:lblOffset val="100"/>
        <c:baseTimeUnit val="years"/>
      </c:dateAx>
      <c:valAx>
        <c:axId val="106685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675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65.77</c:v>
                </c:pt>
                <c:pt idx="1">
                  <c:v>67.760000000000005</c:v>
                </c:pt>
                <c:pt idx="2">
                  <c:v>66.180000000000007</c:v>
                </c:pt>
                <c:pt idx="3">
                  <c:v>62.6</c:v>
                </c:pt>
                <c:pt idx="4">
                  <c:v>64.319999999999993</c:v>
                </c:pt>
              </c:numCache>
            </c:numRef>
          </c:val>
          <c:extLst xmlns:c16r2="http://schemas.microsoft.com/office/drawing/2015/06/chart">
            <c:ext xmlns:c16="http://schemas.microsoft.com/office/drawing/2014/chart" uri="{C3380CC4-5D6E-409C-BE32-E72D297353CC}">
              <c16:uniqueId val="{00000000-4F01-4CF0-8754-E975FB7A9846}"/>
            </c:ext>
          </c:extLst>
        </c:ser>
        <c:dLbls>
          <c:showLegendKey val="0"/>
          <c:showVal val="0"/>
          <c:showCatName val="0"/>
          <c:showSerName val="0"/>
          <c:showPercent val="0"/>
          <c:showBubbleSize val="0"/>
        </c:dLbls>
        <c:gapWidth val="150"/>
        <c:axId val="106708352"/>
        <c:axId val="10671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90.69</c:v>
                </c:pt>
                <c:pt idx="1">
                  <c:v>90.64</c:v>
                </c:pt>
                <c:pt idx="2">
                  <c:v>93.66</c:v>
                </c:pt>
                <c:pt idx="3">
                  <c:v>92.76</c:v>
                </c:pt>
                <c:pt idx="4">
                  <c:v>93.28</c:v>
                </c:pt>
              </c:numCache>
            </c:numRef>
          </c:val>
          <c:smooth val="0"/>
          <c:extLst xmlns:c16r2="http://schemas.microsoft.com/office/drawing/2015/06/chart">
            <c:ext xmlns:c16="http://schemas.microsoft.com/office/drawing/2014/chart" uri="{C3380CC4-5D6E-409C-BE32-E72D297353CC}">
              <c16:uniqueId val="{00000001-4F01-4CF0-8754-E975FB7A9846}"/>
            </c:ext>
          </c:extLst>
        </c:ser>
        <c:dLbls>
          <c:showLegendKey val="0"/>
          <c:showVal val="0"/>
          <c:showCatName val="0"/>
          <c:showSerName val="0"/>
          <c:showPercent val="0"/>
          <c:showBubbleSize val="0"/>
        </c:dLbls>
        <c:marker val="1"/>
        <c:smooth val="0"/>
        <c:axId val="106708352"/>
        <c:axId val="106710528"/>
      </c:lineChart>
      <c:dateAx>
        <c:axId val="106708352"/>
        <c:scaling>
          <c:orientation val="minMax"/>
        </c:scaling>
        <c:delete val="1"/>
        <c:axPos val="b"/>
        <c:numFmt formatCode="ge" sourceLinked="1"/>
        <c:majorTickMark val="none"/>
        <c:minorTickMark val="none"/>
        <c:tickLblPos val="none"/>
        <c:crossAx val="106710528"/>
        <c:crosses val="autoZero"/>
        <c:auto val="1"/>
        <c:lblOffset val="100"/>
        <c:baseTimeUnit val="years"/>
      </c:dateAx>
      <c:valAx>
        <c:axId val="10671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708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440.3</c:v>
                </c:pt>
                <c:pt idx="1">
                  <c:v>427.84</c:v>
                </c:pt>
                <c:pt idx="2">
                  <c:v>441.57</c:v>
                </c:pt>
                <c:pt idx="3">
                  <c:v>466.51</c:v>
                </c:pt>
                <c:pt idx="4">
                  <c:v>455.27</c:v>
                </c:pt>
              </c:numCache>
            </c:numRef>
          </c:val>
          <c:extLst xmlns:c16r2="http://schemas.microsoft.com/office/drawing/2015/06/chart">
            <c:ext xmlns:c16="http://schemas.microsoft.com/office/drawing/2014/chart" uri="{C3380CC4-5D6E-409C-BE32-E72D297353CC}">
              <c16:uniqueId val="{00000000-2B0D-4544-A589-1C78EC0DC80C}"/>
            </c:ext>
          </c:extLst>
        </c:ser>
        <c:dLbls>
          <c:showLegendKey val="0"/>
          <c:showVal val="0"/>
          <c:showCatName val="0"/>
          <c:showSerName val="0"/>
          <c:showPercent val="0"/>
          <c:showBubbleSize val="0"/>
        </c:dLbls>
        <c:gapWidth val="150"/>
        <c:axId val="106757504"/>
        <c:axId val="10676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211.08</c:v>
                </c:pt>
                <c:pt idx="1">
                  <c:v>213.52</c:v>
                </c:pt>
                <c:pt idx="2">
                  <c:v>208.21</c:v>
                </c:pt>
                <c:pt idx="3">
                  <c:v>208.67</c:v>
                </c:pt>
                <c:pt idx="4">
                  <c:v>208.29</c:v>
                </c:pt>
              </c:numCache>
            </c:numRef>
          </c:val>
          <c:smooth val="0"/>
          <c:extLst xmlns:c16r2="http://schemas.microsoft.com/office/drawing/2015/06/chart">
            <c:ext xmlns:c16="http://schemas.microsoft.com/office/drawing/2014/chart" uri="{C3380CC4-5D6E-409C-BE32-E72D297353CC}">
              <c16:uniqueId val="{00000001-2B0D-4544-A589-1C78EC0DC80C}"/>
            </c:ext>
          </c:extLst>
        </c:ser>
        <c:dLbls>
          <c:showLegendKey val="0"/>
          <c:showVal val="0"/>
          <c:showCatName val="0"/>
          <c:showSerName val="0"/>
          <c:showPercent val="0"/>
          <c:showBubbleSize val="0"/>
        </c:dLbls>
        <c:marker val="1"/>
        <c:smooth val="0"/>
        <c:axId val="106757504"/>
        <c:axId val="106763776"/>
      </c:lineChart>
      <c:dateAx>
        <c:axId val="106757504"/>
        <c:scaling>
          <c:orientation val="minMax"/>
        </c:scaling>
        <c:delete val="1"/>
        <c:axPos val="b"/>
        <c:numFmt formatCode="ge" sourceLinked="1"/>
        <c:majorTickMark val="none"/>
        <c:minorTickMark val="none"/>
        <c:tickLblPos val="none"/>
        <c:crossAx val="106763776"/>
        <c:crosses val="autoZero"/>
        <c:auto val="1"/>
        <c:lblOffset val="100"/>
        <c:baseTimeUnit val="years"/>
      </c:dateAx>
      <c:valAx>
        <c:axId val="106763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757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33.31</c:v>
                </c:pt>
                <c:pt idx="1">
                  <c:v>36.83</c:v>
                </c:pt>
                <c:pt idx="2">
                  <c:v>34.22</c:v>
                </c:pt>
                <c:pt idx="3">
                  <c:v>36.22</c:v>
                </c:pt>
                <c:pt idx="4">
                  <c:v>39.33</c:v>
                </c:pt>
              </c:numCache>
            </c:numRef>
          </c:val>
          <c:extLst xmlns:c16r2="http://schemas.microsoft.com/office/drawing/2015/06/chart">
            <c:ext xmlns:c16="http://schemas.microsoft.com/office/drawing/2014/chart" uri="{C3380CC4-5D6E-409C-BE32-E72D297353CC}">
              <c16:uniqueId val="{00000000-EA53-4BC9-B0EC-8DF3FF05165D}"/>
            </c:ext>
          </c:extLst>
        </c:ser>
        <c:dLbls>
          <c:showLegendKey val="0"/>
          <c:showVal val="0"/>
          <c:showCatName val="0"/>
          <c:showSerName val="0"/>
          <c:showPercent val="0"/>
          <c:showBubbleSize val="0"/>
        </c:dLbls>
        <c:gapWidth val="150"/>
        <c:axId val="106795008"/>
        <c:axId val="10679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49.69</c:v>
                </c:pt>
                <c:pt idx="1">
                  <c:v>49.77</c:v>
                </c:pt>
                <c:pt idx="2">
                  <c:v>49.22</c:v>
                </c:pt>
                <c:pt idx="3">
                  <c:v>49.08</c:v>
                </c:pt>
                <c:pt idx="4">
                  <c:v>49.32</c:v>
                </c:pt>
              </c:numCache>
            </c:numRef>
          </c:val>
          <c:smooth val="0"/>
          <c:extLst xmlns:c16r2="http://schemas.microsoft.com/office/drawing/2015/06/chart">
            <c:ext xmlns:c16="http://schemas.microsoft.com/office/drawing/2014/chart" uri="{C3380CC4-5D6E-409C-BE32-E72D297353CC}">
              <c16:uniqueId val="{00000001-EA53-4BC9-B0EC-8DF3FF05165D}"/>
            </c:ext>
          </c:extLst>
        </c:ser>
        <c:dLbls>
          <c:showLegendKey val="0"/>
          <c:showVal val="0"/>
          <c:showCatName val="0"/>
          <c:showSerName val="0"/>
          <c:showPercent val="0"/>
          <c:showBubbleSize val="0"/>
        </c:dLbls>
        <c:marker val="1"/>
        <c:smooth val="0"/>
        <c:axId val="106795008"/>
        <c:axId val="106796928"/>
      </c:lineChart>
      <c:dateAx>
        <c:axId val="106795008"/>
        <c:scaling>
          <c:orientation val="minMax"/>
        </c:scaling>
        <c:delete val="1"/>
        <c:axPos val="b"/>
        <c:numFmt formatCode="ge" sourceLinked="1"/>
        <c:majorTickMark val="none"/>
        <c:minorTickMark val="none"/>
        <c:tickLblPos val="none"/>
        <c:crossAx val="106796928"/>
        <c:crosses val="autoZero"/>
        <c:auto val="1"/>
        <c:lblOffset val="100"/>
        <c:baseTimeUnit val="years"/>
      </c:dateAx>
      <c:valAx>
        <c:axId val="10679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795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92.89</c:v>
                </c:pt>
                <c:pt idx="1">
                  <c:v>83.17</c:v>
                </c:pt>
                <c:pt idx="2">
                  <c:v>86.41</c:v>
                </c:pt>
                <c:pt idx="3">
                  <c:v>81.16</c:v>
                </c:pt>
                <c:pt idx="4">
                  <c:v>75.7</c:v>
                </c:pt>
              </c:numCache>
            </c:numRef>
          </c:val>
          <c:extLst xmlns:c16r2="http://schemas.microsoft.com/office/drawing/2015/06/chart">
            <c:ext xmlns:c16="http://schemas.microsoft.com/office/drawing/2014/chart" uri="{C3380CC4-5D6E-409C-BE32-E72D297353CC}">
              <c16:uniqueId val="{00000000-5BFA-4220-82C2-332A73488BC5}"/>
            </c:ext>
          </c:extLst>
        </c:ser>
        <c:dLbls>
          <c:showLegendKey val="0"/>
          <c:showVal val="0"/>
          <c:showCatName val="0"/>
          <c:showSerName val="0"/>
          <c:showPercent val="0"/>
          <c:showBubbleSize val="0"/>
        </c:dLbls>
        <c:gapWidth val="150"/>
        <c:axId val="106897792"/>
        <c:axId val="10689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80.010000000000005</c:v>
                </c:pt>
                <c:pt idx="1">
                  <c:v>79.98</c:v>
                </c:pt>
                <c:pt idx="2">
                  <c:v>79.48</c:v>
                </c:pt>
                <c:pt idx="3">
                  <c:v>79.3</c:v>
                </c:pt>
                <c:pt idx="4">
                  <c:v>79.34</c:v>
                </c:pt>
              </c:numCache>
            </c:numRef>
          </c:val>
          <c:smooth val="0"/>
          <c:extLst xmlns:c16r2="http://schemas.microsoft.com/office/drawing/2015/06/chart">
            <c:ext xmlns:c16="http://schemas.microsoft.com/office/drawing/2014/chart" uri="{C3380CC4-5D6E-409C-BE32-E72D297353CC}">
              <c16:uniqueId val="{00000001-5BFA-4220-82C2-332A73488BC5}"/>
            </c:ext>
          </c:extLst>
        </c:ser>
        <c:dLbls>
          <c:showLegendKey val="0"/>
          <c:showVal val="0"/>
          <c:showCatName val="0"/>
          <c:showSerName val="0"/>
          <c:showPercent val="0"/>
          <c:showBubbleSize val="0"/>
        </c:dLbls>
        <c:marker val="1"/>
        <c:smooth val="0"/>
        <c:axId val="106897792"/>
        <c:axId val="106899712"/>
      </c:lineChart>
      <c:dateAx>
        <c:axId val="106897792"/>
        <c:scaling>
          <c:orientation val="minMax"/>
        </c:scaling>
        <c:delete val="1"/>
        <c:axPos val="b"/>
        <c:numFmt formatCode="ge" sourceLinked="1"/>
        <c:majorTickMark val="none"/>
        <c:minorTickMark val="none"/>
        <c:tickLblPos val="none"/>
        <c:crossAx val="106899712"/>
        <c:crosses val="autoZero"/>
        <c:auto val="1"/>
        <c:lblOffset val="100"/>
        <c:baseTimeUnit val="years"/>
      </c:dateAx>
      <c:valAx>
        <c:axId val="10689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89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O60"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row>
    <row r="3" spans="1:78" ht="9.75" customHeight="1">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row>
    <row r="4" spans="1:78" ht="9.75" customHeight="1">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9" t="str">
        <f>データ!H6</f>
        <v>山形県　金山町</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5"/>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4"/>
      <c r="BK7" s="4"/>
      <c r="BL7" s="6" t="s">
        <v>9</v>
      </c>
      <c r="BM7" s="7"/>
      <c r="BN7" s="7"/>
      <c r="BO7" s="7"/>
      <c r="BP7" s="7"/>
      <c r="BQ7" s="7"/>
      <c r="BR7" s="7"/>
      <c r="BS7" s="7"/>
      <c r="BT7" s="7"/>
      <c r="BU7" s="7"/>
      <c r="BV7" s="7"/>
      <c r="BW7" s="7"/>
      <c r="BX7" s="7"/>
      <c r="BY7" s="8"/>
    </row>
    <row r="8" spans="1:78" ht="18.75" customHeight="1">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A8</v>
      </c>
      <c r="X8" s="86"/>
      <c r="Y8" s="86"/>
      <c r="Z8" s="86"/>
      <c r="AA8" s="86"/>
      <c r="AB8" s="86"/>
      <c r="AC8" s="86"/>
      <c r="AD8" s="87" t="s">
        <v>118</v>
      </c>
      <c r="AE8" s="87"/>
      <c r="AF8" s="87"/>
      <c r="AG8" s="87"/>
      <c r="AH8" s="87"/>
      <c r="AI8" s="87"/>
      <c r="AJ8" s="87"/>
      <c r="AK8" s="5"/>
      <c r="AL8" s="74">
        <f>データ!$R$6</f>
        <v>5827</v>
      </c>
      <c r="AM8" s="74"/>
      <c r="AN8" s="74"/>
      <c r="AO8" s="74"/>
      <c r="AP8" s="74"/>
      <c r="AQ8" s="74"/>
      <c r="AR8" s="74"/>
      <c r="AS8" s="74"/>
      <c r="AT8" s="70">
        <f>データ!$S$6</f>
        <v>161.66999999999999</v>
      </c>
      <c r="AU8" s="71"/>
      <c r="AV8" s="71"/>
      <c r="AW8" s="71"/>
      <c r="AX8" s="71"/>
      <c r="AY8" s="71"/>
      <c r="AZ8" s="71"/>
      <c r="BA8" s="71"/>
      <c r="BB8" s="73">
        <f>データ!$T$6</f>
        <v>36.04</v>
      </c>
      <c r="BC8" s="73"/>
      <c r="BD8" s="73"/>
      <c r="BE8" s="73"/>
      <c r="BF8" s="73"/>
      <c r="BG8" s="73"/>
      <c r="BH8" s="73"/>
      <c r="BI8" s="73"/>
      <c r="BJ8" s="4"/>
      <c r="BK8" s="4"/>
      <c r="BL8" s="77" t="s">
        <v>10</v>
      </c>
      <c r="BM8" s="78"/>
      <c r="BN8" s="9" t="s">
        <v>11</v>
      </c>
      <c r="BO8" s="10"/>
      <c r="BP8" s="10"/>
      <c r="BQ8" s="10"/>
      <c r="BR8" s="10"/>
      <c r="BS8" s="10"/>
      <c r="BT8" s="10"/>
      <c r="BU8" s="10"/>
      <c r="BV8" s="10"/>
      <c r="BW8" s="10"/>
      <c r="BX8" s="10"/>
      <c r="BY8" s="11"/>
    </row>
    <row r="9" spans="1:78" ht="18.75" customHeight="1">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5"/>
      <c r="AI9" s="5"/>
      <c r="AJ9" s="5"/>
      <c r="AK9" s="5"/>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4"/>
      <c r="BK9" s="4"/>
      <c r="BL9" s="68" t="s">
        <v>19</v>
      </c>
      <c r="BM9" s="69"/>
      <c r="BN9" s="12" t="s">
        <v>20</v>
      </c>
      <c r="BO9" s="13"/>
      <c r="BP9" s="13"/>
      <c r="BQ9" s="13"/>
      <c r="BR9" s="13"/>
      <c r="BS9" s="13"/>
      <c r="BT9" s="13"/>
      <c r="BU9" s="13"/>
      <c r="BV9" s="13"/>
      <c r="BW9" s="13"/>
      <c r="BX9" s="13"/>
      <c r="BY9" s="14"/>
    </row>
    <row r="10" spans="1:78" ht="18.75" customHeight="1">
      <c r="A10" s="2"/>
      <c r="B10" s="70" t="str">
        <f>データ!$N$6</f>
        <v>-</v>
      </c>
      <c r="C10" s="71"/>
      <c r="D10" s="71"/>
      <c r="E10" s="71"/>
      <c r="F10" s="71"/>
      <c r="G10" s="71"/>
      <c r="H10" s="71"/>
      <c r="I10" s="70">
        <f>データ!$O$6</f>
        <v>73.709999999999994</v>
      </c>
      <c r="J10" s="71"/>
      <c r="K10" s="71"/>
      <c r="L10" s="71"/>
      <c r="M10" s="71"/>
      <c r="N10" s="71"/>
      <c r="O10" s="72"/>
      <c r="P10" s="73">
        <f>データ!$P$6</f>
        <v>99.05</v>
      </c>
      <c r="Q10" s="73"/>
      <c r="R10" s="73"/>
      <c r="S10" s="73"/>
      <c r="T10" s="73"/>
      <c r="U10" s="73"/>
      <c r="V10" s="73"/>
      <c r="W10" s="74">
        <f>データ!$Q$6</f>
        <v>5290</v>
      </c>
      <c r="X10" s="74"/>
      <c r="Y10" s="74"/>
      <c r="Z10" s="74"/>
      <c r="AA10" s="74"/>
      <c r="AB10" s="74"/>
      <c r="AC10" s="74"/>
      <c r="AD10" s="2"/>
      <c r="AE10" s="2"/>
      <c r="AF10" s="2"/>
      <c r="AG10" s="2"/>
      <c r="AH10" s="5"/>
      <c r="AI10" s="5"/>
      <c r="AJ10" s="5"/>
      <c r="AK10" s="5"/>
      <c r="AL10" s="74">
        <f>データ!$U$6</f>
        <v>5742</v>
      </c>
      <c r="AM10" s="74"/>
      <c r="AN10" s="74"/>
      <c r="AO10" s="74"/>
      <c r="AP10" s="74"/>
      <c r="AQ10" s="74"/>
      <c r="AR10" s="74"/>
      <c r="AS10" s="74"/>
      <c r="AT10" s="70">
        <f>データ!$V$6</f>
        <v>55</v>
      </c>
      <c r="AU10" s="71"/>
      <c r="AV10" s="71"/>
      <c r="AW10" s="71"/>
      <c r="AX10" s="71"/>
      <c r="AY10" s="71"/>
      <c r="AZ10" s="71"/>
      <c r="BA10" s="71"/>
      <c r="BB10" s="73">
        <f>データ!$W$6</f>
        <v>104.4</v>
      </c>
      <c r="BC10" s="73"/>
      <c r="BD10" s="73"/>
      <c r="BE10" s="73"/>
      <c r="BF10" s="73"/>
      <c r="BG10" s="73"/>
      <c r="BH10" s="73"/>
      <c r="BI10" s="73"/>
      <c r="BJ10" s="2"/>
      <c r="BK10" s="2"/>
      <c r="BL10" s="75" t="s">
        <v>21</v>
      </c>
      <c r="BM10" s="7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65" t="s">
        <v>119</v>
      </c>
      <c r="BM16" s="66"/>
      <c r="BN16" s="66"/>
      <c r="BO16" s="66"/>
      <c r="BP16" s="66"/>
      <c r="BQ16" s="66"/>
      <c r="BR16" s="66"/>
      <c r="BS16" s="66"/>
      <c r="BT16" s="66"/>
      <c r="BU16" s="66"/>
      <c r="BV16" s="66"/>
      <c r="BW16" s="66"/>
      <c r="BX16" s="66"/>
      <c r="BY16" s="66"/>
      <c r="BZ16" s="67"/>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65"/>
      <c r="BM17" s="66"/>
      <c r="BN17" s="66"/>
      <c r="BO17" s="66"/>
      <c r="BP17" s="66"/>
      <c r="BQ17" s="66"/>
      <c r="BR17" s="66"/>
      <c r="BS17" s="66"/>
      <c r="BT17" s="66"/>
      <c r="BU17" s="66"/>
      <c r="BV17" s="66"/>
      <c r="BW17" s="66"/>
      <c r="BX17" s="66"/>
      <c r="BY17" s="66"/>
      <c r="BZ17" s="67"/>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65"/>
      <c r="BM18" s="66"/>
      <c r="BN18" s="66"/>
      <c r="BO18" s="66"/>
      <c r="BP18" s="66"/>
      <c r="BQ18" s="66"/>
      <c r="BR18" s="66"/>
      <c r="BS18" s="66"/>
      <c r="BT18" s="66"/>
      <c r="BU18" s="66"/>
      <c r="BV18" s="66"/>
      <c r="BW18" s="66"/>
      <c r="BX18" s="66"/>
      <c r="BY18" s="66"/>
      <c r="BZ18" s="67"/>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65"/>
      <c r="BM19" s="66"/>
      <c r="BN19" s="66"/>
      <c r="BO19" s="66"/>
      <c r="BP19" s="66"/>
      <c r="BQ19" s="66"/>
      <c r="BR19" s="66"/>
      <c r="BS19" s="66"/>
      <c r="BT19" s="66"/>
      <c r="BU19" s="66"/>
      <c r="BV19" s="66"/>
      <c r="BW19" s="66"/>
      <c r="BX19" s="66"/>
      <c r="BY19" s="66"/>
      <c r="BZ19" s="67"/>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65"/>
      <c r="BM20" s="66"/>
      <c r="BN20" s="66"/>
      <c r="BO20" s="66"/>
      <c r="BP20" s="66"/>
      <c r="BQ20" s="66"/>
      <c r="BR20" s="66"/>
      <c r="BS20" s="66"/>
      <c r="BT20" s="66"/>
      <c r="BU20" s="66"/>
      <c r="BV20" s="66"/>
      <c r="BW20" s="66"/>
      <c r="BX20" s="66"/>
      <c r="BY20" s="66"/>
      <c r="BZ20" s="67"/>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65"/>
      <c r="BM21" s="66"/>
      <c r="BN21" s="66"/>
      <c r="BO21" s="66"/>
      <c r="BP21" s="66"/>
      <c r="BQ21" s="66"/>
      <c r="BR21" s="66"/>
      <c r="BS21" s="66"/>
      <c r="BT21" s="66"/>
      <c r="BU21" s="66"/>
      <c r="BV21" s="66"/>
      <c r="BW21" s="66"/>
      <c r="BX21" s="66"/>
      <c r="BY21" s="66"/>
      <c r="BZ21" s="67"/>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65"/>
      <c r="BM22" s="66"/>
      <c r="BN22" s="66"/>
      <c r="BO22" s="66"/>
      <c r="BP22" s="66"/>
      <c r="BQ22" s="66"/>
      <c r="BR22" s="66"/>
      <c r="BS22" s="66"/>
      <c r="BT22" s="66"/>
      <c r="BU22" s="66"/>
      <c r="BV22" s="66"/>
      <c r="BW22" s="66"/>
      <c r="BX22" s="66"/>
      <c r="BY22" s="66"/>
      <c r="BZ22" s="67"/>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65"/>
      <c r="BM23" s="66"/>
      <c r="BN23" s="66"/>
      <c r="BO23" s="66"/>
      <c r="BP23" s="66"/>
      <c r="BQ23" s="66"/>
      <c r="BR23" s="66"/>
      <c r="BS23" s="66"/>
      <c r="BT23" s="66"/>
      <c r="BU23" s="66"/>
      <c r="BV23" s="66"/>
      <c r="BW23" s="66"/>
      <c r="BX23" s="66"/>
      <c r="BY23" s="66"/>
      <c r="BZ23" s="67"/>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65"/>
      <c r="BM24" s="66"/>
      <c r="BN24" s="66"/>
      <c r="BO24" s="66"/>
      <c r="BP24" s="66"/>
      <c r="BQ24" s="66"/>
      <c r="BR24" s="66"/>
      <c r="BS24" s="66"/>
      <c r="BT24" s="66"/>
      <c r="BU24" s="66"/>
      <c r="BV24" s="66"/>
      <c r="BW24" s="66"/>
      <c r="BX24" s="66"/>
      <c r="BY24" s="66"/>
      <c r="BZ24" s="67"/>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65"/>
      <c r="BM25" s="66"/>
      <c r="BN25" s="66"/>
      <c r="BO25" s="66"/>
      <c r="BP25" s="66"/>
      <c r="BQ25" s="66"/>
      <c r="BR25" s="66"/>
      <c r="BS25" s="66"/>
      <c r="BT25" s="66"/>
      <c r="BU25" s="66"/>
      <c r="BV25" s="66"/>
      <c r="BW25" s="66"/>
      <c r="BX25" s="66"/>
      <c r="BY25" s="66"/>
      <c r="BZ25" s="67"/>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65"/>
      <c r="BM26" s="66"/>
      <c r="BN26" s="66"/>
      <c r="BO26" s="66"/>
      <c r="BP26" s="66"/>
      <c r="BQ26" s="66"/>
      <c r="BR26" s="66"/>
      <c r="BS26" s="66"/>
      <c r="BT26" s="66"/>
      <c r="BU26" s="66"/>
      <c r="BV26" s="66"/>
      <c r="BW26" s="66"/>
      <c r="BX26" s="66"/>
      <c r="BY26" s="66"/>
      <c r="BZ26" s="67"/>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65"/>
      <c r="BM27" s="66"/>
      <c r="BN27" s="66"/>
      <c r="BO27" s="66"/>
      <c r="BP27" s="66"/>
      <c r="BQ27" s="66"/>
      <c r="BR27" s="66"/>
      <c r="BS27" s="66"/>
      <c r="BT27" s="66"/>
      <c r="BU27" s="66"/>
      <c r="BV27" s="66"/>
      <c r="BW27" s="66"/>
      <c r="BX27" s="66"/>
      <c r="BY27" s="66"/>
      <c r="BZ27" s="67"/>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65"/>
      <c r="BM28" s="66"/>
      <c r="BN28" s="66"/>
      <c r="BO28" s="66"/>
      <c r="BP28" s="66"/>
      <c r="BQ28" s="66"/>
      <c r="BR28" s="66"/>
      <c r="BS28" s="66"/>
      <c r="BT28" s="66"/>
      <c r="BU28" s="66"/>
      <c r="BV28" s="66"/>
      <c r="BW28" s="66"/>
      <c r="BX28" s="66"/>
      <c r="BY28" s="66"/>
      <c r="BZ28" s="67"/>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65"/>
      <c r="BM29" s="66"/>
      <c r="BN29" s="66"/>
      <c r="BO29" s="66"/>
      <c r="BP29" s="66"/>
      <c r="BQ29" s="66"/>
      <c r="BR29" s="66"/>
      <c r="BS29" s="66"/>
      <c r="BT29" s="66"/>
      <c r="BU29" s="66"/>
      <c r="BV29" s="66"/>
      <c r="BW29" s="66"/>
      <c r="BX29" s="66"/>
      <c r="BY29" s="66"/>
      <c r="BZ29" s="67"/>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65"/>
      <c r="BM30" s="66"/>
      <c r="BN30" s="66"/>
      <c r="BO30" s="66"/>
      <c r="BP30" s="66"/>
      <c r="BQ30" s="66"/>
      <c r="BR30" s="66"/>
      <c r="BS30" s="66"/>
      <c r="BT30" s="66"/>
      <c r="BU30" s="66"/>
      <c r="BV30" s="66"/>
      <c r="BW30" s="66"/>
      <c r="BX30" s="66"/>
      <c r="BY30" s="66"/>
      <c r="BZ30" s="67"/>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65"/>
      <c r="BM31" s="66"/>
      <c r="BN31" s="66"/>
      <c r="BO31" s="66"/>
      <c r="BP31" s="66"/>
      <c r="BQ31" s="66"/>
      <c r="BR31" s="66"/>
      <c r="BS31" s="66"/>
      <c r="BT31" s="66"/>
      <c r="BU31" s="66"/>
      <c r="BV31" s="66"/>
      <c r="BW31" s="66"/>
      <c r="BX31" s="66"/>
      <c r="BY31" s="66"/>
      <c r="BZ31" s="67"/>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65"/>
      <c r="BM32" s="66"/>
      <c r="BN32" s="66"/>
      <c r="BO32" s="66"/>
      <c r="BP32" s="66"/>
      <c r="BQ32" s="66"/>
      <c r="BR32" s="66"/>
      <c r="BS32" s="66"/>
      <c r="BT32" s="66"/>
      <c r="BU32" s="66"/>
      <c r="BV32" s="66"/>
      <c r="BW32" s="66"/>
      <c r="BX32" s="66"/>
      <c r="BY32" s="66"/>
      <c r="BZ32" s="67"/>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65"/>
      <c r="BM33" s="66"/>
      <c r="BN33" s="66"/>
      <c r="BO33" s="66"/>
      <c r="BP33" s="66"/>
      <c r="BQ33" s="66"/>
      <c r="BR33" s="66"/>
      <c r="BS33" s="66"/>
      <c r="BT33" s="66"/>
      <c r="BU33" s="66"/>
      <c r="BV33" s="66"/>
      <c r="BW33" s="66"/>
      <c r="BX33" s="66"/>
      <c r="BY33" s="66"/>
      <c r="BZ33" s="67"/>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65"/>
      <c r="BM34" s="66"/>
      <c r="BN34" s="66"/>
      <c r="BO34" s="66"/>
      <c r="BP34" s="66"/>
      <c r="BQ34" s="66"/>
      <c r="BR34" s="66"/>
      <c r="BS34" s="66"/>
      <c r="BT34" s="66"/>
      <c r="BU34" s="66"/>
      <c r="BV34" s="66"/>
      <c r="BW34" s="66"/>
      <c r="BX34" s="66"/>
      <c r="BY34" s="66"/>
      <c r="BZ34" s="67"/>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65"/>
      <c r="BM35" s="66"/>
      <c r="BN35" s="66"/>
      <c r="BO35" s="66"/>
      <c r="BP35" s="66"/>
      <c r="BQ35" s="66"/>
      <c r="BR35" s="66"/>
      <c r="BS35" s="66"/>
      <c r="BT35" s="66"/>
      <c r="BU35" s="66"/>
      <c r="BV35" s="66"/>
      <c r="BW35" s="66"/>
      <c r="BX35" s="66"/>
      <c r="BY35" s="66"/>
      <c r="BZ35" s="67"/>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65"/>
      <c r="BM36" s="66"/>
      <c r="BN36" s="66"/>
      <c r="BO36" s="66"/>
      <c r="BP36" s="66"/>
      <c r="BQ36" s="66"/>
      <c r="BR36" s="66"/>
      <c r="BS36" s="66"/>
      <c r="BT36" s="66"/>
      <c r="BU36" s="66"/>
      <c r="BV36" s="66"/>
      <c r="BW36" s="66"/>
      <c r="BX36" s="66"/>
      <c r="BY36" s="66"/>
      <c r="BZ36" s="67"/>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65"/>
      <c r="BM37" s="66"/>
      <c r="BN37" s="66"/>
      <c r="BO37" s="66"/>
      <c r="BP37" s="66"/>
      <c r="BQ37" s="66"/>
      <c r="BR37" s="66"/>
      <c r="BS37" s="66"/>
      <c r="BT37" s="66"/>
      <c r="BU37" s="66"/>
      <c r="BV37" s="66"/>
      <c r="BW37" s="66"/>
      <c r="BX37" s="66"/>
      <c r="BY37" s="66"/>
      <c r="BZ37" s="67"/>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65"/>
      <c r="BM38" s="66"/>
      <c r="BN38" s="66"/>
      <c r="BO38" s="66"/>
      <c r="BP38" s="66"/>
      <c r="BQ38" s="66"/>
      <c r="BR38" s="66"/>
      <c r="BS38" s="66"/>
      <c r="BT38" s="66"/>
      <c r="BU38" s="66"/>
      <c r="BV38" s="66"/>
      <c r="BW38" s="66"/>
      <c r="BX38" s="66"/>
      <c r="BY38" s="66"/>
      <c r="BZ38" s="67"/>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65"/>
      <c r="BM39" s="66"/>
      <c r="BN39" s="66"/>
      <c r="BO39" s="66"/>
      <c r="BP39" s="66"/>
      <c r="BQ39" s="66"/>
      <c r="BR39" s="66"/>
      <c r="BS39" s="66"/>
      <c r="BT39" s="66"/>
      <c r="BU39" s="66"/>
      <c r="BV39" s="66"/>
      <c r="BW39" s="66"/>
      <c r="BX39" s="66"/>
      <c r="BY39" s="66"/>
      <c r="BZ39" s="67"/>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65"/>
      <c r="BM40" s="66"/>
      <c r="BN40" s="66"/>
      <c r="BO40" s="66"/>
      <c r="BP40" s="66"/>
      <c r="BQ40" s="66"/>
      <c r="BR40" s="66"/>
      <c r="BS40" s="66"/>
      <c r="BT40" s="66"/>
      <c r="BU40" s="66"/>
      <c r="BV40" s="66"/>
      <c r="BW40" s="66"/>
      <c r="BX40" s="66"/>
      <c r="BY40" s="66"/>
      <c r="BZ40" s="67"/>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65"/>
      <c r="BM41" s="66"/>
      <c r="BN41" s="66"/>
      <c r="BO41" s="66"/>
      <c r="BP41" s="66"/>
      <c r="BQ41" s="66"/>
      <c r="BR41" s="66"/>
      <c r="BS41" s="66"/>
      <c r="BT41" s="66"/>
      <c r="BU41" s="66"/>
      <c r="BV41" s="66"/>
      <c r="BW41" s="66"/>
      <c r="BX41" s="66"/>
      <c r="BY41" s="66"/>
      <c r="BZ41" s="67"/>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65"/>
      <c r="BM42" s="66"/>
      <c r="BN42" s="66"/>
      <c r="BO42" s="66"/>
      <c r="BP42" s="66"/>
      <c r="BQ42" s="66"/>
      <c r="BR42" s="66"/>
      <c r="BS42" s="66"/>
      <c r="BT42" s="66"/>
      <c r="BU42" s="66"/>
      <c r="BV42" s="66"/>
      <c r="BW42" s="66"/>
      <c r="BX42" s="66"/>
      <c r="BY42" s="66"/>
      <c r="BZ42" s="67"/>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65"/>
      <c r="BM43" s="66"/>
      <c r="BN43" s="66"/>
      <c r="BO43" s="66"/>
      <c r="BP43" s="66"/>
      <c r="BQ43" s="66"/>
      <c r="BR43" s="66"/>
      <c r="BS43" s="66"/>
      <c r="BT43" s="66"/>
      <c r="BU43" s="66"/>
      <c r="BV43" s="66"/>
      <c r="BW43" s="66"/>
      <c r="BX43" s="66"/>
      <c r="BY43" s="66"/>
      <c r="BZ43" s="67"/>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65"/>
      <c r="BM44" s="66"/>
      <c r="BN44" s="66"/>
      <c r="BO44" s="66"/>
      <c r="BP44" s="66"/>
      <c r="BQ44" s="66"/>
      <c r="BR44" s="66"/>
      <c r="BS44" s="66"/>
      <c r="BT44" s="66"/>
      <c r="BU44" s="66"/>
      <c r="BV44" s="66"/>
      <c r="BW44" s="66"/>
      <c r="BX44" s="66"/>
      <c r="BY44" s="66"/>
      <c r="BZ44" s="67"/>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116</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63614</v>
      </c>
      <c r="D6" s="34">
        <f t="shared" si="3"/>
        <v>46</v>
      </c>
      <c r="E6" s="34">
        <f t="shared" si="3"/>
        <v>1</v>
      </c>
      <c r="F6" s="34">
        <f t="shared" si="3"/>
        <v>0</v>
      </c>
      <c r="G6" s="34">
        <f t="shared" si="3"/>
        <v>1</v>
      </c>
      <c r="H6" s="34" t="str">
        <f t="shared" si="3"/>
        <v>山形県　金山町</v>
      </c>
      <c r="I6" s="34" t="str">
        <f t="shared" si="3"/>
        <v>法適用</v>
      </c>
      <c r="J6" s="34" t="str">
        <f t="shared" si="3"/>
        <v>水道事業</v>
      </c>
      <c r="K6" s="34" t="str">
        <f t="shared" si="3"/>
        <v>末端給水事業</v>
      </c>
      <c r="L6" s="34" t="str">
        <f t="shared" si="3"/>
        <v>A8</v>
      </c>
      <c r="M6" s="34">
        <f t="shared" si="3"/>
        <v>0</v>
      </c>
      <c r="N6" s="35" t="str">
        <f t="shared" si="3"/>
        <v>-</v>
      </c>
      <c r="O6" s="35">
        <f t="shared" si="3"/>
        <v>73.709999999999994</v>
      </c>
      <c r="P6" s="35">
        <f t="shared" si="3"/>
        <v>99.05</v>
      </c>
      <c r="Q6" s="35">
        <f t="shared" si="3"/>
        <v>5290</v>
      </c>
      <c r="R6" s="35">
        <f t="shared" si="3"/>
        <v>5827</v>
      </c>
      <c r="S6" s="35">
        <f t="shared" si="3"/>
        <v>161.66999999999999</v>
      </c>
      <c r="T6" s="35">
        <f t="shared" si="3"/>
        <v>36.04</v>
      </c>
      <c r="U6" s="35">
        <f t="shared" si="3"/>
        <v>5742</v>
      </c>
      <c r="V6" s="35">
        <f t="shared" si="3"/>
        <v>55</v>
      </c>
      <c r="W6" s="35">
        <f t="shared" si="3"/>
        <v>104.4</v>
      </c>
      <c r="X6" s="36">
        <f>IF(X7="",NA(),X7)</f>
        <v>108.81</v>
      </c>
      <c r="Y6" s="36">
        <f t="shared" ref="Y6:AG6" si="4">IF(Y7="",NA(),Y7)</f>
        <v>114.26</v>
      </c>
      <c r="Z6" s="36">
        <f t="shared" si="4"/>
        <v>93.42</v>
      </c>
      <c r="AA6" s="36">
        <f t="shared" si="4"/>
        <v>86.58</v>
      </c>
      <c r="AB6" s="36">
        <f t="shared" si="4"/>
        <v>94.62</v>
      </c>
      <c r="AC6" s="36">
        <f t="shared" si="4"/>
        <v>104.95</v>
      </c>
      <c r="AD6" s="36">
        <f t="shared" si="4"/>
        <v>105.53</v>
      </c>
      <c r="AE6" s="36">
        <f t="shared" si="4"/>
        <v>107.2</v>
      </c>
      <c r="AF6" s="36">
        <f t="shared" si="4"/>
        <v>106.62</v>
      </c>
      <c r="AG6" s="36">
        <f t="shared" si="4"/>
        <v>107.95</v>
      </c>
      <c r="AH6" s="35" t="str">
        <f>IF(AH7="","",IF(AH7="-","【-】","【"&amp;SUBSTITUTE(TEXT(AH7,"#,##0.00"),"-","△")&amp;"】"))</f>
        <v>【114.35】</v>
      </c>
      <c r="AI6" s="35">
        <f>IF(AI7="",NA(),AI7)</f>
        <v>0</v>
      </c>
      <c r="AJ6" s="35">
        <f t="shared" ref="AJ6:AR6" si="5">IF(AJ7="",NA(),AJ7)</f>
        <v>0</v>
      </c>
      <c r="AK6" s="35">
        <f t="shared" si="5"/>
        <v>0</v>
      </c>
      <c r="AL6" s="35">
        <f t="shared" si="5"/>
        <v>0</v>
      </c>
      <c r="AM6" s="36">
        <f t="shared" si="5"/>
        <v>7</v>
      </c>
      <c r="AN6" s="36">
        <f t="shared" si="5"/>
        <v>26.81</v>
      </c>
      <c r="AO6" s="36">
        <f t="shared" si="5"/>
        <v>28.31</v>
      </c>
      <c r="AP6" s="36">
        <f t="shared" si="5"/>
        <v>13.46</v>
      </c>
      <c r="AQ6" s="36">
        <f t="shared" si="5"/>
        <v>12.59</v>
      </c>
      <c r="AR6" s="36">
        <f t="shared" si="5"/>
        <v>12.44</v>
      </c>
      <c r="AS6" s="35" t="str">
        <f>IF(AS7="","",IF(AS7="-","【-】","【"&amp;SUBSTITUTE(TEXT(AS7,"#,##0.00"),"-","△")&amp;"】"))</f>
        <v>【0.79】</v>
      </c>
      <c r="AT6" s="36">
        <f>IF(AT7="",NA(),AT7)</f>
        <v>4504.84</v>
      </c>
      <c r="AU6" s="36">
        <f t="shared" ref="AU6:BC6" si="6">IF(AU7="",NA(),AU7)</f>
        <v>3549.36</v>
      </c>
      <c r="AV6" s="36">
        <f t="shared" si="6"/>
        <v>1934.4</v>
      </c>
      <c r="AW6" s="36">
        <f t="shared" si="6"/>
        <v>172.16</v>
      </c>
      <c r="AX6" s="36">
        <f t="shared" si="6"/>
        <v>144.22999999999999</v>
      </c>
      <c r="AY6" s="36">
        <f t="shared" si="6"/>
        <v>1002.64</v>
      </c>
      <c r="AZ6" s="36">
        <f t="shared" si="6"/>
        <v>1164.51</v>
      </c>
      <c r="BA6" s="36">
        <f t="shared" si="6"/>
        <v>434.72</v>
      </c>
      <c r="BB6" s="36">
        <f t="shared" si="6"/>
        <v>416.14</v>
      </c>
      <c r="BC6" s="36">
        <f t="shared" si="6"/>
        <v>371.89</v>
      </c>
      <c r="BD6" s="35" t="str">
        <f>IF(BD7="","",IF(BD7="-","【-】","【"&amp;SUBSTITUTE(TEXT(BD7,"#,##0.00"),"-","△")&amp;"】"))</f>
        <v>【262.87】</v>
      </c>
      <c r="BE6" s="36">
        <f>IF(BE7="",NA(),BE7)</f>
        <v>878.15</v>
      </c>
      <c r="BF6" s="36">
        <f t="shared" ref="BF6:BN6" si="7">IF(BF7="",NA(),BF7)</f>
        <v>828.77</v>
      </c>
      <c r="BG6" s="36">
        <f t="shared" si="7"/>
        <v>789.78</v>
      </c>
      <c r="BH6" s="36">
        <f t="shared" si="7"/>
        <v>728.89</v>
      </c>
      <c r="BI6" s="36">
        <f t="shared" si="7"/>
        <v>654.72</v>
      </c>
      <c r="BJ6" s="36">
        <f t="shared" si="7"/>
        <v>520.29999999999995</v>
      </c>
      <c r="BK6" s="36">
        <f t="shared" si="7"/>
        <v>498.27</v>
      </c>
      <c r="BL6" s="36">
        <f t="shared" si="7"/>
        <v>495.76</v>
      </c>
      <c r="BM6" s="36">
        <f t="shared" si="7"/>
        <v>487.22</v>
      </c>
      <c r="BN6" s="36">
        <f t="shared" si="7"/>
        <v>483.11</v>
      </c>
      <c r="BO6" s="35" t="str">
        <f>IF(BO7="","",IF(BO7="-","【-】","【"&amp;SUBSTITUTE(TEXT(BO7,"#,##0.00"),"-","△")&amp;"】"))</f>
        <v>【270.87】</v>
      </c>
      <c r="BP6" s="36">
        <f>IF(BP7="",NA(),BP7)</f>
        <v>65.77</v>
      </c>
      <c r="BQ6" s="36">
        <f t="shared" ref="BQ6:BY6" si="8">IF(BQ7="",NA(),BQ7)</f>
        <v>67.760000000000005</v>
      </c>
      <c r="BR6" s="36">
        <f t="shared" si="8"/>
        <v>66.180000000000007</v>
      </c>
      <c r="BS6" s="36">
        <f t="shared" si="8"/>
        <v>62.6</v>
      </c>
      <c r="BT6" s="36">
        <f t="shared" si="8"/>
        <v>64.319999999999993</v>
      </c>
      <c r="BU6" s="36">
        <f t="shared" si="8"/>
        <v>90.69</v>
      </c>
      <c r="BV6" s="36">
        <f t="shared" si="8"/>
        <v>90.64</v>
      </c>
      <c r="BW6" s="36">
        <f t="shared" si="8"/>
        <v>93.66</v>
      </c>
      <c r="BX6" s="36">
        <f t="shared" si="8"/>
        <v>92.76</v>
      </c>
      <c r="BY6" s="36">
        <f t="shared" si="8"/>
        <v>93.28</v>
      </c>
      <c r="BZ6" s="35" t="str">
        <f>IF(BZ7="","",IF(BZ7="-","【-】","【"&amp;SUBSTITUTE(TEXT(BZ7,"#,##0.00"),"-","△")&amp;"】"))</f>
        <v>【105.59】</v>
      </c>
      <c r="CA6" s="36">
        <f>IF(CA7="",NA(),CA7)</f>
        <v>440.3</v>
      </c>
      <c r="CB6" s="36">
        <f t="shared" ref="CB6:CJ6" si="9">IF(CB7="",NA(),CB7)</f>
        <v>427.84</v>
      </c>
      <c r="CC6" s="36">
        <f t="shared" si="9"/>
        <v>441.57</v>
      </c>
      <c r="CD6" s="36">
        <f t="shared" si="9"/>
        <v>466.51</v>
      </c>
      <c r="CE6" s="36">
        <f t="shared" si="9"/>
        <v>455.27</v>
      </c>
      <c r="CF6" s="36">
        <f t="shared" si="9"/>
        <v>211.08</v>
      </c>
      <c r="CG6" s="36">
        <f t="shared" si="9"/>
        <v>213.52</v>
      </c>
      <c r="CH6" s="36">
        <f t="shared" si="9"/>
        <v>208.21</v>
      </c>
      <c r="CI6" s="36">
        <f t="shared" si="9"/>
        <v>208.67</v>
      </c>
      <c r="CJ6" s="36">
        <f t="shared" si="9"/>
        <v>208.29</v>
      </c>
      <c r="CK6" s="35" t="str">
        <f>IF(CK7="","",IF(CK7="-","【-】","【"&amp;SUBSTITUTE(TEXT(CK7,"#,##0.00"),"-","△")&amp;"】"))</f>
        <v>【163.27】</v>
      </c>
      <c r="CL6" s="36">
        <f>IF(CL7="",NA(),CL7)</f>
        <v>33.31</v>
      </c>
      <c r="CM6" s="36">
        <f t="shared" ref="CM6:CU6" si="10">IF(CM7="",NA(),CM7)</f>
        <v>36.83</v>
      </c>
      <c r="CN6" s="36">
        <f t="shared" si="10"/>
        <v>34.22</v>
      </c>
      <c r="CO6" s="36">
        <f t="shared" si="10"/>
        <v>36.22</v>
      </c>
      <c r="CP6" s="36">
        <f t="shared" si="10"/>
        <v>39.33</v>
      </c>
      <c r="CQ6" s="36">
        <f t="shared" si="10"/>
        <v>49.69</v>
      </c>
      <c r="CR6" s="36">
        <f t="shared" si="10"/>
        <v>49.77</v>
      </c>
      <c r="CS6" s="36">
        <f t="shared" si="10"/>
        <v>49.22</v>
      </c>
      <c r="CT6" s="36">
        <f t="shared" si="10"/>
        <v>49.08</v>
      </c>
      <c r="CU6" s="36">
        <f t="shared" si="10"/>
        <v>49.32</v>
      </c>
      <c r="CV6" s="35" t="str">
        <f>IF(CV7="","",IF(CV7="-","【-】","【"&amp;SUBSTITUTE(TEXT(CV7,"#,##0.00"),"-","△")&amp;"】"))</f>
        <v>【59.94】</v>
      </c>
      <c r="CW6" s="36">
        <f>IF(CW7="",NA(),CW7)</f>
        <v>92.89</v>
      </c>
      <c r="CX6" s="36">
        <f t="shared" ref="CX6:DF6" si="11">IF(CX7="",NA(),CX7)</f>
        <v>83.17</v>
      </c>
      <c r="CY6" s="36">
        <f t="shared" si="11"/>
        <v>86.41</v>
      </c>
      <c r="CZ6" s="36">
        <f t="shared" si="11"/>
        <v>81.16</v>
      </c>
      <c r="DA6" s="36">
        <f t="shared" si="11"/>
        <v>75.7</v>
      </c>
      <c r="DB6" s="36">
        <f t="shared" si="11"/>
        <v>80.010000000000005</v>
      </c>
      <c r="DC6" s="36">
        <f t="shared" si="11"/>
        <v>79.98</v>
      </c>
      <c r="DD6" s="36">
        <f t="shared" si="11"/>
        <v>79.48</v>
      </c>
      <c r="DE6" s="36">
        <f t="shared" si="11"/>
        <v>79.3</v>
      </c>
      <c r="DF6" s="36">
        <f t="shared" si="11"/>
        <v>79.34</v>
      </c>
      <c r="DG6" s="35" t="str">
        <f>IF(DG7="","",IF(DG7="-","【-】","【"&amp;SUBSTITUTE(TEXT(DG7,"#,##0.00"),"-","△")&amp;"】"))</f>
        <v>【90.22】</v>
      </c>
      <c r="DH6" s="36">
        <f>IF(DH7="",NA(),DH7)</f>
        <v>31.98</v>
      </c>
      <c r="DI6" s="36">
        <f t="shared" ref="DI6:DQ6" si="12">IF(DI7="",NA(),DI7)</f>
        <v>33.369999999999997</v>
      </c>
      <c r="DJ6" s="36">
        <f t="shared" si="12"/>
        <v>32.83</v>
      </c>
      <c r="DK6" s="36">
        <f t="shared" si="12"/>
        <v>35.07</v>
      </c>
      <c r="DL6" s="36">
        <f t="shared" si="12"/>
        <v>37.299999999999997</v>
      </c>
      <c r="DM6" s="36">
        <f t="shared" si="12"/>
        <v>35.18</v>
      </c>
      <c r="DN6" s="36">
        <f t="shared" si="12"/>
        <v>36.43</v>
      </c>
      <c r="DO6" s="36">
        <f t="shared" si="12"/>
        <v>46.12</v>
      </c>
      <c r="DP6" s="36">
        <f t="shared" si="12"/>
        <v>47.44</v>
      </c>
      <c r="DQ6" s="36">
        <f t="shared" si="12"/>
        <v>48.3</v>
      </c>
      <c r="DR6" s="35" t="str">
        <f>IF(DR7="","",IF(DR7="-","【-】","【"&amp;SUBSTITUTE(TEXT(DR7,"#,##0.00"),"-","△")&amp;"】"))</f>
        <v>【47.91】</v>
      </c>
      <c r="DS6" s="35">
        <f>IF(DS7="",NA(),DS7)</f>
        <v>0</v>
      </c>
      <c r="DT6" s="35">
        <f t="shared" ref="DT6:EB6" si="13">IF(DT7="",NA(),DT7)</f>
        <v>0</v>
      </c>
      <c r="DU6" s="35">
        <f t="shared" si="13"/>
        <v>0</v>
      </c>
      <c r="DV6" s="35">
        <f t="shared" si="13"/>
        <v>0</v>
      </c>
      <c r="DW6" s="35">
        <f t="shared" si="13"/>
        <v>0</v>
      </c>
      <c r="DX6" s="36">
        <f t="shared" si="13"/>
        <v>8.41</v>
      </c>
      <c r="DY6" s="36">
        <f t="shared" si="13"/>
        <v>8.7200000000000006</v>
      </c>
      <c r="DZ6" s="36">
        <f t="shared" si="13"/>
        <v>9.86</v>
      </c>
      <c r="EA6" s="36">
        <f t="shared" si="13"/>
        <v>11.16</v>
      </c>
      <c r="EB6" s="36">
        <f t="shared" si="13"/>
        <v>12.43</v>
      </c>
      <c r="EC6" s="35" t="str">
        <f>IF(EC7="","",IF(EC7="-","【-】","【"&amp;SUBSTITUTE(TEXT(EC7,"#,##0.00"),"-","△")&amp;"】"))</f>
        <v>【15.00】</v>
      </c>
      <c r="ED6" s="36">
        <f>IF(ED7="",NA(),ED7)</f>
        <v>0.39</v>
      </c>
      <c r="EE6" s="36">
        <f t="shared" ref="EE6:EM6" si="14">IF(EE7="",NA(),EE7)</f>
        <v>0.04</v>
      </c>
      <c r="EF6" s="36">
        <f t="shared" si="14"/>
        <v>0.06</v>
      </c>
      <c r="EG6" s="35">
        <f t="shared" si="14"/>
        <v>0</v>
      </c>
      <c r="EH6" s="36">
        <f t="shared" si="14"/>
        <v>0.06</v>
      </c>
      <c r="EI6" s="36">
        <f t="shared" si="14"/>
        <v>0.66</v>
      </c>
      <c r="EJ6" s="36">
        <f t="shared" si="14"/>
        <v>0.64</v>
      </c>
      <c r="EK6" s="36">
        <f t="shared" si="14"/>
        <v>0.56000000000000005</v>
      </c>
      <c r="EL6" s="36">
        <f t="shared" si="14"/>
        <v>0.65</v>
      </c>
      <c r="EM6" s="36">
        <f t="shared" si="14"/>
        <v>0.46</v>
      </c>
      <c r="EN6" s="35" t="str">
        <f>IF(EN7="","",IF(EN7="-","【-】","【"&amp;SUBSTITUTE(TEXT(EN7,"#,##0.00"),"-","△")&amp;"】"))</f>
        <v>【0.76】</v>
      </c>
    </row>
    <row r="7" spans="1:144" s="37" customFormat="1">
      <c r="A7" s="29"/>
      <c r="B7" s="38">
        <v>2016</v>
      </c>
      <c r="C7" s="38">
        <v>63614</v>
      </c>
      <c r="D7" s="38">
        <v>46</v>
      </c>
      <c r="E7" s="38">
        <v>1</v>
      </c>
      <c r="F7" s="38">
        <v>0</v>
      </c>
      <c r="G7" s="38">
        <v>1</v>
      </c>
      <c r="H7" s="38" t="s">
        <v>105</v>
      </c>
      <c r="I7" s="38" t="s">
        <v>106</v>
      </c>
      <c r="J7" s="38" t="s">
        <v>107</v>
      </c>
      <c r="K7" s="38" t="s">
        <v>108</v>
      </c>
      <c r="L7" s="38" t="s">
        <v>109</v>
      </c>
      <c r="M7" s="38"/>
      <c r="N7" s="39" t="s">
        <v>110</v>
      </c>
      <c r="O7" s="39">
        <v>73.709999999999994</v>
      </c>
      <c r="P7" s="39">
        <v>99.05</v>
      </c>
      <c r="Q7" s="39">
        <v>5290</v>
      </c>
      <c r="R7" s="39">
        <v>5827</v>
      </c>
      <c r="S7" s="39">
        <v>161.66999999999999</v>
      </c>
      <c r="T7" s="39">
        <v>36.04</v>
      </c>
      <c r="U7" s="39">
        <v>5742</v>
      </c>
      <c r="V7" s="39">
        <v>55</v>
      </c>
      <c r="W7" s="39">
        <v>104.4</v>
      </c>
      <c r="X7" s="39">
        <v>108.81</v>
      </c>
      <c r="Y7" s="39">
        <v>114.26</v>
      </c>
      <c r="Z7" s="39">
        <v>93.42</v>
      </c>
      <c r="AA7" s="39">
        <v>86.58</v>
      </c>
      <c r="AB7" s="39">
        <v>94.62</v>
      </c>
      <c r="AC7" s="39">
        <v>104.95</v>
      </c>
      <c r="AD7" s="39">
        <v>105.53</v>
      </c>
      <c r="AE7" s="39">
        <v>107.2</v>
      </c>
      <c r="AF7" s="39">
        <v>106.62</v>
      </c>
      <c r="AG7" s="39">
        <v>107.95</v>
      </c>
      <c r="AH7" s="39">
        <v>114.35</v>
      </c>
      <c r="AI7" s="39">
        <v>0</v>
      </c>
      <c r="AJ7" s="39">
        <v>0</v>
      </c>
      <c r="AK7" s="39">
        <v>0</v>
      </c>
      <c r="AL7" s="39">
        <v>0</v>
      </c>
      <c r="AM7" s="39">
        <v>7</v>
      </c>
      <c r="AN7" s="39">
        <v>26.81</v>
      </c>
      <c r="AO7" s="39">
        <v>28.31</v>
      </c>
      <c r="AP7" s="39">
        <v>13.46</v>
      </c>
      <c r="AQ7" s="39">
        <v>12.59</v>
      </c>
      <c r="AR7" s="39">
        <v>12.44</v>
      </c>
      <c r="AS7" s="39">
        <v>0.79</v>
      </c>
      <c r="AT7" s="39">
        <v>4504.84</v>
      </c>
      <c r="AU7" s="39">
        <v>3549.36</v>
      </c>
      <c r="AV7" s="39">
        <v>1934.4</v>
      </c>
      <c r="AW7" s="39">
        <v>172.16</v>
      </c>
      <c r="AX7" s="39">
        <v>144.22999999999999</v>
      </c>
      <c r="AY7" s="39">
        <v>1002.64</v>
      </c>
      <c r="AZ7" s="39">
        <v>1164.51</v>
      </c>
      <c r="BA7" s="39">
        <v>434.72</v>
      </c>
      <c r="BB7" s="39">
        <v>416.14</v>
      </c>
      <c r="BC7" s="39">
        <v>371.89</v>
      </c>
      <c r="BD7" s="39">
        <v>262.87</v>
      </c>
      <c r="BE7" s="39">
        <v>878.15</v>
      </c>
      <c r="BF7" s="39">
        <v>828.77</v>
      </c>
      <c r="BG7" s="39">
        <v>789.78</v>
      </c>
      <c r="BH7" s="39">
        <v>728.89</v>
      </c>
      <c r="BI7" s="39">
        <v>654.72</v>
      </c>
      <c r="BJ7" s="39">
        <v>520.29999999999995</v>
      </c>
      <c r="BK7" s="39">
        <v>498.27</v>
      </c>
      <c r="BL7" s="39">
        <v>495.76</v>
      </c>
      <c r="BM7" s="39">
        <v>487.22</v>
      </c>
      <c r="BN7" s="39">
        <v>483.11</v>
      </c>
      <c r="BO7" s="39">
        <v>270.87</v>
      </c>
      <c r="BP7" s="39">
        <v>65.77</v>
      </c>
      <c r="BQ7" s="39">
        <v>67.760000000000005</v>
      </c>
      <c r="BR7" s="39">
        <v>66.180000000000007</v>
      </c>
      <c r="BS7" s="39">
        <v>62.6</v>
      </c>
      <c r="BT7" s="39">
        <v>64.319999999999993</v>
      </c>
      <c r="BU7" s="39">
        <v>90.69</v>
      </c>
      <c r="BV7" s="39">
        <v>90.64</v>
      </c>
      <c r="BW7" s="39">
        <v>93.66</v>
      </c>
      <c r="BX7" s="39">
        <v>92.76</v>
      </c>
      <c r="BY7" s="39">
        <v>93.28</v>
      </c>
      <c r="BZ7" s="39">
        <v>105.59</v>
      </c>
      <c r="CA7" s="39">
        <v>440.3</v>
      </c>
      <c r="CB7" s="39">
        <v>427.84</v>
      </c>
      <c r="CC7" s="39">
        <v>441.57</v>
      </c>
      <c r="CD7" s="39">
        <v>466.51</v>
      </c>
      <c r="CE7" s="39">
        <v>455.27</v>
      </c>
      <c r="CF7" s="39">
        <v>211.08</v>
      </c>
      <c r="CG7" s="39">
        <v>213.52</v>
      </c>
      <c r="CH7" s="39">
        <v>208.21</v>
      </c>
      <c r="CI7" s="39">
        <v>208.67</v>
      </c>
      <c r="CJ7" s="39">
        <v>208.29</v>
      </c>
      <c r="CK7" s="39">
        <v>163.27000000000001</v>
      </c>
      <c r="CL7" s="39">
        <v>33.31</v>
      </c>
      <c r="CM7" s="39">
        <v>36.83</v>
      </c>
      <c r="CN7" s="39">
        <v>34.22</v>
      </c>
      <c r="CO7" s="39">
        <v>36.22</v>
      </c>
      <c r="CP7" s="39">
        <v>39.33</v>
      </c>
      <c r="CQ7" s="39">
        <v>49.69</v>
      </c>
      <c r="CR7" s="39">
        <v>49.77</v>
      </c>
      <c r="CS7" s="39">
        <v>49.22</v>
      </c>
      <c r="CT7" s="39">
        <v>49.08</v>
      </c>
      <c r="CU7" s="39">
        <v>49.32</v>
      </c>
      <c r="CV7" s="39">
        <v>59.94</v>
      </c>
      <c r="CW7" s="39">
        <v>92.89</v>
      </c>
      <c r="CX7" s="39">
        <v>83.17</v>
      </c>
      <c r="CY7" s="39">
        <v>86.41</v>
      </c>
      <c r="CZ7" s="39">
        <v>81.16</v>
      </c>
      <c r="DA7" s="39">
        <v>75.7</v>
      </c>
      <c r="DB7" s="39">
        <v>80.010000000000005</v>
      </c>
      <c r="DC7" s="39">
        <v>79.98</v>
      </c>
      <c r="DD7" s="39">
        <v>79.48</v>
      </c>
      <c r="DE7" s="39">
        <v>79.3</v>
      </c>
      <c r="DF7" s="39">
        <v>79.34</v>
      </c>
      <c r="DG7" s="39">
        <v>90.22</v>
      </c>
      <c r="DH7" s="39">
        <v>31.98</v>
      </c>
      <c r="DI7" s="39">
        <v>33.369999999999997</v>
      </c>
      <c r="DJ7" s="39">
        <v>32.83</v>
      </c>
      <c r="DK7" s="39">
        <v>35.07</v>
      </c>
      <c r="DL7" s="39">
        <v>37.299999999999997</v>
      </c>
      <c r="DM7" s="39">
        <v>35.18</v>
      </c>
      <c r="DN7" s="39">
        <v>36.43</v>
      </c>
      <c r="DO7" s="39">
        <v>46.12</v>
      </c>
      <c r="DP7" s="39">
        <v>47.44</v>
      </c>
      <c r="DQ7" s="39">
        <v>48.3</v>
      </c>
      <c r="DR7" s="39">
        <v>47.91</v>
      </c>
      <c r="DS7" s="39">
        <v>0</v>
      </c>
      <c r="DT7" s="39">
        <v>0</v>
      </c>
      <c r="DU7" s="39">
        <v>0</v>
      </c>
      <c r="DV7" s="39">
        <v>0</v>
      </c>
      <c r="DW7" s="39">
        <v>0</v>
      </c>
      <c r="DX7" s="39">
        <v>8.41</v>
      </c>
      <c r="DY7" s="39">
        <v>8.7200000000000006</v>
      </c>
      <c r="DZ7" s="39">
        <v>9.86</v>
      </c>
      <c r="EA7" s="39">
        <v>11.16</v>
      </c>
      <c r="EB7" s="39">
        <v>12.43</v>
      </c>
      <c r="EC7" s="39">
        <v>15</v>
      </c>
      <c r="ED7" s="39">
        <v>0.39</v>
      </c>
      <c r="EE7" s="39">
        <v>0.04</v>
      </c>
      <c r="EF7" s="39">
        <v>0.06</v>
      </c>
      <c r="EG7" s="39">
        <v>0</v>
      </c>
      <c r="EH7" s="39">
        <v>0.06</v>
      </c>
      <c r="EI7" s="39">
        <v>0.66</v>
      </c>
      <c r="EJ7" s="39">
        <v>0.64</v>
      </c>
      <c r="EK7" s="39">
        <v>0.56000000000000005</v>
      </c>
      <c r="EL7" s="39">
        <v>0.65</v>
      </c>
      <c r="EM7" s="39">
        <v>0.46</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watanabeyuko3</cp:lastModifiedBy>
  <cp:lastPrinted>2018-02-20T08:44:21Z</cp:lastPrinted>
  <dcterms:created xsi:type="dcterms:W3CDTF">2017-12-25T01:22:35Z</dcterms:created>
  <dcterms:modified xsi:type="dcterms:W3CDTF">2018-02-21T09:43:22Z</dcterms:modified>
  <cp:category/>
</cp:coreProperties>
</file>