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ishikawasv1\共有\07建設水道課\11管理係\管理係　(堀江)\調査物\H28\【水道・簡水】2016経営比較分析表\【経営比較分析表】2016_063223_46_010\"/>
    </mc:Choice>
  </mc:AlternateContent>
  <workbookProtection workbookPassword="B319" lockStructure="1"/>
  <bookViews>
    <workbookView xWindow="0" yWindow="0" windowWidth="24000" windowHeight="9210"/>
  </bookViews>
  <sheets>
    <sheet name="法適用_水道事業" sheetId="4" r:id="rId1"/>
    <sheet name="データ" sheetId="5" state="hidden" r:id="rId2"/>
  </sheets>
  <calcPr calcId="152511"/>
</workbook>
</file>

<file path=xl/calcChain.xml><?xml version="1.0" encoding="utf-8"?>
<calcChain xmlns="http://schemas.openxmlformats.org/spreadsheetml/2006/main">
  <c r="EN6" i="5" l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L85" i="4" s="1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H85" i="4" s="1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AT8" i="4" s="1"/>
  <c r="R6" i="5"/>
  <c r="Q6" i="5"/>
  <c r="P6" i="5"/>
  <c r="P10" i="4" s="1"/>
  <c r="O6" i="5"/>
  <c r="N6" i="5"/>
  <c r="M6" i="5"/>
  <c r="L6" i="5"/>
  <c r="K6" i="5"/>
  <c r="P8" i="4" s="1"/>
  <c r="J6" i="5"/>
  <c r="I6" i="5"/>
  <c r="H6" i="5"/>
  <c r="G6" i="5"/>
  <c r="F6" i="5"/>
  <c r="E6" i="5"/>
  <c r="D6" i="5"/>
  <c r="C6" i="5"/>
  <c r="B6" i="5"/>
  <c r="F10" i="5" s="1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5" i="4"/>
  <c r="N85" i="4"/>
  <c r="M85" i="4"/>
  <c r="K85" i="4"/>
  <c r="J85" i="4"/>
  <c r="I85" i="4"/>
  <c r="G85" i="4"/>
  <c r="F85" i="4"/>
  <c r="E85" i="4"/>
  <c r="BB10" i="4"/>
  <c r="AT10" i="4"/>
  <c r="AL10" i="4"/>
  <c r="W10" i="4"/>
  <c r="I10" i="4"/>
  <c r="B10" i="4"/>
  <c r="BB8" i="4"/>
  <c r="AL8" i="4"/>
  <c r="W8" i="4"/>
  <c r="I8" i="4"/>
  <c r="B8" i="4"/>
  <c r="B6" i="4"/>
  <c r="C10" i="5" l="1"/>
  <c r="D10" i="5"/>
  <c r="E10" i="5"/>
  <c r="B10" i="5"/>
</calcChain>
</file>

<file path=xl/sharedStrings.xml><?xml version="1.0" encoding="utf-8"?>
<sst xmlns="http://schemas.openxmlformats.org/spreadsheetml/2006/main" count="232" uniqueCount="120">
  <si>
    <t>経営比較分析表（平成28年度決算）</t>
    <phoneticPr fontId="7"/>
  </si>
  <si>
    <t>業務名</t>
    <rPh sb="2" eb="3">
      <t>メイ</t>
    </rPh>
    <phoneticPr fontId="7"/>
  </si>
  <si>
    <t>業種名</t>
    <rPh sb="2" eb="3">
      <t>メイ</t>
    </rPh>
    <phoneticPr fontId="7"/>
  </si>
  <si>
    <t>事業名</t>
    <phoneticPr fontId="7"/>
  </si>
  <si>
    <t>類似団体区分</t>
    <rPh sb="4" eb="6">
      <t>クブン</t>
    </rPh>
    <phoneticPr fontId="7"/>
  </si>
  <si>
    <t>管理者の情報</t>
    <rPh sb="0" eb="3">
      <t>カンリシャ</t>
    </rPh>
    <rPh sb="4" eb="6">
      <t>ジョウホウ</t>
    </rPh>
    <phoneticPr fontId="7"/>
  </si>
  <si>
    <t>人口（人）</t>
    <rPh sb="0" eb="2">
      <t>ジンコウ</t>
    </rPh>
    <rPh sb="3" eb="4">
      <t>ヒト</t>
    </rPh>
    <phoneticPr fontId="7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</si>
  <si>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7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</si>
  <si>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7"/>
  </si>
  <si>
    <t>グラフ凡例</t>
    <rPh sb="3" eb="5">
      <t>ハンレイ</t>
    </rPh>
    <phoneticPr fontId="7"/>
  </si>
  <si>
    <t>■</t>
    <phoneticPr fontId="7"/>
  </si>
  <si>
    <t>当該団体値（当該値）</t>
    <rPh sb="2" eb="4">
      <t>ダンタイ</t>
    </rPh>
    <phoneticPr fontId="7"/>
  </si>
  <si>
    <t>資金不足比率(％)</t>
    <phoneticPr fontId="7"/>
  </si>
  <si>
    <t>自己資本構成比率(％)</t>
    <phoneticPr fontId="7"/>
  </si>
  <si>
    <t>普及率(％)</t>
    <phoneticPr fontId="7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</si>
  <si>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7"/>
  </si>
  <si>
    <t>現在給水人口(人)</t>
    <phoneticPr fontId="7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</si>
  <si>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7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</si>
  <si>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7"/>
  </si>
  <si>
    <t>－</t>
    <phoneticPr fontId="7"/>
  </si>
  <si>
    <t>類似団体平均値（平均値）</t>
    <phoneticPr fontId="7"/>
  </si>
  <si>
    <t>【】</t>
    <phoneticPr fontId="7"/>
  </si>
  <si>
    <t>平成28年度全国平均</t>
    <phoneticPr fontId="7"/>
  </si>
  <si>
    <t>分析欄</t>
    <rPh sb="0" eb="2">
      <t>ブンセキ</t>
    </rPh>
    <rPh sb="2" eb="3">
      <t>ラン</t>
    </rPh>
    <phoneticPr fontId="7"/>
  </si>
  <si>
    <t>1. 経営の健全性・効率性</t>
    <phoneticPr fontId="7"/>
  </si>
  <si>
    <t>1. 経営の健全性・効率性について</t>
    <phoneticPr fontId="7"/>
  </si>
  <si>
    <t>「経常損益」</t>
    <phoneticPr fontId="7"/>
  </si>
  <si>
    <t>「累積欠損」</t>
    <rPh sb="1" eb="3">
      <t>ルイセキ</t>
    </rPh>
    <rPh sb="3" eb="5">
      <t>ケッソン</t>
    </rPh>
    <phoneticPr fontId="7"/>
  </si>
  <si>
    <t>「支払能力」</t>
    <phoneticPr fontId="7"/>
  </si>
  <si>
    <t>「債務残高」</t>
    <rPh sb="1" eb="3">
      <t>サイム</t>
    </rPh>
    <rPh sb="3" eb="5">
      <t>ザンダカ</t>
    </rPh>
    <phoneticPr fontId="7"/>
  </si>
  <si>
    <t>2. 老朽化の状況について</t>
    <phoneticPr fontId="7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</si>
  <si>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7"/>
  </si>
  <si>
    <t>「費用の効率性」</t>
    <rPh sb="1" eb="3">
      <t>ヒヨウ</t>
    </rPh>
    <rPh sb="4" eb="6">
      <t>コウリツ</t>
    </rPh>
    <rPh sb="6" eb="7">
      <t>セイ</t>
    </rPh>
    <phoneticPr fontId="7"/>
  </si>
  <si>
    <t>「施設の効率性」</t>
    <rPh sb="1" eb="3">
      <t>シセツ</t>
    </rPh>
    <rPh sb="4" eb="6">
      <t>コウリツ</t>
    </rPh>
    <rPh sb="6" eb="7">
      <t>セイ</t>
    </rPh>
    <phoneticPr fontId="7"/>
  </si>
  <si>
    <t>「供給した配水量の効率性」</t>
    <rPh sb="1" eb="3">
      <t>キョウキュウ</t>
    </rPh>
    <rPh sb="5" eb="7">
      <t>ハイスイ</t>
    </rPh>
    <rPh sb="7" eb="8">
      <t>リョウ</t>
    </rPh>
    <rPh sb="9" eb="11">
      <t>コウリツ</t>
    </rPh>
    <rPh sb="11" eb="12">
      <t>セイ</t>
    </rPh>
    <phoneticPr fontId="7"/>
  </si>
  <si>
    <t>2. 老朽化の状況</t>
    <phoneticPr fontId="7"/>
  </si>
  <si>
    <t>全体総括</t>
    <rPh sb="0" eb="2">
      <t>ゼンタイ</t>
    </rPh>
    <rPh sb="2" eb="4">
      <t>ソウカツ</t>
    </rPh>
    <phoneticPr fontId="7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</si>
  <si>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7"/>
  </si>
  <si>
    <t>「管路の経年化の状況」</t>
    <rPh sb="1" eb="3">
      <t>カンロ</t>
    </rPh>
    <rPh sb="4" eb="7">
      <t>ケイネンカ</t>
    </rPh>
    <rPh sb="8" eb="10">
      <t>ジョウキョウ</t>
    </rPh>
    <phoneticPr fontId="7"/>
  </si>
  <si>
    <t>「管路の更新投資の実施状況」</t>
    <rPh sb="1" eb="3">
      <t>カンロ</t>
    </rPh>
    <rPh sb="4" eb="6">
      <t>コウシン</t>
    </rPh>
    <rPh sb="6" eb="8">
      <t>トウシ</t>
    </rPh>
    <rPh sb="9" eb="11">
      <t>ジッシ</t>
    </rPh>
    <rPh sb="11" eb="13">
      <t>ジョウキョウ</t>
    </rPh>
    <phoneticPr fontId="7"/>
  </si>
  <si>
    <t>※　平成24年度から平成25年度における各指標の類似団体平均値は、当時の事業数を基に算出していますが、管路経年化率及び管路更新率については、平成26年度の事業数を基に類似団体平均値を算出しています。</t>
    <rPh sb="2" eb="4">
      <t>ヘイセイ</t>
    </rPh>
    <rPh sb="6" eb="8">
      <t>ネンド</t>
    </rPh>
    <rPh sb="10" eb="12">
      <t>ヘイセイ</t>
    </rPh>
    <rPh sb="14" eb="16">
      <t>ネンド</t>
    </rPh>
    <rPh sb="20" eb="23">
      <t>カクシヒョウ</t>
    </rPh>
    <rPh sb="24" eb="26">
      <t>ルイジ</t>
    </rPh>
    <rPh sb="26" eb="28">
      <t>ダンタイ</t>
    </rPh>
    <rPh sb="28" eb="30">
      <t>ヘイキン</t>
    </rPh>
    <rPh sb="30" eb="31">
      <t>アタイ</t>
    </rPh>
    <rPh sb="33" eb="35">
      <t>トウジ</t>
    </rPh>
    <rPh sb="36" eb="39">
      <t>ジギョウスウ</t>
    </rPh>
    <rPh sb="40" eb="41">
      <t>モト</t>
    </rPh>
    <rPh sb="42" eb="44">
      <t>サンシュツ</t>
    </rPh>
    <rPh sb="51" eb="53">
      <t>カンロ</t>
    </rPh>
    <rPh sb="53" eb="56">
      <t>ケイネンカ</t>
    </rPh>
    <rPh sb="56" eb="57">
      <t>リツ</t>
    </rPh>
    <rPh sb="57" eb="58">
      <t>オヨ</t>
    </rPh>
    <rPh sb="59" eb="61">
      <t>カンロ</t>
    </rPh>
    <rPh sb="61" eb="63">
      <t>コウシン</t>
    </rPh>
    <rPh sb="63" eb="64">
      <t>リツ</t>
    </rPh>
    <rPh sb="70" eb="72">
      <t>ヘイセイ</t>
    </rPh>
    <rPh sb="74" eb="76">
      <t>ネンド</t>
    </rPh>
    <rPh sb="77" eb="79">
      <t>ジギョウ</t>
    </rPh>
    <rPh sb="79" eb="80">
      <t>スウ</t>
    </rPh>
    <rPh sb="81" eb="82">
      <t>モト</t>
    </rPh>
    <rPh sb="83" eb="85">
      <t>ルイジ</t>
    </rPh>
    <rPh sb="85" eb="87">
      <t>ダンタイ</t>
    </rPh>
    <rPh sb="87" eb="89">
      <t>ヘイキン</t>
    </rPh>
    <rPh sb="89" eb="90">
      <t>アタイ</t>
    </rPh>
    <rPh sb="91" eb="93">
      <t>サンシュツ</t>
    </rPh>
    <phoneticPr fontId="3"/>
  </si>
  <si>
    <t>全国平均</t>
    <rPh sb="0" eb="2">
      <t>ゼンコク</t>
    </rPh>
    <rPh sb="2" eb="4">
      <t>ヘイキン</t>
    </rPh>
    <phoneticPr fontId="7"/>
  </si>
  <si>
    <t>1①</t>
  </si>
  <si>
    <t>1②</t>
  </si>
  <si>
    <t>1③</t>
  </si>
  <si>
    <t>1④</t>
  </si>
  <si>
    <t>1⑤</t>
  </si>
  <si>
    <t>1⑥</t>
  </si>
  <si>
    <t>1⑦</t>
    <phoneticPr fontId="7"/>
  </si>
  <si>
    <t>1⑧</t>
    <phoneticPr fontId="7"/>
  </si>
  <si>
    <t>2①</t>
  </si>
  <si>
    <t>2②</t>
  </si>
  <si>
    <t>2③</t>
  </si>
  <si>
    <t>水道事業(法適用)</t>
    <rPh sb="0" eb="2">
      <t>スイドウ</t>
    </rPh>
    <rPh sb="2" eb="4">
      <t>ジギョウ</t>
    </rPh>
    <rPh sb="5" eb="6">
      <t>ホウ</t>
    </rPh>
    <rPh sb="6" eb="8">
      <t>テキヨウ</t>
    </rPh>
    <phoneticPr fontId="7"/>
  </si>
  <si>
    <t>項番</t>
    <rPh sb="0" eb="2">
      <t>コウバン</t>
    </rPh>
    <phoneticPr fontId="7"/>
  </si>
  <si>
    <t>大項目</t>
    <rPh sb="0" eb="3">
      <t>ダイコウモク</t>
    </rPh>
    <phoneticPr fontId="7"/>
  </si>
  <si>
    <t>年度</t>
    <rPh sb="0" eb="2">
      <t>ネンド</t>
    </rPh>
    <phoneticPr fontId="7"/>
  </si>
  <si>
    <t>団体CD</t>
    <rPh sb="0" eb="2">
      <t>ダンタイ</t>
    </rPh>
    <phoneticPr fontId="7"/>
  </si>
  <si>
    <t>業務CD</t>
    <rPh sb="0" eb="2">
      <t>ギョウム</t>
    </rPh>
    <phoneticPr fontId="7"/>
  </si>
  <si>
    <t>業種CD</t>
    <rPh sb="0" eb="2">
      <t>ギョウシュ</t>
    </rPh>
    <phoneticPr fontId="7"/>
  </si>
  <si>
    <t>事業CD</t>
    <rPh sb="0" eb="2">
      <t>ジギョウ</t>
    </rPh>
    <phoneticPr fontId="7"/>
  </si>
  <si>
    <t>施設CD</t>
    <rPh sb="0" eb="2">
      <t>シセツ</t>
    </rPh>
    <phoneticPr fontId="7"/>
  </si>
  <si>
    <t>基本情報</t>
    <rPh sb="0" eb="2">
      <t>キホン</t>
    </rPh>
    <rPh sb="2" eb="4">
      <t>ジョウホウ</t>
    </rPh>
    <phoneticPr fontId="7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</si>
  <si>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7"/>
  </si>
  <si>
    <t>2. 老朽化の状況</t>
    <phoneticPr fontId="7"/>
  </si>
  <si>
    <t>中項目</t>
    <rPh sb="0" eb="1">
      <t>チュウ</t>
    </rPh>
    <rPh sb="1" eb="3">
      <t>コウモク</t>
    </rPh>
    <phoneticPr fontId="7"/>
  </si>
  <si>
    <t>①経常収支比率(％)</t>
    <phoneticPr fontId="7"/>
  </si>
  <si>
    <t>②累積欠損金比率(％)</t>
    <phoneticPr fontId="7"/>
  </si>
  <si>
    <t>③流動比率(％)</t>
    <rPh sb="1" eb="3">
      <t>リュウドウ</t>
    </rPh>
    <rPh sb="3" eb="5">
      <t>ヒリツ</t>
    </rPh>
    <phoneticPr fontId="7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</si>
  <si>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7"/>
  </si>
  <si>
    <t>⑤料金回収率(％)</t>
    <rPh sb="1" eb="3">
      <t>リョウキン</t>
    </rPh>
    <rPh sb="3" eb="5">
      <t>カイシュウ</t>
    </rPh>
    <rPh sb="5" eb="6">
      <t>リツ</t>
    </rPh>
    <phoneticPr fontId="7"/>
  </si>
  <si>
    <t>⑥給水原価(円)</t>
    <rPh sb="1" eb="3">
      <t>キュウスイ</t>
    </rPh>
    <rPh sb="3" eb="5">
      <t>ゲンカ</t>
    </rPh>
    <rPh sb="6" eb="7">
      <t>エン</t>
    </rPh>
    <phoneticPr fontId="7"/>
  </si>
  <si>
    <t>⑦施設利用率(％)</t>
    <rPh sb="1" eb="3">
      <t>シセツ</t>
    </rPh>
    <rPh sb="3" eb="6">
      <t>リヨウリツ</t>
    </rPh>
    <phoneticPr fontId="7"/>
  </si>
  <si>
    <t>⑧有収率(％)</t>
    <phoneticPr fontId="7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</si>
  <si>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7"/>
  </si>
  <si>
    <t>②管路経年化率(％)</t>
    <rPh sb="1" eb="3">
      <t>カンロ</t>
    </rPh>
    <rPh sb="3" eb="6">
      <t>ケイネンカ</t>
    </rPh>
    <rPh sb="6" eb="7">
      <t>リツ</t>
    </rPh>
    <phoneticPr fontId="7"/>
  </si>
  <si>
    <t>③管路更新率(％)</t>
    <rPh sb="1" eb="3">
      <t>カンロ</t>
    </rPh>
    <rPh sb="3" eb="5">
      <t>コウシン</t>
    </rPh>
    <rPh sb="5" eb="6">
      <t>リツ</t>
    </rPh>
    <phoneticPr fontId="7"/>
  </si>
  <si>
    <t>小項目</t>
    <rPh sb="0" eb="3">
      <t>ショウコウモク</t>
    </rPh>
    <phoneticPr fontId="7"/>
  </si>
  <si>
    <t>都道府県名</t>
    <rPh sb="0" eb="4">
      <t>トドウフケン</t>
    </rPh>
    <rPh sb="4" eb="5">
      <t>メイ</t>
    </rPh>
    <phoneticPr fontId="7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</si>
  <si>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7"/>
  </si>
  <si>
    <t>業種名称</t>
    <rPh sb="0" eb="2">
      <t>ギョウシュ</t>
    </rPh>
    <rPh sb="2" eb="4">
      <t>メイショウ</t>
    </rPh>
    <phoneticPr fontId="7"/>
  </si>
  <si>
    <t>事業名称</t>
    <rPh sb="0" eb="2">
      <t>ジギョウ</t>
    </rPh>
    <rPh sb="2" eb="4">
      <t>メイショウ</t>
    </rPh>
    <phoneticPr fontId="7"/>
  </si>
  <si>
    <t>類似団体</t>
    <rPh sb="0" eb="2">
      <t>ルイジ</t>
    </rPh>
    <rPh sb="2" eb="4">
      <t>ダンタイ</t>
    </rPh>
    <phoneticPr fontId="7"/>
  </si>
  <si>
    <t>資金不足比率</t>
    <rPh sb="0" eb="2">
      <t>シキン</t>
    </rPh>
    <rPh sb="2" eb="4">
      <t>フソク</t>
    </rPh>
    <rPh sb="4" eb="6">
      <t>ヒリツ</t>
    </rPh>
    <phoneticPr fontId="7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</si>
  <si>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7"/>
  </si>
  <si>
    <t>普及率</t>
    <rPh sb="0" eb="2">
      <t>フキュウ</t>
    </rPh>
    <rPh sb="2" eb="3">
      <t>リツ</t>
    </rPh>
    <phoneticPr fontId="7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</si>
  <si>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7"/>
  </si>
  <si>
    <t>人口</t>
    <rPh sb="0" eb="2">
      <t>ジンコウ</t>
    </rPh>
    <phoneticPr fontId="7"/>
  </si>
  <si>
    <t>面積</t>
    <rPh sb="0" eb="2">
      <t>メンセキ</t>
    </rPh>
    <phoneticPr fontId="7"/>
  </si>
  <si>
    <t>人口密度</t>
    <rPh sb="0" eb="2">
      <t>ジンコウ</t>
    </rPh>
    <rPh sb="2" eb="4">
      <t>ミツド</t>
    </rPh>
    <phoneticPr fontId="7"/>
  </si>
  <si>
    <t>給水人口</t>
    <rPh sb="0" eb="2">
      <t>キュウスイ</t>
    </rPh>
    <rPh sb="2" eb="4">
      <t>ジンコウ</t>
    </rPh>
    <phoneticPr fontId="7"/>
  </si>
  <si>
    <t>給水区域面積</t>
  </si>
  <si>
    <t>給水人口密度</t>
  </si>
  <si>
    <t>比率(N-4)</t>
    <rPh sb="0" eb="2">
      <t>ヒリツ</t>
    </rPh>
    <phoneticPr fontId="7"/>
  </si>
  <si>
    <t>比率(N-3)</t>
    <rPh sb="0" eb="2">
      <t>ヒリツ</t>
    </rPh>
    <phoneticPr fontId="7"/>
  </si>
  <si>
    <t>比率(N-2)</t>
    <rPh sb="0" eb="2">
      <t>ヒリツ</t>
    </rPh>
    <phoneticPr fontId="7"/>
  </si>
  <si>
    <t>比率(N-1)</t>
    <rPh sb="0" eb="2">
      <t>ヒリツ</t>
    </rPh>
    <phoneticPr fontId="7"/>
  </si>
  <si>
    <t>比率(N)</t>
    <rPh sb="0" eb="2">
      <t>ヒリツ</t>
    </rPh>
    <phoneticPr fontId="7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</si>
  <si>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</si>
  <si>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</si>
  <si>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</si>
  <si>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</si>
  <si>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</si>
  <si>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</si>
  <si>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7"/>
  </si>
  <si>
    <t>山形県　西川町</t>
  </si>
  <si>
    <t>法適用</t>
  </si>
  <si>
    <t>水道事業</t>
  </si>
  <si>
    <t>末端給水事業</t>
  </si>
  <si>
    <t>A9</t>
  </si>
  <si>
    <t>-</t>
  </si>
  <si>
    <t>Ｎ－４年度</t>
    <rPh sb="3" eb="5">
      <t>ネンド</t>
    </rPh>
    <phoneticPr fontId="7"/>
  </si>
  <si>
    <t>Ｎ－３年度</t>
    <rPh sb="3" eb="5">
      <t>ネンド</t>
    </rPh>
    <phoneticPr fontId="7"/>
  </si>
  <si>
    <t>Ｎ－２年度</t>
    <rPh sb="3" eb="5">
      <t>ネンド</t>
    </rPh>
    <phoneticPr fontId="7"/>
  </si>
  <si>
    <t>Ｎ－１年度</t>
    <rPh sb="3" eb="5">
      <t>ネンド</t>
    </rPh>
    <phoneticPr fontId="7"/>
  </si>
  <si>
    <t>Ｎ年度</t>
    <rPh sb="1" eb="3">
      <t>ネンド</t>
    </rPh>
    <phoneticPr fontId="7"/>
  </si>
  <si>
    <t>非設置</t>
    <rPh sb="0" eb="1">
      <t>ヒ</t>
    </rPh>
    <rPh sb="1" eb="3">
      <t>セッチ</t>
    </rPh>
    <phoneticPr fontId="4"/>
  </si>
  <si>
    <t>　平成29年度に簡易水道との統合を行うため、料金の改定を視野に入れながら、更なる費用削減や設備投資のための財源確保、財政計画や投資計画を見直し、早急に経営改善を図っていく必要がある。</t>
    <rPh sb="1" eb="3">
      <t>ヘイセイ</t>
    </rPh>
    <rPh sb="5" eb="7">
      <t>ネンド</t>
    </rPh>
    <rPh sb="8" eb="10">
      <t>カンイ</t>
    </rPh>
    <rPh sb="10" eb="12">
      <t>スイドウ</t>
    </rPh>
    <rPh sb="14" eb="16">
      <t>トウゴウ</t>
    </rPh>
    <rPh sb="17" eb="18">
      <t>オコナ</t>
    </rPh>
    <rPh sb="22" eb="24">
      <t>リョウキン</t>
    </rPh>
    <rPh sb="25" eb="27">
      <t>カイテイ</t>
    </rPh>
    <rPh sb="28" eb="30">
      <t>シヤ</t>
    </rPh>
    <rPh sb="31" eb="32">
      <t>イ</t>
    </rPh>
    <rPh sb="37" eb="38">
      <t>サラ</t>
    </rPh>
    <rPh sb="40" eb="42">
      <t>ヒヨウ</t>
    </rPh>
    <rPh sb="42" eb="44">
      <t>サクゲン</t>
    </rPh>
    <rPh sb="45" eb="47">
      <t>セツビ</t>
    </rPh>
    <rPh sb="47" eb="49">
      <t>トウシ</t>
    </rPh>
    <rPh sb="53" eb="55">
      <t>ザイゲン</t>
    </rPh>
    <rPh sb="55" eb="57">
      <t>カクホ</t>
    </rPh>
    <rPh sb="58" eb="60">
      <t>ザイセイ</t>
    </rPh>
    <rPh sb="60" eb="62">
      <t>ケイカク</t>
    </rPh>
    <rPh sb="63" eb="65">
      <t>トウシ</t>
    </rPh>
    <rPh sb="65" eb="67">
      <t>ケイカク</t>
    </rPh>
    <rPh sb="68" eb="70">
      <t>ミナオ</t>
    </rPh>
    <rPh sb="72" eb="74">
      <t>ソウキュウ</t>
    </rPh>
    <rPh sb="75" eb="77">
      <t>ケイエイ</t>
    </rPh>
    <rPh sb="77" eb="79">
      <t>カイゼン</t>
    </rPh>
    <rPh sb="80" eb="81">
      <t>ハカ</t>
    </rPh>
    <rPh sb="85" eb="87">
      <t>ヒツヨウ</t>
    </rPh>
    <phoneticPr fontId="4"/>
  </si>
  <si>
    <t>　単年度収支は黒字であるものの、少子高齢化による人口減少や企業の節水等により、年々給水収益が減少しており、「経常収支比率」は類似団体と比較して低くなっている。
　「企業債残高対給水収益比率」が類似団体と比較して高く、設備の更新を企業債に依存しているため、その償還が多額になっており経営を圧迫している。
　「給水原価」は、経常費用が減少し年間有収水量が増加したため前年度より減少し、類似団体と比較して低くなっているが、維持管理費の削減等、今後も経営改善が必要である。
　水道施設の老朽化による漏水件数が年々増加傾向にあり、「有収率」が類似団体と比較して低い要因となっている。</t>
    <rPh sb="1" eb="4">
      <t>タンネンド</t>
    </rPh>
    <rPh sb="4" eb="6">
      <t>シュウシ</t>
    </rPh>
    <rPh sb="7" eb="9">
      <t>クロジ</t>
    </rPh>
    <rPh sb="16" eb="18">
      <t>ショウシ</t>
    </rPh>
    <rPh sb="18" eb="21">
      <t>コウレイカ</t>
    </rPh>
    <rPh sb="24" eb="26">
      <t>ジンコウ</t>
    </rPh>
    <rPh sb="26" eb="28">
      <t>ゲンショウ</t>
    </rPh>
    <rPh sb="29" eb="31">
      <t>キギョウ</t>
    </rPh>
    <rPh sb="32" eb="34">
      <t>セッスイ</t>
    </rPh>
    <rPh sb="34" eb="35">
      <t>トウ</t>
    </rPh>
    <rPh sb="39" eb="41">
      <t>ネンネン</t>
    </rPh>
    <rPh sb="41" eb="43">
      <t>キュウスイ</t>
    </rPh>
    <rPh sb="43" eb="45">
      <t>シュウエキ</t>
    </rPh>
    <rPh sb="46" eb="48">
      <t>ゲンショウ</t>
    </rPh>
    <rPh sb="54" eb="56">
      <t>ケイジョウ</t>
    </rPh>
    <rPh sb="56" eb="58">
      <t>シュウシ</t>
    </rPh>
    <rPh sb="58" eb="60">
      <t>ヒリツ</t>
    </rPh>
    <rPh sb="62" eb="64">
      <t>ルイジ</t>
    </rPh>
    <rPh sb="64" eb="66">
      <t>ダンタイ</t>
    </rPh>
    <rPh sb="67" eb="69">
      <t>ヒカク</t>
    </rPh>
    <rPh sb="71" eb="72">
      <t>ヒク</t>
    </rPh>
    <rPh sb="82" eb="84">
      <t>キギョウ</t>
    </rPh>
    <rPh sb="84" eb="85">
      <t>サイ</t>
    </rPh>
    <rPh sb="85" eb="87">
      <t>ザンダカ</t>
    </rPh>
    <rPh sb="87" eb="88">
      <t>タイ</t>
    </rPh>
    <rPh sb="88" eb="90">
      <t>キュウスイ</t>
    </rPh>
    <rPh sb="90" eb="92">
      <t>シュウエキ</t>
    </rPh>
    <rPh sb="92" eb="94">
      <t>ヒリツ</t>
    </rPh>
    <rPh sb="96" eb="98">
      <t>ルイジ</t>
    </rPh>
    <rPh sb="98" eb="100">
      <t>ダンタイ</t>
    </rPh>
    <rPh sb="101" eb="103">
      <t>ヒカク</t>
    </rPh>
    <rPh sb="105" eb="106">
      <t>タカ</t>
    </rPh>
    <rPh sb="108" eb="110">
      <t>セツビ</t>
    </rPh>
    <rPh sb="111" eb="113">
      <t>コウシン</t>
    </rPh>
    <rPh sb="114" eb="116">
      <t>キギョウ</t>
    </rPh>
    <rPh sb="116" eb="117">
      <t>サイ</t>
    </rPh>
    <rPh sb="118" eb="120">
      <t>イゾン</t>
    </rPh>
    <rPh sb="129" eb="131">
      <t>ショウカン</t>
    </rPh>
    <rPh sb="132" eb="134">
      <t>タガク</t>
    </rPh>
    <rPh sb="140" eb="142">
      <t>ケイエイ</t>
    </rPh>
    <rPh sb="143" eb="145">
      <t>アッパク</t>
    </rPh>
    <rPh sb="153" eb="155">
      <t>キュウスイ</t>
    </rPh>
    <rPh sb="155" eb="157">
      <t>ゲンカ</t>
    </rPh>
    <rPh sb="160" eb="162">
      <t>ケイジョウ</t>
    </rPh>
    <rPh sb="162" eb="164">
      <t>ヒヨウ</t>
    </rPh>
    <rPh sb="165" eb="167">
      <t>ゲンショウ</t>
    </rPh>
    <rPh sb="168" eb="170">
      <t>ネンカン</t>
    </rPh>
    <rPh sb="170" eb="172">
      <t>ユウシュウ</t>
    </rPh>
    <rPh sb="172" eb="174">
      <t>スイリョウ</t>
    </rPh>
    <rPh sb="175" eb="177">
      <t>ゾウカ</t>
    </rPh>
    <rPh sb="181" eb="184">
      <t>ゼンネンド</t>
    </rPh>
    <rPh sb="186" eb="188">
      <t>ゲンショウ</t>
    </rPh>
    <rPh sb="190" eb="192">
      <t>ルイジ</t>
    </rPh>
    <rPh sb="192" eb="194">
      <t>ダンタイ</t>
    </rPh>
    <rPh sb="195" eb="197">
      <t>ヒカク</t>
    </rPh>
    <rPh sb="199" eb="200">
      <t>ヒク</t>
    </rPh>
    <rPh sb="208" eb="210">
      <t>イジ</t>
    </rPh>
    <rPh sb="210" eb="213">
      <t>カンリヒ</t>
    </rPh>
    <rPh sb="214" eb="216">
      <t>サクゲン</t>
    </rPh>
    <rPh sb="216" eb="217">
      <t>トウ</t>
    </rPh>
    <rPh sb="218" eb="220">
      <t>コンゴ</t>
    </rPh>
    <rPh sb="221" eb="223">
      <t>ケイエイ</t>
    </rPh>
    <rPh sb="223" eb="225">
      <t>カイゼン</t>
    </rPh>
    <rPh sb="226" eb="228">
      <t>ヒツヨウ</t>
    </rPh>
    <rPh sb="234" eb="236">
      <t>スイドウ</t>
    </rPh>
    <rPh sb="236" eb="238">
      <t>シセツ</t>
    </rPh>
    <rPh sb="239" eb="242">
      <t>ロウキュウカ</t>
    </rPh>
    <rPh sb="245" eb="247">
      <t>ロウスイ</t>
    </rPh>
    <rPh sb="247" eb="249">
      <t>ケンスウ</t>
    </rPh>
    <rPh sb="250" eb="252">
      <t>ネンネン</t>
    </rPh>
    <rPh sb="252" eb="254">
      <t>ゾウカ</t>
    </rPh>
    <rPh sb="254" eb="256">
      <t>ケイコウ</t>
    </rPh>
    <rPh sb="261" eb="264">
      <t>ユウシュウリツ</t>
    </rPh>
    <rPh sb="266" eb="268">
      <t>ルイジ</t>
    </rPh>
    <rPh sb="268" eb="270">
      <t>ダンタイ</t>
    </rPh>
    <rPh sb="271" eb="273">
      <t>ヒカク</t>
    </rPh>
    <rPh sb="275" eb="276">
      <t>ヒク</t>
    </rPh>
    <rPh sb="277" eb="279">
      <t>ヨウイン</t>
    </rPh>
    <phoneticPr fontId="4"/>
  </si>
  <si>
    <t>　法定耐用年数を超えた管路の割合が上昇し、漏水の原因になっている。類似団体と比較しても、その割合は大きく、計画的な管路更新の必要性が高い。早急な検討が必要となっている。
　「管路更新率」は、配水管の新設を行ったため前年度より上昇し、類似団体と比較しても上回っている。</t>
    <rPh sb="1" eb="3">
      <t>ホウテイ</t>
    </rPh>
    <rPh sb="3" eb="5">
      <t>タイヨウ</t>
    </rPh>
    <rPh sb="5" eb="7">
      <t>ネンスウ</t>
    </rPh>
    <rPh sb="8" eb="9">
      <t>コ</t>
    </rPh>
    <rPh sb="11" eb="13">
      <t>カンロ</t>
    </rPh>
    <rPh sb="14" eb="16">
      <t>ワリアイ</t>
    </rPh>
    <rPh sb="17" eb="19">
      <t>ジョウショウ</t>
    </rPh>
    <rPh sb="21" eb="23">
      <t>ロウスイ</t>
    </rPh>
    <rPh sb="24" eb="26">
      <t>ゲンイン</t>
    </rPh>
    <rPh sb="33" eb="35">
      <t>ルイジ</t>
    </rPh>
    <rPh sb="35" eb="37">
      <t>ダンタイ</t>
    </rPh>
    <rPh sb="38" eb="40">
      <t>ヒカク</t>
    </rPh>
    <rPh sb="46" eb="48">
      <t>ワリアイ</t>
    </rPh>
    <rPh sb="49" eb="50">
      <t>オオ</t>
    </rPh>
    <rPh sb="53" eb="56">
      <t>ケイカクテキ</t>
    </rPh>
    <rPh sb="57" eb="59">
      <t>カンロ</t>
    </rPh>
    <rPh sb="59" eb="61">
      <t>コウシン</t>
    </rPh>
    <rPh sb="62" eb="65">
      <t>ヒツヨウセイ</t>
    </rPh>
    <rPh sb="66" eb="67">
      <t>タカ</t>
    </rPh>
    <rPh sb="69" eb="71">
      <t>ソウキュウ</t>
    </rPh>
    <rPh sb="72" eb="74">
      <t>ケントウ</t>
    </rPh>
    <rPh sb="75" eb="77">
      <t>ヒツヨウ</t>
    </rPh>
    <rPh sb="87" eb="89">
      <t>カンロ</t>
    </rPh>
    <rPh sb="89" eb="91">
      <t>コウシン</t>
    </rPh>
    <rPh sb="91" eb="92">
      <t>リツ</t>
    </rPh>
    <rPh sb="95" eb="98">
      <t>ハイスイカン</t>
    </rPh>
    <rPh sb="99" eb="101">
      <t>シンセツ</t>
    </rPh>
    <rPh sb="102" eb="103">
      <t>オコナ</t>
    </rPh>
    <rPh sb="107" eb="110">
      <t>ゼンネンド</t>
    </rPh>
    <rPh sb="112" eb="114">
      <t>ジョウショウ</t>
    </rPh>
    <rPh sb="116" eb="118">
      <t>ルイジ</t>
    </rPh>
    <rPh sb="118" eb="120">
      <t>ダンタイ</t>
    </rPh>
    <rPh sb="121" eb="123">
      <t>ヒカク</t>
    </rPh>
    <rPh sb="126" eb="127">
      <t>ウワ</t>
    </rPh>
    <rPh sb="127" eb="128">
      <t>マワ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</si>
</sst>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#,##0.00;&quot;△ &quot;#,##0.00"/>
    <numFmt numFmtId="180" formatCode="ge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0"/>
      <name val="ＭＳ Ｐゴシック"/>
      <family val="2"/>
      <charset val="128"/>
    </font>
    <font>
      <sz val="1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6" fontId="18" fillId="0" borderId="0" applyFont="0" applyFill="0" applyBorder="0" applyAlignment="0" applyProtection="0"/>
    <xf numFmtId="0" fontId="18" fillId="0" borderId="0"/>
    <xf numFmtId="0" fontId="1" fillId="0" borderId="0">
      <alignment vertical="center"/>
    </xf>
    <xf numFmtId="0" fontId="2" fillId="0" borderId="0">
      <alignment vertical="center"/>
    </xf>
    <xf numFmtId="0" fontId="18" fillId="0" borderId="0"/>
    <xf numFmtId="0" fontId="16" fillId="0" borderId="0"/>
    <xf numFmtId="0" fontId="19" fillId="0" borderId="0">
      <alignment vertical="center"/>
    </xf>
    <xf numFmtId="0" fontId="14" fillId="0" borderId="0">
      <alignment vertical="center"/>
    </xf>
    <xf numFmtId="0" fontId="18" fillId="0" borderId="0"/>
    <xf numFmtId="0" fontId="1" fillId="0" borderId="0">
      <alignment vertical="center"/>
    </xf>
    <xf numFmtId="0" fontId="16" fillId="0" borderId="0"/>
    <xf numFmtId="0" fontId="20" fillId="0" borderId="0">
      <alignment vertical="center"/>
    </xf>
    <xf numFmtId="0" fontId="21" fillId="0" borderId="0"/>
  </cellStyleXfs>
  <cellXfs count="96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1" applyFont="1">
      <alignment vertical="center"/>
    </xf>
    <xf numFmtId="0" fontId="2" fillId="0" borderId="0" xfId="1">
      <alignment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Border="1">
      <alignment vertical="center"/>
    </xf>
    <xf numFmtId="0" fontId="9" fillId="0" borderId="6" xfId="1" applyFont="1" applyBorder="1" applyAlignment="1">
      <alignment vertical="center"/>
    </xf>
    <xf numFmtId="0" fontId="9" fillId="0" borderId="7" xfId="1" applyFont="1" applyBorder="1" applyAlignment="1">
      <alignment vertical="center"/>
    </xf>
    <xf numFmtId="0" fontId="9" fillId="0" borderId="8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vertical="center"/>
    </xf>
    <xf numFmtId="0" fontId="10" fillId="0" borderId="10" xfId="1" applyFont="1" applyBorder="1" applyAlignment="1">
      <alignment vertical="center"/>
    </xf>
    <xf numFmtId="0" fontId="12" fillId="0" borderId="0" xfId="1" applyFont="1" applyBorder="1" applyAlignment="1">
      <alignment horizontal="left" vertical="center"/>
    </xf>
    <xf numFmtId="0" fontId="12" fillId="0" borderId="0" xfId="1" applyFont="1" applyBorder="1" applyAlignment="1">
      <alignment vertical="center"/>
    </xf>
    <xf numFmtId="0" fontId="12" fillId="0" borderId="10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vertical="center"/>
    </xf>
    <xf numFmtId="0" fontId="3" fillId="0" borderId="12" xfId="1" applyFont="1" applyBorder="1" applyAlignment="1">
      <alignment vertical="center"/>
    </xf>
    <xf numFmtId="0" fontId="5" fillId="0" borderId="9" xfId="1" applyFont="1" applyBorder="1">
      <alignment vertical="center"/>
    </xf>
    <xf numFmtId="0" fontId="5" fillId="0" borderId="10" xfId="1" applyFont="1" applyBorder="1">
      <alignment vertical="center"/>
    </xf>
    <xf numFmtId="0" fontId="14" fillId="0" borderId="0" xfId="1" applyFont="1" applyBorder="1">
      <alignment vertical="center"/>
    </xf>
    <xf numFmtId="0" fontId="15" fillId="0" borderId="0" xfId="1" applyFont="1" applyBorder="1" applyAlignment="1">
      <alignment horizontal="center" vertical="center"/>
    </xf>
    <xf numFmtId="0" fontId="5" fillId="0" borderId="11" xfId="1" applyFont="1" applyBorder="1">
      <alignment vertical="center"/>
    </xf>
    <xf numFmtId="0" fontId="5" fillId="0" borderId="1" xfId="1" applyFont="1" applyBorder="1">
      <alignment vertical="center"/>
    </xf>
    <xf numFmtId="0" fontId="5" fillId="0" borderId="12" xfId="1" applyFont="1" applyBorder="1">
      <alignment vertical="center"/>
    </xf>
    <xf numFmtId="0" fontId="3" fillId="0" borderId="0" xfId="1" applyFont="1" applyBorder="1" applyAlignment="1">
      <alignment horizontal="center" vertical="center"/>
    </xf>
    <xf numFmtId="0" fontId="16" fillId="0" borderId="0" xfId="1" applyFont="1">
      <alignment vertical="center"/>
    </xf>
    <xf numFmtId="0" fontId="17" fillId="0" borderId="0" xfId="1" applyFont="1" applyProtection="1">
      <alignment vertical="center"/>
      <protection hidden="1"/>
    </xf>
    <xf numFmtId="0" fontId="17" fillId="0" borderId="0" xfId="1" applyFont="1">
      <alignment vertical="center"/>
    </xf>
    <xf numFmtId="0" fontId="2" fillId="3" borderId="5" xfId="1" applyFill="1" applyBorder="1">
      <alignment vertical="center"/>
    </xf>
    <xf numFmtId="0" fontId="2" fillId="3" borderId="13" xfId="1" applyFill="1" applyBorder="1">
      <alignment vertical="center"/>
    </xf>
    <xf numFmtId="0" fontId="2" fillId="3" borderId="14" xfId="1" applyFill="1" applyBorder="1">
      <alignment vertical="center"/>
    </xf>
    <xf numFmtId="0" fontId="2" fillId="3" borderId="15" xfId="1" applyFill="1" applyBorder="1">
      <alignment vertical="center"/>
    </xf>
    <xf numFmtId="0" fontId="2" fillId="3" borderId="5" xfId="1" applyFill="1" applyBorder="1" applyAlignment="1">
      <alignment vertical="center" shrinkToFit="1"/>
    </xf>
    <xf numFmtId="0" fontId="2" fillId="4" borderId="5" xfId="1" applyNumberFormat="1" applyFill="1" applyBorder="1" applyAlignment="1">
      <alignment vertical="center" shrinkToFit="1"/>
    </xf>
    <xf numFmtId="177" fontId="0" fillId="4" borderId="5" xfId="2" applyNumberFormat="1" applyFont="1" applyFill="1" applyBorder="1" applyAlignment="1">
      <alignment vertical="center" shrinkToFit="1"/>
    </xf>
    <xf numFmtId="178" fontId="0" fillId="4" borderId="5" xfId="2" applyNumberFormat="1" applyFont="1" applyFill="1" applyBorder="1" applyAlignment="1">
      <alignment vertical="center" shrinkToFit="1"/>
    </xf>
    <xf numFmtId="49" fontId="2" fillId="0" borderId="0" xfId="1" applyNumberFormat="1" applyAlignment="1">
      <alignment vertical="center" shrinkToFit="1"/>
    </xf>
    <xf numFmtId="0" fontId="2" fillId="0" borderId="5" xfId="1" applyNumberFormat="1" applyBorder="1" applyAlignment="1">
      <alignment vertical="center" shrinkToFit="1"/>
    </xf>
    <xf numFmtId="177" fontId="0" fillId="0" borderId="5" xfId="2" applyNumberFormat="1" applyFont="1" applyBorder="1" applyAlignment="1">
      <alignment vertical="center" shrinkToFit="1"/>
    </xf>
    <xf numFmtId="40" fontId="2" fillId="0" borderId="0" xfId="1" applyNumberFormat="1">
      <alignment vertical="center"/>
    </xf>
    <xf numFmtId="179" fontId="0" fillId="0" borderId="0" xfId="2" applyNumberFormat="1" applyFont="1" applyBorder="1" applyAlignment="1">
      <alignment vertical="center" shrinkToFit="1"/>
    </xf>
    <xf numFmtId="0" fontId="2" fillId="2" borderId="5" xfId="1" applyFill="1" applyBorder="1">
      <alignment vertical="center"/>
    </xf>
    <xf numFmtId="180" fontId="2" fillId="0" borderId="5" xfId="1" applyNumberFormat="1" applyBorder="1">
      <alignment vertical="center"/>
    </xf>
    <xf numFmtId="0" fontId="6" fillId="0" borderId="0" xfId="1" applyFont="1" applyAlignment="1">
      <alignment horizontal="center" vertical="center"/>
    </xf>
    <xf numFmtId="49" fontId="3" fillId="0" borderId="1" xfId="1" applyNumberFormat="1" applyFont="1" applyBorder="1" applyAlignment="1" applyProtection="1">
      <alignment horizontal="left" vertical="center"/>
      <protection hidden="1"/>
    </xf>
    <xf numFmtId="49" fontId="3" fillId="0" borderId="0" xfId="1" applyNumberFormat="1" applyFont="1" applyBorder="1" applyAlignment="1" applyProtection="1">
      <alignment horizontal="left" vertical="center"/>
      <protection hidden="1"/>
    </xf>
    <xf numFmtId="0" fontId="3" fillId="2" borderId="2" xfId="1" applyFont="1" applyFill="1" applyBorder="1" applyAlignment="1">
      <alignment horizontal="center" vertical="center" shrinkToFit="1"/>
    </xf>
    <xf numFmtId="0" fontId="3" fillId="2" borderId="3" xfId="1" applyFont="1" applyFill="1" applyBorder="1" applyAlignment="1">
      <alignment horizontal="center" vertical="center" shrinkToFit="1"/>
    </xf>
    <xf numFmtId="0" fontId="3" fillId="2" borderId="4" xfId="1" applyFont="1" applyFill="1" applyBorder="1" applyAlignment="1">
      <alignment horizontal="center" vertical="center" shrinkToFit="1"/>
    </xf>
    <xf numFmtId="0" fontId="3" fillId="2" borderId="5" xfId="1" applyFont="1" applyFill="1" applyBorder="1" applyAlignment="1">
      <alignment horizontal="center" vertical="center" shrinkToFit="1"/>
    </xf>
    <xf numFmtId="177" fontId="5" fillId="0" borderId="2" xfId="1" applyNumberFormat="1" applyFont="1" applyBorder="1" applyAlignment="1" applyProtection="1">
      <alignment horizontal="center" vertical="center" shrinkToFit="1"/>
      <protection hidden="1"/>
    </xf>
    <xf numFmtId="177" fontId="5" fillId="0" borderId="3" xfId="1" applyNumberFormat="1" applyFont="1" applyBorder="1" applyAlignment="1" applyProtection="1">
      <alignment horizontal="center" vertical="center" shrinkToFit="1"/>
      <protection hidden="1"/>
    </xf>
    <xf numFmtId="177" fontId="5" fillId="0" borderId="5" xfId="1" applyNumberFormat="1" applyFont="1" applyBorder="1" applyAlignment="1" applyProtection="1">
      <alignment horizontal="center" vertical="center" shrinkToFit="1"/>
      <protection hidden="1"/>
    </xf>
    <xf numFmtId="0" fontId="10" fillId="0" borderId="9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5" fillId="0" borderId="2" xfId="1" applyNumberFormat="1" applyFont="1" applyBorder="1" applyAlignment="1" applyProtection="1">
      <alignment horizontal="center" vertical="center" shrinkToFit="1"/>
      <protection hidden="1"/>
    </xf>
    <xf numFmtId="0" fontId="5" fillId="0" borderId="3" xfId="1" applyNumberFormat="1" applyFont="1" applyBorder="1" applyAlignment="1" applyProtection="1">
      <alignment horizontal="center" vertical="center" shrinkToFit="1"/>
      <protection hidden="1"/>
    </xf>
    <xf numFmtId="0" fontId="5" fillId="0" borderId="4" xfId="1" applyNumberFormat="1" applyFont="1" applyBorder="1" applyAlignment="1" applyProtection="1">
      <alignment horizontal="center" vertical="center" shrinkToFit="1"/>
      <protection hidden="1"/>
    </xf>
    <xf numFmtId="0" fontId="5" fillId="0" borderId="5" xfId="1" applyNumberFormat="1" applyFont="1" applyBorder="1" applyAlignment="1" applyProtection="1">
      <alignment horizontal="center" vertical="center" shrinkToFit="1"/>
      <protection hidden="1"/>
    </xf>
    <xf numFmtId="0" fontId="5" fillId="0" borderId="5" xfId="1" applyNumberFormat="1" applyFont="1" applyBorder="1" applyAlignment="1" applyProtection="1">
      <alignment horizontal="center" vertical="center" shrinkToFit="1"/>
      <protection locked="0"/>
    </xf>
    <xf numFmtId="176" fontId="5" fillId="0" borderId="5" xfId="1" applyNumberFormat="1" applyFont="1" applyBorder="1" applyAlignment="1" applyProtection="1">
      <alignment horizontal="center" vertical="center" shrinkToFit="1"/>
      <protection hidden="1"/>
    </xf>
    <xf numFmtId="0" fontId="12" fillId="0" borderId="9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177" fontId="5" fillId="0" borderId="4" xfId="1" applyNumberFormat="1" applyFont="1" applyBorder="1" applyAlignment="1" applyProtection="1">
      <alignment horizontal="center" vertical="center" shrinkToFit="1"/>
      <protection hidden="1"/>
    </xf>
    <xf numFmtId="0" fontId="3" fillId="0" borderId="1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9" fillId="0" borderId="0" xfId="1" applyFont="1" applyBorder="1" applyAlignment="1">
      <alignment horizontal="left"/>
    </xf>
    <xf numFmtId="0" fontId="9" fillId="0" borderId="1" xfId="1" applyFont="1" applyBorder="1" applyAlignment="1">
      <alignment horizontal="left"/>
    </xf>
    <xf numFmtId="0" fontId="9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13" fillId="0" borderId="6" xfId="1" applyFont="1" applyBorder="1" applyAlignment="1">
      <alignment horizontal="left" vertical="center"/>
    </xf>
    <xf numFmtId="0" fontId="13" fillId="0" borderId="7" xfId="1" applyFont="1" applyBorder="1" applyAlignment="1">
      <alignment horizontal="left" vertical="center"/>
    </xf>
    <xf numFmtId="0" fontId="13" fillId="0" borderId="8" xfId="1" applyFont="1" applyBorder="1" applyAlignment="1">
      <alignment horizontal="left" vertical="center"/>
    </xf>
    <xf numFmtId="0" fontId="13" fillId="0" borderId="9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0" fontId="13" fillId="0" borderId="10" xfId="1" applyFont="1" applyBorder="1" applyAlignment="1">
      <alignment horizontal="left" vertical="center"/>
    </xf>
    <xf numFmtId="0" fontId="5" fillId="0" borderId="9" xfId="1" applyFont="1" applyBorder="1" applyAlignment="1" applyProtection="1">
      <alignment horizontal="left" vertical="top" wrapText="1"/>
      <protection locked="0"/>
    </xf>
    <xf numFmtId="0" fontId="5" fillId="0" borderId="0" xfId="1" applyFont="1" applyBorder="1" applyAlignment="1" applyProtection="1">
      <alignment horizontal="left" vertical="top" wrapText="1"/>
      <protection locked="0"/>
    </xf>
    <xf numFmtId="0" fontId="5" fillId="0" borderId="10" xfId="1" applyFont="1" applyBorder="1" applyAlignment="1" applyProtection="1">
      <alignment horizontal="left" vertical="top" wrapText="1"/>
      <protection locked="0"/>
    </xf>
    <xf numFmtId="0" fontId="3" fillId="0" borderId="0" xfId="1" applyFont="1" applyBorder="1" applyAlignment="1">
      <alignment horizontal="center" vertical="center"/>
    </xf>
    <xf numFmtId="0" fontId="5" fillId="0" borderId="11" xfId="1" applyFont="1" applyBorder="1" applyAlignment="1" applyProtection="1">
      <alignment horizontal="left" vertical="top" wrapText="1"/>
      <protection locked="0"/>
    </xf>
    <xf numFmtId="0" fontId="5" fillId="0" borderId="1" xfId="1" applyFont="1" applyBorder="1" applyAlignment="1" applyProtection="1">
      <alignment horizontal="left" vertical="top" wrapText="1"/>
      <protection locked="0"/>
    </xf>
    <xf numFmtId="0" fontId="5" fillId="0" borderId="12" xfId="1" applyFont="1" applyBorder="1" applyAlignment="1" applyProtection="1">
      <alignment horizontal="left" vertical="top" wrapText="1"/>
      <protection locked="0"/>
    </xf>
    <xf numFmtId="0" fontId="2" fillId="3" borderId="5" xfId="1" applyFill="1" applyBorder="1" applyAlignment="1">
      <alignment horizontal="center" vertical="center"/>
    </xf>
    <xf numFmtId="0" fontId="2" fillId="3" borderId="6" xfId="1" applyFill="1" applyBorder="1" applyAlignment="1">
      <alignment horizontal="center" vertical="center"/>
    </xf>
    <xf numFmtId="0" fontId="2" fillId="3" borderId="7" xfId="1" applyFill="1" applyBorder="1" applyAlignment="1">
      <alignment horizontal="center" vertical="center"/>
    </xf>
    <xf numFmtId="0" fontId="2" fillId="3" borderId="8" xfId="1" applyFill="1" applyBorder="1" applyAlignment="1">
      <alignment horizontal="center" vertical="center"/>
    </xf>
    <xf numFmtId="0" fontId="2" fillId="3" borderId="11" xfId="1" applyFill="1" applyBorder="1" applyAlignment="1">
      <alignment horizontal="center" vertical="center"/>
    </xf>
    <xf numFmtId="0" fontId="2" fillId="3" borderId="1" xfId="1" applyFill="1" applyBorder="1" applyAlignment="1">
      <alignment horizontal="center" vertical="center"/>
    </xf>
    <xf numFmtId="0" fontId="2" fillId="3" borderId="12" xfId="1" applyFill="1" applyBorder="1" applyAlignment="1">
      <alignment horizontal="center" vertical="center"/>
    </xf>
    <xf numFmtId="0" fontId="2" fillId="3" borderId="5" xfId="1" applyFill="1" applyBorder="1" applyAlignment="1">
      <alignment horizontal="center" vertical="center" wrapText="1"/>
    </xf>
  </cellXfs>
  <cellStyles count="18"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1"/>
    <cellStyle name="標準 2 2" xfId="6"/>
    <cellStyle name="標準 2 3" xfId="7"/>
    <cellStyle name="標準 2 3 2" xfId="8"/>
    <cellStyle name="標準 2 4" xfId="9"/>
    <cellStyle name="標準 2_【重要】（県）指数表_書式まとめ" xfId="10"/>
    <cellStyle name="標準 3" xfId="11"/>
    <cellStyle name="標準 3 2" xfId="12"/>
    <cellStyle name="標準 3 3" xfId="13"/>
    <cellStyle name="標準 4" xfId="14"/>
    <cellStyle name="標準 5" xfId="15"/>
    <cellStyle name="標準 6" xfId="16"/>
    <cellStyle name="標準 7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7"/>
          <c:y val="0.1580694566902852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 formatCode="#,##0.00;&quot;△&quot;#,##0.00">
                  <c:v>0</c:v>
                </c:pt>
                <c:pt idx="1">
                  <c:v>0.08</c:v>
                </c:pt>
                <c:pt idx="2" formatCode="#,##0.00;&quot;△&quot;#,##0.00">
                  <c:v>0</c:v>
                </c:pt>
                <c:pt idx="3">
                  <c:v>0.16</c:v>
                </c:pt>
                <c:pt idx="4">
                  <c:v>0.71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5420232"/>
        <c:axId val="2706956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0.66</c:v>
                </c:pt>
                <c:pt idx="1">
                  <c:v>0.64</c:v>
                </c:pt>
                <c:pt idx="2">
                  <c:v>0.56000000000000005</c:v>
                </c:pt>
                <c:pt idx="3">
                  <c:v>0.65</c:v>
                </c:pt>
                <c:pt idx="4">
                  <c:v>0.41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5420232"/>
        <c:axId val="270695608"/>
      </c:lineChart>
      <c:dateAx>
        <c:axId val="33542023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70695608"/>
        <c:crosses val="autoZero"/>
        <c:auto val="1"/>
        <c:lblOffset val="100"/>
        <c:baseTimeUnit val="years"/>
      </c:dateAx>
      <c:valAx>
        <c:axId val="2706956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354202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77" l="0.70000000000000062" r="0.70000000000000062" t="0.750000000000012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77"/>
          <c:y val="0.15806945669028497"/>
          <c:w val="0.8602616255212191"/>
          <c:h val="0.54627248298936959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107.88</c:v>
                </c:pt>
                <c:pt idx="1">
                  <c:v>106.61</c:v>
                </c:pt>
                <c:pt idx="2">
                  <c:v>104.7</c:v>
                </c:pt>
                <c:pt idx="3">
                  <c:v>101.45</c:v>
                </c:pt>
                <c:pt idx="4">
                  <c:v>103.8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6123840"/>
        <c:axId val="3361254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104.95</c:v>
                </c:pt>
                <c:pt idx="1">
                  <c:v>105.53</c:v>
                </c:pt>
                <c:pt idx="2">
                  <c:v>107.2</c:v>
                </c:pt>
                <c:pt idx="3">
                  <c:v>106.62</c:v>
                </c:pt>
                <c:pt idx="4">
                  <c:v>114.74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6123840"/>
        <c:axId val="336125408"/>
      </c:lineChart>
      <c:dateAx>
        <c:axId val="33612384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36125408"/>
        <c:crosses val="autoZero"/>
        <c:auto val="1"/>
        <c:lblOffset val="100"/>
        <c:baseTimeUnit val="years"/>
      </c:dateAx>
      <c:valAx>
        <c:axId val="3361254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3612384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21" l="0.70000000000000062" r="0.70000000000000062" t="0.750000000000012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データ!$DH$6:$DL$6</c:f>
              <c:numCache>
                <c:formatCode>#,##0.00;"△"#,##0.00;"-"</c:formatCode>
                <c:ptCount val="5"/>
                <c:pt idx="0">
                  <c:v>29.32</c:v>
                </c:pt>
                <c:pt idx="1">
                  <c:v>30.64</c:v>
                </c:pt>
                <c:pt idx="2">
                  <c:v>39.200000000000003</c:v>
                </c:pt>
                <c:pt idx="3">
                  <c:v>41.02</c:v>
                </c:pt>
                <c:pt idx="4">
                  <c:v>42.59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6125016"/>
        <c:axId val="3361277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#,##0.00;"△"#,##0.00;"-"</c:formatCode>
                <c:ptCount val="5"/>
                <c:pt idx="0">
                  <c:v>35.18</c:v>
                </c:pt>
                <c:pt idx="1">
                  <c:v>36.43</c:v>
                </c:pt>
                <c:pt idx="2">
                  <c:v>46.12</c:v>
                </c:pt>
                <c:pt idx="3">
                  <c:v>47.44</c:v>
                </c:pt>
                <c:pt idx="4">
                  <c:v>52.4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6125016"/>
        <c:axId val="336127760"/>
      </c:lineChart>
      <c:dateAx>
        <c:axId val="33612501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36127760"/>
        <c:crosses val="autoZero"/>
        <c:auto val="1"/>
        <c:lblOffset val="100"/>
        <c:baseTimeUnit val="years"/>
      </c:dateAx>
      <c:valAx>
        <c:axId val="33612776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361250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データ!$DS$6:$DW$6</c:f>
              <c:numCache>
                <c:formatCode>#,##0.00;"△"#,##0.00;"-"</c:formatCode>
                <c:ptCount val="5"/>
                <c:pt idx="0">
                  <c:v>9.76</c:v>
                </c:pt>
                <c:pt idx="1">
                  <c:v>9.68</c:v>
                </c:pt>
                <c:pt idx="2">
                  <c:v>9.69</c:v>
                </c:pt>
                <c:pt idx="3">
                  <c:v>9.26</c:v>
                </c:pt>
                <c:pt idx="4">
                  <c:v>10.26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6129720"/>
        <c:axId val="3361293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#,##0.00;"△"#,##0.00;"-"</c:formatCode>
                <c:ptCount val="5"/>
                <c:pt idx="0">
                  <c:v>8.41</c:v>
                </c:pt>
                <c:pt idx="1">
                  <c:v>8.7200000000000006</c:v>
                </c:pt>
                <c:pt idx="2">
                  <c:v>9.86</c:v>
                </c:pt>
                <c:pt idx="3">
                  <c:v>11.16</c:v>
                </c:pt>
                <c:pt idx="4">
                  <c:v>14.01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6129720"/>
        <c:axId val="336129328"/>
      </c:lineChart>
      <c:dateAx>
        <c:axId val="3361297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36129328"/>
        <c:crosses val="autoZero"/>
        <c:auto val="1"/>
        <c:lblOffset val="100"/>
        <c:baseTimeUnit val="years"/>
      </c:dateAx>
      <c:valAx>
        <c:axId val="3361293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361297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6128152"/>
        <c:axId val="3361305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#,##0.00;"△"#,##0.00;"-"</c:formatCode>
                <c:ptCount val="5"/>
                <c:pt idx="0">
                  <c:v>26.81</c:v>
                </c:pt>
                <c:pt idx="1">
                  <c:v>28.31</c:v>
                </c:pt>
                <c:pt idx="2">
                  <c:v>13.46</c:v>
                </c:pt>
                <c:pt idx="3">
                  <c:v>12.59</c:v>
                </c:pt>
                <c:pt idx="4">
                  <c:v>27.19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6128152"/>
        <c:axId val="336130504"/>
      </c:lineChart>
      <c:dateAx>
        <c:axId val="33612815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36130504"/>
        <c:crosses val="autoZero"/>
        <c:auto val="1"/>
        <c:lblOffset val="100"/>
        <c:baseTimeUnit val="years"/>
      </c:dateAx>
      <c:valAx>
        <c:axId val="33613050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3612815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データ!$AT$6:$AX$6</c:f>
              <c:numCache>
                <c:formatCode>#,##0.00;"△"#,##0.00;"-"</c:formatCode>
                <c:ptCount val="5"/>
                <c:pt idx="0">
                  <c:v>194.18</c:v>
                </c:pt>
                <c:pt idx="1">
                  <c:v>2171.96</c:v>
                </c:pt>
                <c:pt idx="2">
                  <c:v>425.39</c:v>
                </c:pt>
                <c:pt idx="3">
                  <c:v>370.39</c:v>
                </c:pt>
                <c:pt idx="4">
                  <c:v>551.29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6569576"/>
        <c:axId val="3365691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#,##0.00;"△"#,##0.00;"-"</c:formatCode>
                <c:ptCount val="5"/>
                <c:pt idx="0">
                  <c:v>1002.64</c:v>
                </c:pt>
                <c:pt idx="1">
                  <c:v>1164.51</c:v>
                </c:pt>
                <c:pt idx="2">
                  <c:v>434.72</c:v>
                </c:pt>
                <c:pt idx="3">
                  <c:v>416.14</c:v>
                </c:pt>
                <c:pt idx="4">
                  <c:v>477.44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6569576"/>
        <c:axId val="336569184"/>
      </c:lineChart>
      <c:dateAx>
        <c:axId val="33656957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36569184"/>
        <c:crosses val="autoZero"/>
        <c:auto val="1"/>
        <c:lblOffset val="100"/>
        <c:baseTimeUnit val="years"/>
      </c:dateAx>
      <c:valAx>
        <c:axId val="33656918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3656957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575.74</c:v>
                </c:pt>
                <c:pt idx="1">
                  <c:v>565.96</c:v>
                </c:pt>
                <c:pt idx="2">
                  <c:v>536.77</c:v>
                </c:pt>
                <c:pt idx="3">
                  <c:v>543.27</c:v>
                </c:pt>
                <c:pt idx="4">
                  <c:v>542.75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6567224"/>
        <c:axId val="3365687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520.29999999999995</c:v>
                </c:pt>
                <c:pt idx="1">
                  <c:v>498.27</c:v>
                </c:pt>
                <c:pt idx="2">
                  <c:v>495.76</c:v>
                </c:pt>
                <c:pt idx="3">
                  <c:v>487.22</c:v>
                </c:pt>
                <c:pt idx="4">
                  <c:v>485.75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6567224"/>
        <c:axId val="336568792"/>
      </c:lineChart>
      <c:dateAx>
        <c:axId val="33656722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36568792"/>
        <c:crosses val="autoZero"/>
        <c:auto val="1"/>
        <c:lblOffset val="100"/>
        <c:baseTimeUnit val="years"/>
      </c:dateAx>
      <c:valAx>
        <c:axId val="33656879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3656722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105.06</c:v>
                </c:pt>
                <c:pt idx="1">
                  <c:v>104.1</c:v>
                </c:pt>
                <c:pt idx="2">
                  <c:v>102.16</c:v>
                </c:pt>
                <c:pt idx="3">
                  <c:v>99.08</c:v>
                </c:pt>
                <c:pt idx="4">
                  <c:v>101.83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6566440"/>
        <c:axId val="3365731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90.69</c:v>
                </c:pt>
                <c:pt idx="1">
                  <c:v>90.64</c:v>
                </c:pt>
                <c:pt idx="2">
                  <c:v>93.66</c:v>
                </c:pt>
                <c:pt idx="3">
                  <c:v>92.76</c:v>
                </c:pt>
                <c:pt idx="4">
                  <c:v>83.59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6566440"/>
        <c:axId val="336573104"/>
      </c:lineChart>
      <c:dateAx>
        <c:axId val="33656644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36573104"/>
        <c:crosses val="autoZero"/>
        <c:auto val="1"/>
        <c:lblOffset val="100"/>
        <c:baseTimeUnit val="years"/>
      </c:dateAx>
      <c:valAx>
        <c:axId val="3365731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3656644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200.31</c:v>
                </c:pt>
                <c:pt idx="1">
                  <c:v>202.95</c:v>
                </c:pt>
                <c:pt idx="2">
                  <c:v>208.98</c:v>
                </c:pt>
                <c:pt idx="3">
                  <c:v>212.8</c:v>
                </c:pt>
                <c:pt idx="4">
                  <c:v>207.87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6572712"/>
        <c:axId val="3365668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211.08</c:v>
                </c:pt>
                <c:pt idx="1">
                  <c:v>213.52</c:v>
                </c:pt>
                <c:pt idx="2">
                  <c:v>208.21</c:v>
                </c:pt>
                <c:pt idx="3">
                  <c:v>208.67</c:v>
                </c:pt>
                <c:pt idx="4">
                  <c:v>230.22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6572712"/>
        <c:axId val="336566832"/>
      </c:lineChart>
      <c:dateAx>
        <c:axId val="3365727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36566832"/>
        <c:crosses val="autoZero"/>
        <c:auto val="1"/>
        <c:lblOffset val="100"/>
        <c:baseTimeUnit val="years"/>
      </c:dateAx>
      <c:valAx>
        <c:axId val="3365668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365727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74.319999999999993</c:v>
                </c:pt>
                <c:pt idx="1">
                  <c:v>73.989999999999995</c:v>
                </c:pt>
                <c:pt idx="2">
                  <c:v>84.27</c:v>
                </c:pt>
                <c:pt idx="3">
                  <c:v>85.3</c:v>
                </c:pt>
                <c:pt idx="4">
                  <c:v>78.78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6571536"/>
        <c:axId val="3365680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49.69</c:v>
                </c:pt>
                <c:pt idx="1">
                  <c:v>49.77</c:v>
                </c:pt>
                <c:pt idx="2">
                  <c:v>49.22</c:v>
                </c:pt>
                <c:pt idx="3">
                  <c:v>49.08</c:v>
                </c:pt>
                <c:pt idx="4">
                  <c:v>41.09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6571536"/>
        <c:axId val="336568008"/>
      </c:lineChart>
      <c:dateAx>
        <c:axId val="3365715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36568008"/>
        <c:crosses val="autoZero"/>
        <c:auto val="1"/>
        <c:lblOffset val="100"/>
        <c:baseTimeUnit val="years"/>
      </c:dateAx>
      <c:valAx>
        <c:axId val="3365680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365715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73.08</c:v>
                </c:pt>
                <c:pt idx="1">
                  <c:v>71.06</c:v>
                </c:pt>
                <c:pt idx="2">
                  <c:v>68.819999999999993</c:v>
                </c:pt>
                <c:pt idx="3">
                  <c:v>66.459999999999994</c:v>
                </c:pt>
                <c:pt idx="4">
                  <c:v>72.650000000000006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6126584"/>
        <c:axId val="3361269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80.010000000000005</c:v>
                </c:pt>
                <c:pt idx="1">
                  <c:v>79.98</c:v>
                </c:pt>
                <c:pt idx="2">
                  <c:v>79.48</c:v>
                </c:pt>
                <c:pt idx="3">
                  <c:v>79.3</c:v>
                </c:pt>
                <c:pt idx="4">
                  <c:v>75.91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6126584"/>
        <c:axId val="336126976"/>
      </c:lineChart>
      <c:dateAx>
        <c:axId val="33612658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36126976"/>
        <c:crosses val="autoZero"/>
        <c:auto val="1"/>
        <c:lblOffset val="100"/>
        <c:baseTimeUnit val="years"/>
      </c:dateAx>
      <c:valAx>
        <c:axId val="3361269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3612658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BC2758-5321-4041-965F-0EF08C1D3DF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【114.35】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E285CF0-BBF6-4A13-890E-079AA8E0E45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【0.79】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C46B18C-0F29-46C1-8F9A-768D9EB6B0A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【262.87】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9DEEFCE-E179-4C50-A692-474CAF362C1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【270.87】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A3FDF3C-FA24-4A3E-8D99-83D416EEA85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【90.22】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/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40BA124-597C-489D-94E0-CA4FA00ACA8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【59.94】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E629F87-B074-453F-8C0B-058FD3A32D7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【163.27】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5D7ECA0-C957-4A3F-9AE7-C96A35579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【105.59】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60A3F31-55CD-45AF-BDAF-042A71EA65B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【47.91】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AE79841-E68C-4060-850C-8D3AED046C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【15.00】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6D0A34F-6281-47EA-A847-A1FC951CF5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【0.76】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5"/>
  <sheetViews>
    <sheetView showGridLines="0" tabSelected="1" topLeftCell="AC45" zoomScaleNormal="100" workbookViewId="0">
      <selection activeCell="BL47" sqref="BL47:BZ63"/>
    </sheetView>
  </sheetViews>
  <sheetFormatPr defaultColWidth="2.625" defaultRowHeight="13.5"/>
  <cols>
    <col min="1" max="1" width="2.625" style="3" customWidth="1"/>
    <col min="2" max="62" width="3.75" style="3" customWidth="1"/>
    <col min="63" max="63" width="2.625" style="3"/>
    <col min="64" max="78" width="3.125" style="3" customWidth="1"/>
    <col min="79" max="79" width="4.5" style="3" bestFit="1" customWidth="1"/>
    <col min="80" max="80" width="2.625" style="3"/>
    <col min="81" max="82" width="4.5" style="3" bestFit="1" customWidth="1"/>
    <col min="83" max="16384" width="2.625" style="3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44" t="s">
        <v>0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</row>
    <row r="3" spans="1:78" ht="9.75" customHeight="1">
      <c r="A3" s="2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</row>
    <row r="4" spans="1:78" ht="9.75" customHeight="1">
      <c r="A4" s="2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</row>
    <row r="5" spans="1:78" ht="9.75" customHeight="1">
      <c r="A5" s="2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</row>
    <row r="6" spans="1:78" ht="18.75" customHeight="1">
      <c r="A6" s="2"/>
      <c r="B6" s="45" t="str">
        <f>データ!H6</f>
        <v>山形県　西川町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6"/>
      <c r="AE6" s="46"/>
      <c r="AF6" s="46"/>
      <c r="AG6" s="46"/>
      <c r="AH6" s="5"/>
      <c r="AI6" s="5"/>
      <c r="AJ6" s="5"/>
      <c r="AK6" s="5"/>
      <c r="AL6" s="5"/>
      <c r="AM6" s="5"/>
      <c r="AN6" s="5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</row>
    <row r="7" spans="1:78" ht="18.75" customHeight="1">
      <c r="A7" s="2"/>
      <c r="B7" s="47" t="s">
        <v>1</v>
      </c>
      <c r="C7" s="48"/>
      <c r="D7" s="48"/>
      <c r="E7" s="48"/>
      <c r="F7" s="48"/>
      <c r="G7" s="48"/>
      <c r="H7" s="48"/>
      <c r="I7" s="47" t="s">
        <v>2</v>
      </c>
      <c r="J7" s="48"/>
      <c r="K7" s="48"/>
      <c r="L7" s="48"/>
      <c r="M7" s="48"/>
      <c r="N7" s="48"/>
      <c r="O7" s="49"/>
      <c r="P7" s="50" t="s">
        <v>3</v>
      </c>
      <c r="Q7" s="50"/>
      <c r="R7" s="50"/>
      <c r="S7" s="50"/>
      <c r="T7" s="50"/>
      <c r="U7" s="50"/>
      <c r="V7" s="50"/>
      <c r="W7" s="50" t="s">
        <v>4</v>
      </c>
      <c r="X7" s="50"/>
      <c r="Y7" s="50"/>
      <c r="Z7" s="50"/>
      <c r="AA7" s="50"/>
      <c r="AB7" s="50"/>
      <c r="AC7" s="50"/>
      <c r="AD7" s="50" t="s">
        <v>5</v>
      </c>
      <c r="AE7" s="50"/>
      <c r="AF7" s="50"/>
      <c r="AG7" s="50"/>
      <c r="AH7" s="50"/>
      <c r="AI7" s="50"/>
      <c r="AJ7" s="50"/>
      <c r="AK7" s="5"/>
      <c r="AL7" s="50" t="s">
        <v>6</v>
      </c>
      <c r="AM7" s="50"/>
      <c r="AN7" s="50"/>
      <c r="AO7" s="50"/>
      <c r="AP7" s="50"/>
      <c r="AQ7" s="50"/>
      <c r="AR7" s="50"/>
      <c r="AS7" s="50"/>
      <c r="AT7" s="47" t="s">
        <v>7</v>
      </c>
      <c r="AU7" s="48"/>
      <c r="AV7" s="48"/>
      <c r="AW7" s="48"/>
      <c r="AX7" s="48"/>
      <c r="AY7" s="48"/>
      <c r="AZ7" s="48"/>
      <c r="BA7" s="48"/>
      <c r="BB7" s="50" t="s">
        <v>8</v>
      </c>
      <c r="BC7" s="50"/>
      <c r="BD7" s="50"/>
      <c r="BE7" s="50"/>
      <c r="BF7" s="50"/>
      <c r="BG7" s="50"/>
      <c r="BH7" s="50"/>
      <c r="BI7" s="50"/>
      <c r="BJ7" s="4"/>
      <c r="BK7" s="4"/>
      <c r="BL7" s="6" t="s">
        <v>9</v>
      </c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8"/>
    </row>
    <row r="8" spans="1:78" ht="18.75" customHeight="1">
      <c r="A8" s="2"/>
      <c r="B8" s="56" t="str">
        <f>データ!$I$6</f>
        <v>法適用</v>
      </c>
      <c r="C8" s="57"/>
      <c r="D8" s="57"/>
      <c r="E8" s="57"/>
      <c r="F8" s="57"/>
      <c r="G8" s="57"/>
      <c r="H8" s="57"/>
      <c r="I8" s="56" t="str">
        <f>データ!$J$6</f>
        <v>水道事業</v>
      </c>
      <c r="J8" s="57"/>
      <c r="K8" s="57"/>
      <c r="L8" s="57"/>
      <c r="M8" s="57"/>
      <c r="N8" s="57"/>
      <c r="O8" s="58"/>
      <c r="P8" s="59" t="str">
        <f>データ!$K$6</f>
        <v>末端給水事業</v>
      </c>
      <c r="Q8" s="59"/>
      <c r="R8" s="59"/>
      <c r="S8" s="59"/>
      <c r="T8" s="59"/>
      <c r="U8" s="59"/>
      <c r="V8" s="59"/>
      <c r="W8" s="59" t="str">
        <f>データ!$L$6</f>
        <v>A9</v>
      </c>
      <c r="X8" s="59"/>
      <c r="Y8" s="59"/>
      <c r="Z8" s="59"/>
      <c r="AA8" s="59"/>
      <c r="AB8" s="59"/>
      <c r="AC8" s="59"/>
      <c r="AD8" s="60" t="s">
        <v>116</v>
      </c>
      <c r="AE8" s="60"/>
      <c r="AF8" s="60"/>
      <c r="AG8" s="60"/>
      <c r="AH8" s="60"/>
      <c r="AI8" s="60"/>
      <c r="AJ8" s="60"/>
      <c r="AK8" s="5"/>
      <c r="AL8" s="61">
        <f>データ!$R$6</f>
        <v>5706</v>
      </c>
      <c r="AM8" s="61"/>
      <c r="AN8" s="61"/>
      <c r="AO8" s="61"/>
      <c r="AP8" s="61"/>
      <c r="AQ8" s="61"/>
      <c r="AR8" s="61"/>
      <c r="AS8" s="61"/>
      <c r="AT8" s="51">
        <f>データ!$S$6</f>
        <v>393.19</v>
      </c>
      <c r="AU8" s="52"/>
      <c r="AV8" s="52"/>
      <c r="AW8" s="52"/>
      <c r="AX8" s="52"/>
      <c r="AY8" s="52"/>
      <c r="AZ8" s="52"/>
      <c r="BA8" s="52"/>
      <c r="BB8" s="53">
        <f>データ!$T$6</f>
        <v>14.51</v>
      </c>
      <c r="BC8" s="53"/>
      <c r="BD8" s="53"/>
      <c r="BE8" s="53"/>
      <c r="BF8" s="53"/>
      <c r="BG8" s="53"/>
      <c r="BH8" s="53"/>
      <c r="BI8" s="53"/>
      <c r="BJ8" s="4"/>
      <c r="BK8" s="4"/>
      <c r="BL8" s="54" t="s">
        <v>10</v>
      </c>
      <c r="BM8" s="55"/>
      <c r="BN8" s="9" t="s">
        <v>11</v>
      </c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1"/>
    </row>
    <row r="9" spans="1:78" ht="18.75" customHeight="1">
      <c r="A9" s="2"/>
      <c r="B9" s="47" t="s">
        <v>12</v>
      </c>
      <c r="C9" s="48"/>
      <c r="D9" s="48"/>
      <c r="E9" s="48"/>
      <c r="F9" s="48"/>
      <c r="G9" s="48"/>
      <c r="H9" s="48"/>
      <c r="I9" s="47" t="s">
        <v>13</v>
      </c>
      <c r="J9" s="48"/>
      <c r="K9" s="48"/>
      <c r="L9" s="48"/>
      <c r="M9" s="48"/>
      <c r="N9" s="48"/>
      <c r="O9" s="49"/>
      <c r="P9" s="50" t="s">
        <v>14</v>
      </c>
      <c r="Q9" s="50"/>
      <c r="R9" s="50"/>
      <c r="S9" s="50"/>
      <c r="T9" s="50"/>
      <c r="U9" s="50"/>
      <c r="V9" s="50"/>
      <c r="W9" s="50" t="s">
        <v>15</v>
      </c>
      <c r="X9" s="50"/>
      <c r="Y9" s="50"/>
      <c r="Z9" s="50"/>
      <c r="AA9" s="50"/>
      <c r="AB9" s="50"/>
      <c r="AC9" s="50"/>
      <c r="AD9" s="2"/>
      <c r="AE9" s="2"/>
      <c r="AF9" s="2"/>
      <c r="AG9" s="2"/>
      <c r="AH9" s="5"/>
      <c r="AI9" s="5"/>
      <c r="AJ9" s="5"/>
      <c r="AK9" s="5"/>
      <c r="AL9" s="50" t="s">
        <v>16</v>
      </c>
      <c r="AM9" s="50"/>
      <c r="AN9" s="50"/>
      <c r="AO9" s="50"/>
      <c r="AP9" s="50"/>
      <c r="AQ9" s="50"/>
      <c r="AR9" s="50"/>
      <c r="AS9" s="50"/>
      <c r="AT9" s="47" t="s">
        <v>17</v>
      </c>
      <c r="AU9" s="48"/>
      <c r="AV9" s="48"/>
      <c r="AW9" s="48"/>
      <c r="AX9" s="48"/>
      <c r="AY9" s="48"/>
      <c r="AZ9" s="48"/>
      <c r="BA9" s="48"/>
      <c r="BB9" s="50" t="s">
        <v>18</v>
      </c>
      <c r="BC9" s="50"/>
      <c r="BD9" s="50"/>
      <c r="BE9" s="50"/>
      <c r="BF9" s="50"/>
      <c r="BG9" s="50"/>
      <c r="BH9" s="50"/>
      <c r="BI9" s="50"/>
      <c r="BJ9" s="4"/>
      <c r="BK9" s="4"/>
      <c r="BL9" s="62" t="s">
        <v>19</v>
      </c>
      <c r="BM9" s="63"/>
      <c r="BN9" s="12" t="s">
        <v>20</v>
      </c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4"/>
    </row>
    <row r="10" spans="1:78" ht="18.75" customHeight="1">
      <c r="A10" s="2"/>
      <c r="B10" s="51" t="str">
        <f>データ!$N$6</f>
        <v>-</v>
      </c>
      <c r="C10" s="52"/>
      <c r="D10" s="52"/>
      <c r="E10" s="52"/>
      <c r="F10" s="52"/>
      <c r="G10" s="52"/>
      <c r="H10" s="52"/>
      <c r="I10" s="51">
        <f>データ!$O$6</f>
        <v>67.87</v>
      </c>
      <c r="J10" s="52"/>
      <c r="K10" s="52"/>
      <c r="L10" s="52"/>
      <c r="M10" s="52"/>
      <c r="N10" s="52"/>
      <c r="O10" s="64"/>
      <c r="P10" s="53">
        <f>データ!$P$6</f>
        <v>87.42</v>
      </c>
      <c r="Q10" s="53"/>
      <c r="R10" s="53"/>
      <c r="S10" s="53"/>
      <c r="T10" s="53"/>
      <c r="U10" s="53"/>
      <c r="V10" s="53"/>
      <c r="W10" s="61">
        <f>データ!$Q$6</f>
        <v>4190</v>
      </c>
      <c r="X10" s="61"/>
      <c r="Y10" s="61"/>
      <c r="Z10" s="61"/>
      <c r="AA10" s="61"/>
      <c r="AB10" s="61"/>
      <c r="AC10" s="61"/>
      <c r="AD10" s="2"/>
      <c r="AE10" s="2"/>
      <c r="AF10" s="2"/>
      <c r="AG10" s="2"/>
      <c r="AH10" s="5"/>
      <c r="AI10" s="5"/>
      <c r="AJ10" s="5"/>
      <c r="AK10" s="5"/>
      <c r="AL10" s="61">
        <f>データ!$U$6</f>
        <v>4935</v>
      </c>
      <c r="AM10" s="61"/>
      <c r="AN10" s="61"/>
      <c r="AO10" s="61"/>
      <c r="AP10" s="61"/>
      <c r="AQ10" s="61"/>
      <c r="AR10" s="61"/>
      <c r="AS10" s="61"/>
      <c r="AT10" s="51">
        <f>データ!$V$6</f>
        <v>8.4</v>
      </c>
      <c r="AU10" s="52"/>
      <c r="AV10" s="52"/>
      <c r="AW10" s="52"/>
      <c r="AX10" s="52"/>
      <c r="AY10" s="52"/>
      <c r="AZ10" s="52"/>
      <c r="BA10" s="52"/>
      <c r="BB10" s="53">
        <f>データ!$W$6</f>
        <v>587.5</v>
      </c>
      <c r="BC10" s="53"/>
      <c r="BD10" s="53"/>
      <c r="BE10" s="53"/>
      <c r="BF10" s="53"/>
      <c r="BG10" s="53"/>
      <c r="BH10" s="53"/>
      <c r="BI10" s="53"/>
      <c r="BJ10" s="2"/>
      <c r="BK10" s="2"/>
      <c r="BL10" s="65" t="s">
        <v>21</v>
      </c>
      <c r="BM10" s="66"/>
      <c r="BN10" s="15" t="s">
        <v>22</v>
      </c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7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67" t="s">
        <v>23</v>
      </c>
      <c r="BM11" s="67"/>
      <c r="BN11" s="67"/>
      <c r="BO11" s="67"/>
      <c r="BP11" s="67"/>
      <c r="BQ11" s="67"/>
      <c r="BR11" s="67"/>
      <c r="BS11" s="67"/>
      <c r="BT11" s="67"/>
      <c r="BU11" s="67"/>
      <c r="BV11" s="67"/>
      <c r="BW11" s="67"/>
      <c r="BX11" s="67"/>
      <c r="BY11" s="67"/>
      <c r="BZ11" s="67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67"/>
      <c r="BM12" s="67"/>
      <c r="BN12" s="67"/>
      <c r="BO12" s="67"/>
      <c r="BP12" s="67"/>
      <c r="BQ12" s="67"/>
      <c r="BR12" s="67"/>
      <c r="BS12" s="67"/>
      <c r="BT12" s="67"/>
      <c r="BU12" s="67"/>
      <c r="BV12" s="67"/>
      <c r="BW12" s="67"/>
      <c r="BX12" s="67"/>
      <c r="BY12" s="67"/>
      <c r="BZ12" s="67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</row>
    <row r="14" spans="1:78" ht="13.5" customHeight="1">
      <c r="A14" s="2"/>
      <c r="B14" s="69" t="s">
        <v>24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71"/>
      <c r="BK14" s="2"/>
      <c r="BL14" s="75" t="s">
        <v>25</v>
      </c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77"/>
    </row>
    <row r="15" spans="1:78" ht="13.5" customHeight="1">
      <c r="A15" s="2"/>
      <c r="B15" s="72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4"/>
      <c r="BK15" s="2"/>
      <c r="BL15" s="78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80"/>
    </row>
    <row r="16" spans="1:78" ht="13.5" customHeight="1">
      <c r="A16" s="2"/>
      <c r="B16" s="18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19"/>
      <c r="BK16" s="2"/>
      <c r="BL16" s="81" t="s">
        <v>118</v>
      </c>
      <c r="BM16" s="82"/>
      <c r="BN16" s="82"/>
      <c r="BO16" s="82"/>
      <c r="BP16" s="82"/>
      <c r="BQ16" s="82"/>
      <c r="BR16" s="82"/>
      <c r="BS16" s="82"/>
      <c r="BT16" s="82"/>
      <c r="BU16" s="82"/>
      <c r="BV16" s="82"/>
      <c r="BW16" s="82"/>
      <c r="BX16" s="82"/>
      <c r="BY16" s="82"/>
      <c r="BZ16" s="83"/>
    </row>
    <row r="17" spans="1:78" ht="13.5" customHeight="1">
      <c r="A17" s="2"/>
      <c r="B17" s="18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19"/>
      <c r="BK17" s="2"/>
      <c r="BL17" s="81"/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2"/>
      <c r="BY17" s="82"/>
      <c r="BZ17" s="83"/>
    </row>
    <row r="18" spans="1:78" ht="13.5" customHeight="1">
      <c r="A18" s="2"/>
      <c r="B18" s="18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19"/>
      <c r="BK18" s="2"/>
      <c r="BL18" s="81"/>
      <c r="BM18" s="82"/>
      <c r="BN18" s="82"/>
      <c r="BO18" s="82"/>
      <c r="BP18" s="82"/>
      <c r="BQ18" s="82"/>
      <c r="BR18" s="82"/>
      <c r="BS18" s="82"/>
      <c r="BT18" s="82"/>
      <c r="BU18" s="82"/>
      <c r="BV18" s="82"/>
      <c r="BW18" s="82"/>
      <c r="BX18" s="82"/>
      <c r="BY18" s="82"/>
      <c r="BZ18" s="83"/>
    </row>
    <row r="19" spans="1:78" ht="13.5" customHeight="1">
      <c r="A19" s="2"/>
      <c r="B19" s="18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19"/>
      <c r="BK19" s="2"/>
      <c r="BL19" s="81"/>
      <c r="BM19" s="82"/>
      <c r="BN19" s="82"/>
      <c r="BO19" s="82"/>
      <c r="BP19" s="82"/>
      <c r="BQ19" s="82"/>
      <c r="BR19" s="82"/>
      <c r="BS19" s="82"/>
      <c r="BT19" s="82"/>
      <c r="BU19" s="82"/>
      <c r="BV19" s="82"/>
      <c r="BW19" s="82"/>
      <c r="BX19" s="82"/>
      <c r="BY19" s="82"/>
      <c r="BZ19" s="83"/>
    </row>
    <row r="20" spans="1:78" ht="13.5" customHeight="1">
      <c r="A20" s="2"/>
      <c r="B20" s="18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19"/>
      <c r="BK20" s="2"/>
      <c r="BL20" s="81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82"/>
      <c r="BY20" s="82"/>
      <c r="BZ20" s="83"/>
    </row>
    <row r="21" spans="1:78" ht="13.5" customHeight="1">
      <c r="A21" s="2"/>
      <c r="B21" s="18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19"/>
      <c r="BK21" s="2"/>
      <c r="BL21" s="81"/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2"/>
      <c r="BY21" s="82"/>
      <c r="BZ21" s="83"/>
    </row>
    <row r="22" spans="1:78" ht="13.5" customHeight="1">
      <c r="A22" s="2"/>
      <c r="B22" s="18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19"/>
      <c r="BK22" s="2"/>
      <c r="BL22" s="81"/>
      <c r="BM22" s="82"/>
      <c r="BN22" s="82"/>
      <c r="BO22" s="82"/>
      <c r="BP22" s="82"/>
      <c r="BQ22" s="82"/>
      <c r="BR22" s="82"/>
      <c r="BS22" s="82"/>
      <c r="BT22" s="82"/>
      <c r="BU22" s="82"/>
      <c r="BV22" s="82"/>
      <c r="BW22" s="82"/>
      <c r="BX22" s="82"/>
      <c r="BY22" s="82"/>
      <c r="BZ22" s="83"/>
    </row>
    <row r="23" spans="1:78" ht="13.5" customHeight="1">
      <c r="A23" s="2"/>
      <c r="B23" s="18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19"/>
      <c r="BK23" s="2"/>
      <c r="BL23" s="81"/>
      <c r="BM23" s="82"/>
      <c r="BN23" s="82"/>
      <c r="BO23" s="82"/>
      <c r="BP23" s="82"/>
      <c r="BQ23" s="82"/>
      <c r="BR23" s="82"/>
      <c r="BS23" s="82"/>
      <c r="BT23" s="82"/>
      <c r="BU23" s="82"/>
      <c r="BV23" s="82"/>
      <c r="BW23" s="82"/>
      <c r="BX23" s="82"/>
      <c r="BY23" s="82"/>
      <c r="BZ23" s="83"/>
    </row>
    <row r="24" spans="1:78" ht="13.5" customHeight="1">
      <c r="A24" s="2"/>
      <c r="B24" s="18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19"/>
      <c r="BK24" s="2"/>
      <c r="BL24" s="81"/>
      <c r="BM24" s="82"/>
      <c r="BN24" s="82"/>
      <c r="BO24" s="82"/>
      <c r="BP24" s="82"/>
      <c r="BQ24" s="82"/>
      <c r="BR24" s="82"/>
      <c r="BS24" s="82"/>
      <c r="BT24" s="82"/>
      <c r="BU24" s="82"/>
      <c r="BV24" s="82"/>
      <c r="BW24" s="82"/>
      <c r="BX24" s="82"/>
      <c r="BY24" s="82"/>
      <c r="BZ24" s="83"/>
    </row>
    <row r="25" spans="1:78" ht="13.5" customHeight="1">
      <c r="A25" s="2"/>
      <c r="B25" s="18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19"/>
      <c r="BK25" s="2"/>
      <c r="BL25" s="81"/>
      <c r="BM25" s="82"/>
      <c r="BN25" s="82"/>
      <c r="BO25" s="82"/>
      <c r="BP25" s="82"/>
      <c r="BQ25" s="82"/>
      <c r="BR25" s="82"/>
      <c r="BS25" s="82"/>
      <c r="BT25" s="82"/>
      <c r="BU25" s="82"/>
      <c r="BV25" s="82"/>
      <c r="BW25" s="82"/>
      <c r="BX25" s="82"/>
      <c r="BY25" s="82"/>
      <c r="BZ25" s="83"/>
    </row>
    <row r="26" spans="1:78" ht="13.5" customHeight="1">
      <c r="A26" s="2"/>
      <c r="B26" s="18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19"/>
      <c r="BK26" s="2"/>
      <c r="BL26" s="81"/>
      <c r="BM26" s="82"/>
      <c r="BN26" s="82"/>
      <c r="BO26" s="82"/>
      <c r="BP26" s="82"/>
      <c r="BQ26" s="82"/>
      <c r="BR26" s="82"/>
      <c r="BS26" s="82"/>
      <c r="BT26" s="82"/>
      <c r="BU26" s="82"/>
      <c r="BV26" s="82"/>
      <c r="BW26" s="82"/>
      <c r="BX26" s="82"/>
      <c r="BY26" s="82"/>
      <c r="BZ26" s="83"/>
    </row>
    <row r="27" spans="1:78" ht="13.5" customHeight="1">
      <c r="A27" s="2"/>
      <c r="B27" s="18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19"/>
      <c r="BK27" s="2"/>
      <c r="BL27" s="81"/>
      <c r="BM27" s="82"/>
      <c r="BN27" s="82"/>
      <c r="BO27" s="82"/>
      <c r="BP27" s="82"/>
      <c r="BQ27" s="82"/>
      <c r="BR27" s="82"/>
      <c r="BS27" s="82"/>
      <c r="BT27" s="82"/>
      <c r="BU27" s="82"/>
      <c r="BV27" s="82"/>
      <c r="BW27" s="82"/>
      <c r="BX27" s="82"/>
      <c r="BY27" s="82"/>
      <c r="BZ27" s="83"/>
    </row>
    <row r="28" spans="1:78" ht="13.5" customHeight="1">
      <c r="A28" s="2"/>
      <c r="B28" s="18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19"/>
      <c r="BK28" s="2"/>
      <c r="BL28" s="81"/>
      <c r="BM28" s="82"/>
      <c r="BN28" s="82"/>
      <c r="BO28" s="82"/>
      <c r="BP28" s="82"/>
      <c r="BQ28" s="82"/>
      <c r="BR28" s="82"/>
      <c r="BS28" s="82"/>
      <c r="BT28" s="82"/>
      <c r="BU28" s="82"/>
      <c r="BV28" s="82"/>
      <c r="BW28" s="82"/>
      <c r="BX28" s="82"/>
      <c r="BY28" s="82"/>
      <c r="BZ28" s="83"/>
    </row>
    <row r="29" spans="1:78" ht="13.5" customHeight="1">
      <c r="A29" s="2"/>
      <c r="B29" s="18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19"/>
      <c r="BK29" s="2"/>
      <c r="BL29" s="81"/>
      <c r="BM29" s="82"/>
      <c r="BN29" s="82"/>
      <c r="BO29" s="82"/>
      <c r="BP29" s="82"/>
      <c r="BQ29" s="82"/>
      <c r="BR29" s="82"/>
      <c r="BS29" s="82"/>
      <c r="BT29" s="82"/>
      <c r="BU29" s="82"/>
      <c r="BV29" s="82"/>
      <c r="BW29" s="82"/>
      <c r="BX29" s="82"/>
      <c r="BY29" s="82"/>
      <c r="BZ29" s="83"/>
    </row>
    <row r="30" spans="1:78" ht="13.5" customHeight="1">
      <c r="A30" s="2"/>
      <c r="B30" s="18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19"/>
      <c r="BK30" s="2"/>
      <c r="BL30" s="81"/>
      <c r="BM30" s="82"/>
      <c r="BN30" s="82"/>
      <c r="BO30" s="82"/>
      <c r="BP30" s="82"/>
      <c r="BQ30" s="82"/>
      <c r="BR30" s="82"/>
      <c r="BS30" s="82"/>
      <c r="BT30" s="82"/>
      <c r="BU30" s="82"/>
      <c r="BV30" s="82"/>
      <c r="BW30" s="82"/>
      <c r="BX30" s="82"/>
      <c r="BY30" s="82"/>
      <c r="BZ30" s="83"/>
    </row>
    <row r="31" spans="1:78" ht="13.5" customHeight="1">
      <c r="A31" s="2"/>
      <c r="B31" s="18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19"/>
      <c r="BK31" s="2"/>
      <c r="BL31" s="81"/>
      <c r="BM31" s="82"/>
      <c r="BN31" s="82"/>
      <c r="BO31" s="82"/>
      <c r="BP31" s="82"/>
      <c r="BQ31" s="82"/>
      <c r="BR31" s="82"/>
      <c r="BS31" s="82"/>
      <c r="BT31" s="82"/>
      <c r="BU31" s="82"/>
      <c r="BV31" s="82"/>
      <c r="BW31" s="82"/>
      <c r="BX31" s="82"/>
      <c r="BY31" s="82"/>
      <c r="BZ31" s="83"/>
    </row>
    <row r="32" spans="1:78" ht="13.5" customHeight="1">
      <c r="A32" s="2"/>
      <c r="B32" s="18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19"/>
      <c r="BK32" s="2"/>
      <c r="BL32" s="81"/>
      <c r="BM32" s="82"/>
      <c r="BN32" s="82"/>
      <c r="BO32" s="82"/>
      <c r="BP32" s="82"/>
      <c r="BQ32" s="82"/>
      <c r="BR32" s="82"/>
      <c r="BS32" s="82"/>
      <c r="BT32" s="82"/>
      <c r="BU32" s="82"/>
      <c r="BV32" s="82"/>
      <c r="BW32" s="82"/>
      <c r="BX32" s="82"/>
      <c r="BY32" s="82"/>
      <c r="BZ32" s="83"/>
    </row>
    <row r="33" spans="1:78" ht="13.5" customHeight="1">
      <c r="A33" s="2"/>
      <c r="B33" s="18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19"/>
      <c r="BK33" s="2"/>
      <c r="BL33" s="81"/>
      <c r="BM33" s="82"/>
      <c r="BN33" s="82"/>
      <c r="BO33" s="82"/>
      <c r="BP33" s="82"/>
      <c r="BQ33" s="82"/>
      <c r="BR33" s="82"/>
      <c r="BS33" s="82"/>
      <c r="BT33" s="82"/>
      <c r="BU33" s="82"/>
      <c r="BV33" s="82"/>
      <c r="BW33" s="82"/>
      <c r="BX33" s="82"/>
      <c r="BY33" s="82"/>
      <c r="BZ33" s="83"/>
    </row>
    <row r="34" spans="1:78" ht="13.5" customHeight="1">
      <c r="A34" s="2"/>
      <c r="B34" s="18"/>
      <c r="C34" s="84" t="s">
        <v>26</v>
      </c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20"/>
      <c r="R34" s="84" t="s">
        <v>27</v>
      </c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20"/>
      <c r="AG34" s="84" t="s">
        <v>28</v>
      </c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20"/>
      <c r="AV34" s="84" t="s">
        <v>29</v>
      </c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19"/>
      <c r="BK34" s="2"/>
      <c r="BL34" s="81"/>
      <c r="BM34" s="82"/>
      <c r="BN34" s="82"/>
      <c r="BO34" s="82"/>
      <c r="BP34" s="82"/>
      <c r="BQ34" s="82"/>
      <c r="BR34" s="82"/>
      <c r="BS34" s="82"/>
      <c r="BT34" s="82"/>
      <c r="BU34" s="82"/>
      <c r="BV34" s="82"/>
      <c r="BW34" s="82"/>
      <c r="BX34" s="82"/>
      <c r="BY34" s="82"/>
      <c r="BZ34" s="83"/>
    </row>
    <row r="35" spans="1:78" ht="13.5" customHeight="1">
      <c r="A35" s="2"/>
      <c r="B35" s="18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20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20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20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19"/>
      <c r="BK35" s="2"/>
      <c r="BL35" s="81"/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2"/>
      <c r="BY35" s="82"/>
      <c r="BZ35" s="83"/>
    </row>
    <row r="36" spans="1:78" ht="13.5" customHeight="1">
      <c r="A36" s="2"/>
      <c r="B36" s="18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19"/>
      <c r="BK36" s="2"/>
      <c r="BL36" s="81"/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2"/>
      <c r="BX36" s="82"/>
      <c r="BY36" s="82"/>
      <c r="BZ36" s="83"/>
    </row>
    <row r="37" spans="1:78" ht="13.5" customHeight="1">
      <c r="A37" s="2"/>
      <c r="B37" s="18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19"/>
      <c r="BK37" s="2"/>
      <c r="BL37" s="81"/>
      <c r="BM37" s="82"/>
      <c r="BN37" s="82"/>
      <c r="BO37" s="82"/>
      <c r="BP37" s="82"/>
      <c r="BQ37" s="82"/>
      <c r="BR37" s="82"/>
      <c r="BS37" s="82"/>
      <c r="BT37" s="82"/>
      <c r="BU37" s="82"/>
      <c r="BV37" s="82"/>
      <c r="BW37" s="82"/>
      <c r="BX37" s="82"/>
      <c r="BY37" s="82"/>
      <c r="BZ37" s="83"/>
    </row>
    <row r="38" spans="1:78" ht="13.5" customHeight="1">
      <c r="A38" s="2"/>
      <c r="B38" s="18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19"/>
      <c r="BK38" s="2"/>
      <c r="BL38" s="81"/>
      <c r="BM38" s="82"/>
      <c r="BN38" s="82"/>
      <c r="BO38" s="82"/>
      <c r="BP38" s="82"/>
      <c r="BQ38" s="82"/>
      <c r="BR38" s="82"/>
      <c r="BS38" s="82"/>
      <c r="BT38" s="82"/>
      <c r="BU38" s="82"/>
      <c r="BV38" s="82"/>
      <c r="BW38" s="82"/>
      <c r="BX38" s="82"/>
      <c r="BY38" s="82"/>
      <c r="BZ38" s="83"/>
    </row>
    <row r="39" spans="1:78" ht="13.5" customHeight="1">
      <c r="A39" s="2"/>
      <c r="B39" s="18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19"/>
      <c r="BK39" s="2"/>
      <c r="BL39" s="81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  <c r="BY39" s="82"/>
      <c r="BZ39" s="83"/>
    </row>
    <row r="40" spans="1:78" ht="13.5" customHeight="1">
      <c r="A40" s="2"/>
      <c r="B40" s="18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19"/>
      <c r="BK40" s="2"/>
      <c r="BL40" s="81"/>
      <c r="BM40" s="82"/>
      <c r="BN40" s="82"/>
      <c r="BO40" s="82"/>
      <c r="BP40" s="82"/>
      <c r="BQ40" s="82"/>
      <c r="BR40" s="82"/>
      <c r="BS40" s="82"/>
      <c r="BT40" s="82"/>
      <c r="BU40" s="82"/>
      <c r="BV40" s="82"/>
      <c r="BW40" s="82"/>
      <c r="BX40" s="82"/>
      <c r="BY40" s="82"/>
      <c r="BZ40" s="83"/>
    </row>
    <row r="41" spans="1:78" ht="13.5" customHeight="1">
      <c r="A41" s="2"/>
      <c r="B41" s="18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19"/>
      <c r="BK41" s="2"/>
      <c r="BL41" s="81"/>
      <c r="BM41" s="82"/>
      <c r="BN41" s="82"/>
      <c r="BO41" s="82"/>
      <c r="BP41" s="82"/>
      <c r="BQ41" s="82"/>
      <c r="BR41" s="82"/>
      <c r="BS41" s="82"/>
      <c r="BT41" s="82"/>
      <c r="BU41" s="82"/>
      <c r="BV41" s="82"/>
      <c r="BW41" s="82"/>
      <c r="BX41" s="82"/>
      <c r="BY41" s="82"/>
      <c r="BZ41" s="83"/>
    </row>
    <row r="42" spans="1:78" ht="13.5" customHeight="1">
      <c r="A42" s="2"/>
      <c r="B42" s="18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19"/>
      <c r="BK42" s="2"/>
      <c r="BL42" s="81"/>
      <c r="BM42" s="82"/>
      <c r="BN42" s="82"/>
      <c r="BO42" s="82"/>
      <c r="BP42" s="82"/>
      <c r="BQ42" s="82"/>
      <c r="BR42" s="82"/>
      <c r="BS42" s="82"/>
      <c r="BT42" s="82"/>
      <c r="BU42" s="82"/>
      <c r="BV42" s="82"/>
      <c r="BW42" s="82"/>
      <c r="BX42" s="82"/>
      <c r="BY42" s="82"/>
      <c r="BZ42" s="83"/>
    </row>
    <row r="43" spans="1:78" ht="13.5" customHeight="1">
      <c r="A43" s="2"/>
      <c r="B43" s="18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19"/>
      <c r="BK43" s="2"/>
      <c r="BL43" s="81"/>
      <c r="BM43" s="82"/>
      <c r="BN43" s="82"/>
      <c r="BO43" s="82"/>
      <c r="BP43" s="82"/>
      <c r="BQ43" s="82"/>
      <c r="BR43" s="82"/>
      <c r="BS43" s="82"/>
      <c r="BT43" s="82"/>
      <c r="BU43" s="82"/>
      <c r="BV43" s="82"/>
      <c r="BW43" s="82"/>
      <c r="BX43" s="82"/>
      <c r="BY43" s="82"/>
      <c r="BZ43" s="83"/>
    </row>
    <row r="44" spans="1:78" ht="13.5" customHeight="1">
      <c r="A44" s="2"/>
      <c r="B44" s="18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19"/>
      <c r="BK44" s="2"/>
      <c r="BL44" s="81"/>
      <c r="BM44" s="82"/>
      <c r="BN44" s="82"/>
      <c r="BO44" s="82"/>
      <c r="BP44" s="82"/>
      <c r="BQ44" s="82"/>
      <c r="BR44" s="82"/>
      <c r="BS44" s="82"/>
      <c r="BT44" s="82"/>
      <c r="BU44" s="82"/>
      <c r="BV44" s="82"/>
      <c r="BW44" s="82"/>
      <c r="BX44" s="82"/>
      <c r="BY44" s="82"/>
      <c r="BZ44" s="83"/>
    </row>
    <row r="45" spans="1:78" ht="13.5" customHeight="1">
      <c r="A45" s="2"/>
      <c r="B45" s="18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19"/>
      <c r="BK45" s="2"/>
      <c r="BL45" s="75" t="s">
        <v>30</v>
      </c>
      <c r="BM45" s="76"/>
      <c r="BN45" s="76"/>
      <c r="BO45" s="76"/>
      <c r="BP45" s="76"/>
      <c r="BQ45" s="76"/>
      <c r="BR45" s="76"/>
      <c r="BS45" s="76"/>
      <c r="BT45" s="76"/>
      <c r="BU45" s="76"/>
      <c r="BV45" s="76"/>
      <c r="BW45" s="76"/>
      <c r="BX45" s="76"/>
      <c r="BY45" s="76"/>
      <c r="BZ45" s="77"/>
    </row>
    <row r="46" spans="1:78" ht="13.5" customHeight="1">
      <c r="A46" s="2"/>
      <c r="B46" s="18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19"/>
      <c r="BK46" s="2"/>
      <c r="BL46" s="78"/>
      <c r="BM46" s="79"/>
      <c r="BN46" s="79"/>
      <c r="BO46" s="79"/>
      <c r="BP46" s="79"/>
      <c r="BQ46" s="79"/>
      <c r="BR46" s="79"/>
      <c r="BS46" s="79"/>
      <c r="BT46" s="79"/>
      <c r="BU46" s="79"/>
      <c r="BV46" s="79"/>
      <c r="BW46" s="79"/>
      <c r="BX46" s="79"/>
      <c r="BY46" s="79"/>
      <c r="BZ46" s="80"/>
    </row>
    <row r="47" spans="1:78" ht="13.5" customHeight="1">
      <c r="A47" s="2"/>
      <c r="B47" s="18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19"/>
      <c r="BK47" s="2"/>
      <c r="BL47" s="81" t="s">
        <v>119</v>
      </c>
      <c r="BM47" s="82"/>
      <c r="BN47" s="82"/>
      <c r="BO47" s="82"/>
      <c r="BP47" s="82"/>
      <c r="BQ47" s="82"/>
      <c r="BR47" s="82"/>
      <c r="BS47" s="82"/>
      <c r="BT47" s="82"/>
      <c r="BU47" s="82"/>
      <c r="BV47" s="82"/>
      <c r="BW47" s="82"/>
      <c r="BX47" s="82"/>
      <c r="BY47" s="82"/>
      <c r="BZ47" s="83"/>
    </row>
    <row r="48" spans="1:78" ht="13.5" customHeight="1">
      <c r="A48" s="2"/>
      <c r="B48" s="18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19"/>
      <c r="BK48" s="2"/>
      <c r="BL48" s="81"/>
      <c r="BM48" s="82"/>
      <c r="BN48" s="82"/>
      <c r="BO48" s="82"/>
      <c r="BP48" s="82"/>
      <c r="BQ48" s="82"/>
      <c r="BR48" s="82"/>
      <c r="BS48" s="82"/>
      <c r="BT48" s="82"/>
      <c r="BU48" s="82"/>
      <c r="BV48" s="82"/>
      <c r="BW48" s="82"/>
      <c r="BX48" s="82"/>
      <c r="BY48" s="82"/>
      <c r="BZ48" s="83"/>
    </row>
    <row r="49" spans="1:78" ht="13.5" customHeight="1">
      <c r="A49" s="2"/>
      <c r="B49" s="18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19"/>
      <c r="BK49" s="2"/>
      <c r="BL49" s="81"/>
      <c r="BM49" s="82"/>
      <c r="BN49" s="82"/>
      <c r="BO49" s="82"/>
      <c r="BP49" s="82"/>
      <c r="BQ49" s="82"/>
      <c r="BR49" s="82"/>
      <c r="BS49" s="82"/>
      <c r="BT49" s="82"/>
      <c r="BU49" s="82"/>
      <c r="BV49" s="82"/>
      <c r="BW49" s="82"/>
      <c r="BX49" s="82"/>
      <c r="BY49" s="82"/>
      <c r="BZ49" s="83"/>
    </row>
    <row r="50" spans="1:78" ht="13.5" customHeight="1">
      <c r="A50" s="2"/>
      <c r="B50" s="18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19"/>
      <c r="BK50" s="2"/>
      <c r="BL50" s="81"/>
      <c r="BM50" s="82"/>
      <c r="BN50" s="82"/>
      <c r="BO50" s="82"/>
      <c r="BP50" s="82"/>
      <c r="BQ50" s="82"/>
      <c r="BR50" s="82"/>
      <c r="BS50" s="82"/>
      <c r="BT50" s="82"/>
      <c r="BU50" s="82"/>
      <c r="BV50" s="82"/>
      <c r="BW50" s="82"/>
      <c r="BX50" s="82"/>
      <c r="BY50" s="82"/>
      <c r="BZ50" s="83"/>
    </row>
    <row r="51" spans="1:78" ht="13.5" customHeight="1">
      <c r="A51" s="2"/>
      <c r="B51" s="18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19"/>
      <c r="BK51" s="2"/>
      <c r="BL51" s="81"/>
      <c r="BM51" s="82"/>
      <c r="BN51" s="82"/>
      <c r="BO51" s="82"/>
      <c r="BP51" s="82"/>
      <c r="BQ51" s="82"/>
      <c r="BR51" s="82"/>
      <c r="BS51" s="82"/>
      <c r="BT51" s="82"/>
      <c r="BU51" s="82"/>
      <c r="BV51" s="82"/>
      <c r="BW51" s="82"/>
      <c r="BX51" s="82"/>
      <c r="BY51" s="82"/>
      <c r="BZ51" s="83"/>
    </row>
    <row r="52" spans="1:78" ht="13.5" customHeight="1">
      <c r="A52" s="2"/>
      <c r="B52" s="18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19"/>
      <c r="BK52" s="2"/>
      <c r="BL52" s="81"/>
      <c r="BM52" s="82"/>
      <c r="BN52" s="82"/>
      <c r="BO52" s="82"/>
      <c r="BP52" s="82"/>
      <c r="BQ52" s="82"/>
      <c r="BR52" s="82"/>
      <c r="BS52" s="82"/>
      <c r="BT52" s="82"/>
      <c r="BU52" s="82"/>
      <c r="BV52" s="82"/>
      <c r="BW52" s="82"/>
      <c r="BX52" s="82"/>
      <c r="BY52" s="82"/>
      <c r="BZ52" s="83"/>
    </row>
    <row r="53" spans="1:78" ht="13.5" customHeight="1">
      <c r="A53" s="2"/>
      <c r="B53" s="18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19"/>
      <c r="BK53" s="2"/>
      <c r="BL53" s="81"/>
      <c r="BM53" s="82"/>
      <c r="BN53" s="82"/>
      <c r="BO53" s="82"/>
      <c r="BP53" s="82"/>
      <c r="BQ53" s="82"/>
      <c r="BR53" s="82"/>
      <c r="BS53" s="82"/>
      <c r="BT53" s="82"/>
      <c r="BU53" s="82"/>
      <c r="BV53" s="82"/>
      <c r="BW53" s="82"/>
      <c r="BX53" s="82"/>
      <c r="BY53" s="82"/>
      <c r="BZ53" s="83"/>
    </row>
    <row r="54" spans="1:78" ht="13.5" customHeight="1">
      <c r="A54" s="2"/>
      <c r="B54" s="18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19"/>
      <c r="BK54" s="2"/>
      <c r="BL54" s="81"/>
      <c r="BM54" s="82"/>
      <c r="BN54" s="82"/>
      <c r="BO54" s="82"/>
      <c r="BP54" s="82"/>
      <c r="BQ54" s="82"/>
      <c r="BR54" s="82"/>
      <c r="BS54" s="82"/>
      <c r="BT54" s="82"/>
      <c r="BU54" s="82"/>
      <c r="BV54" s="82"/>
      <c r="BW54" s="82"/>
      <c r="BX54" s="82"/>
      <c r="BY54" s="82"/>
      <c r="BZ54" s="83"/>
    </row>
    <row r="55" spans="1:78" ht="13.5" customHeight="1">
      <c r="A55" s="2"/>
      <c r="B55" s="18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19"/>
      <c r="BK55" s="2"/>
      <c r="BL55" s="81"/>
      <c r="BM55" s="82"/>
      <c r="BN55" s="82"/>
      <c r="BO55" s="82"/>
      <c r="BP55" s="82"/>
      <c r="BQ55" s="82"/>
      <c r="BR55" s="82"/>
      <c r="BS55" s="82"/>
      <c r="BT55" s="82"/>
      <c r="BU55" s="82"/>
      <c r="BV55" s="82"/>
      <c r="BW55" s="82"/>
      <c r="BX55" s="82"/>
      <c r="BY55" s="82"/>
      <c r="BZ55" s="83"/>
    </row>
    <row r="56" spans="1:78" ht="13.5" customHeight="1">
      <c r="A56" s="2"/>
      <c r="B56" s="18"/>
      <c r="C56" s="84" t="s">
        <v>31</v>
      </c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20"/>
      <c r="R56" s="84" t="s">
        <v>32</v>
      </c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20"/>
      <c r="AG56" s="84" t="s">
        <v>33</v>
      </c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20"/>
      <c r="AV56" s="84" t="s">
        <v>34</v>
      </c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/>
      <c r="BJ56" s="19"/>
      <c r="BK56" s="2"/>
      <c r="BL56" s="81"/>
      <c r="BM56" s="82"/>
      <c r="BN56" s="82"/>
      <c r="BO56" s="82"/>
      <c r="BP56" s="82"/>
      <c r="BQ56" s="82"/>
      <c r="BR56" s="82"/>
      <c r="BS56" s="82"/>
      <c r="BT56" s="82"/>
      <c r="BU56" s="82"/>
      <c r="BV56" s="82"/>
      <c r="BW56" s="82"/>
      <c r="BX56" s="82"/>
      <c r="BY56" s="82"/>
      <c r="BZ56" s="83"/>
    </row>
    <row r="57" spans="1:78" ht="13.5" customHeight="1">
      <c r="A57" s="2"/>
      <c r="B57" s="18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20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20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20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19"/>
      <c r="BK57" s="2"/>
      <c r="BL57" s="81"/>
      <c r="BM57" s="82"/>
      <c r="BN57" s="82"/>
      <c r="BO57" s="82"/>
      <c r="BP57" s="82"/>
      <c r="BQ57" s="82"/>
      <c r="BR57" s="82"/>
      <c r="BS57" s="82"/>
      <c r="BT57" s="82"/>
      <c r="BU57" s="82"/>
      <c r="BV57" s="82"/>
      <c r="BW57" s="82"/>
      <c r="BX57" s="82"/>
      <c r="BY57" s="82"/>
      <c r="BZ57" s="83"/>
    </row>
    <row r="58" spans="1:78" ht="13.5" customHeight="1">
      <c r="A58" s="2"/>
      <c r="B58" s="18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9"/>
      <c r="BK58" s="2"/>
      <c r="BL58" s="81"/>
      <c r="BM58" s="82"/>
      <c r="BN58" s="82"/>
      <c r="BO58" s="82"/>
      <c r="BP58" s="82"/>
      <c r="BQ58" s="82"/>
      <c r="BR58" s="82"/>
      <c r="BS58" s="82"/>
      <c r="BT58" s="82"/>
      <c r="BU58" s="82"/>
      <c r="BV58" s="82"/>
      <c r="BW58" s="82"/>
      <c r="BX58" s="82"/>
      <c r="BY58" s="82"/>
      <c r="BZ58" s="83"/>
    </row>
    <row r="59" spans="1:78" ht="13.5" customHeight="1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81"/>
      <c r="BM59" s="82"/>
      <c r="BN59" s="82"/>
      <c r="BO59" s="82"/>
      <c r="BP59" s="82"/>
      <c r="BQ59" s="82"/>
      <c r="BR59" s="82"/>
      <c r="BS59" s="82"/>
      <c r="BT59" s="82"/>
      <c r="BU59" s="82"/>
      <c r="BV59" s="82"/>
      <c r="BW59" s="82"/>
      <c r="BX59" s="82"/>
      <c r="BY59" s="82"/>
      <c r="BZ59" s="83"/>
    </row>
    <row r="60" spans="1:78" ht="13.5" customHeight="1">
      <c r="A60" s="2"/>
      <c r="B60" s="72" t="s">
        <v>35</v>
      </c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3"/>
      <c r="BI60" s="73"/>
      <c r="BJ60" s="74"/>
      <c r="BK60" s="2"/>
      <c r="BL60" s="81"/>
      <c r="BM60" s="82"/>
      <c r="BN60" s="82"/>
      <c r="BO60" s="82"/>
      <c r="BP60" s="82"/>
      <c r="BQ60" s="82"/>
      <c r="BR60" s="82"/>
      <c r="BS60" s="82"/>
      <c r="BT60" s="82"/>
      <c r="BU60" s="82"/>
      <c r="BV60" s="82"/>
      <c r="BW60" s="82"/>
      <c r="BX60" s="82"/>
      <c r="BY60" s="82"/>
      <c r="BZ60" s="83"/>
    </row>
    <row r="61" spans="1:78" ht="13.5" customHeight="1">
      <c r="A61" s="2"/>
      <c r="B61" s="72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3"/>
      <c r="AT61" s="73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3"/>
      <c r="BI61" s="73"/>
      <c r="BJ61" s="74"/>
      <c r="BK61" s="2"/>
      <c r="BL61" s="81"/>
      <c r="BM61" s="82"/>
      <c r="BN61" s="82"/>
      <c r="BO61" s="82"/>
      <c r="BP61" s="82"/>
      <c r="BQ61" s="82"/>
      <c r="BR61" s="82"/>
      <c r="BS61" s="82"/>
      <c r="BT61" s="82"/>
      <c r="BU61" s="82"/>
      <c r="BV61" s="82"/>
      <c r="BW61" s="82"/>
      <c r="BX61" s="82"/>
      <c r="BY61" s="82"/>
      <c r="BZ61" s="83"/>
    </row>
    <row r="62" spans="1:78" ht="13.5" customHeight="1">
      <c r="A62" s="2"/>
      <c r="B62" s="18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19"/>
      <c r="BK62" s="2"/>
      <c r="BL62" s="81"/>
      <c r="BM62" s="82"/>
      <c r="BN62" s="82"/>
      <c r="BO62" s="82"/>
      <c r="BP62" s="82"/>
      <c r="BQ62" s="82"/>
      <c r="BR62" s="82"/>
      <c r="BS62" s="82"/>
      <c r="BT62" s="82"/>
      <c r="BU62" s="82"/>
      <c r="BV62" s="82"/>
      <c r="BW62" s="82"/>
      <c r="BX62" s="82"/>
      <c r="BY62" s="82"/>
      <c r="BZ62" s="83"/>
    </row>
    <row r="63" spans="1:78" ht="13.5" customHeight="1">
      <c r="A63" s="2"/>
      <c r="B63" s="18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19"/>
      <c r="BK63" s="2"/>
      <c r="BL63" s="81"/>
      <c r="BM63" s="82"/>
      <c r="BN63" s="82"/>
      <c r="BO63" s="82"/>
      <c r="BP63" s="82"/>
      <c r="BQ63" s="82"/>
      <c r="BR63" s="82"/>
      <c r="BS63" s="82"/>
      <c r="BT63" s="82"/>
      <c r="BU63" s="82"/>
      <c r="BV63" s="82"/>
      <c r="BW63" s="82"/>
      <c r="BX63" s="82"/>
      <c r="BY63" s="82"/>
      <c r="BZ63" s="83"/>
    </row>
    <row r="64" spans="1:78" ht="13.5" customHeight="1">
      <c r="A64" s="2"/>
      <c r="B64" s="18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19"/>
      <c r="BK64" s="2"/>
      <c r="BL64" s="75" t="s">
        <v>36</v>
      </c>
      <c r="BM64" s="76"/>
      <c r="BN64" s="76"/>
      <c r="BO64" s="76"/>
      <c r="BP64" s="76"/>
      <c r="BQ64" s="76"/>
      <c r="BR64" s="76"/>
      <c r="BS64" s="76"/>
      <c r="BT64" s="76"/>
      <c r="BU64" s="76"/>
      <c r="BV64" s="76"/>
      <c r="BW64" s="76"/>
      <c r="BX64" s="76"/>
      <c r="BY64" s="76"/>
      <c r="BZ64" s="77"/>
    </row>
    <row r="65" spans="1:78" ht="13.5" customHeight="1">
      <c r="A65" s="2"/>
      <c r="B65" s="18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19"/>
      <c r="BK65" s="2"/>
      <c r="BL65" s="78"/>
      <c r="BM65" s="79"/>
      <c r="BN65" s="79"/>
      <c r="BO65" s="79"/>
      <c r="BP65" s="79"/>
      <c r="BQ65" s="79"/>
      <c r="BR65" s="79"/>
      <c r="BS65" s="79"/>
      <c r="BT65" s="79"/>
      <c r="BU65" s="79"/>
      <c r="BV65" s="79"/>
      <c r="BW65" s="79"/>
      <c r="BX65" s="79"/>
      <c r="BY65" s="79"/>
      <c r="BZ65" s="80"/>
    </row>
    <row r="66" spans="1:78" ht="13.5" customHeight="1">
      <c r="A66" s="2"/>
      <c r="B66" s="18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19"/>
      <c r="BK66" s="2"/>
      <c r="BL66" s="81" t="s">
        <v>117</v>
      </c>
      <c r="BM66" s="82"/>
      <c r="BN66" s="82"/>
      <c r="BO66" s="82"/>
      <c r="BP66" s="82"/>
      <c r="BQ66" s="82"/>
      <c r="BR66" s="82"/>
      <c r="BS66" s="82"/>
      <c r="BT66" s="82"/>
      <c r="BU66" s="82"/>
      <c r="BV66" s="82"/>
      <c r="BW66" s="82"/>
      <c r="BX66" s="82"/>
      <c r="BY66" s="82"/>
      <c r="BZ66" s="83"/>
    </row>
    <row r="67" spans="1:78" ht="13.5" customHeight="1">
      <c r="A67" s="2"/>
      <c r="B67" s="18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19"/>
      <c r="BK67" s="2"/>
      <c r="BL67" s="81"/>
      <c r="BM67" s="82"/>
      <c r="BN67" s="82"/>
      <c r="BO67" s="82"/>
      <c r="BP67" s="82"/>
      <c r="BQ67" s="82"/>
      <c r="BR67" s="82"/>
      <c r="BS67" s="82"/>
      <c r="BT67" s="82"/>
      <c r="BU67" s="82"/>
      <c r="BV67" s="82"/>
      <c r="BW67" s="82"/>
      <c r="BX67" s="82"/>
      <c r="BY67" s="82"/>
      <c r="BZ67" s="83"/>
    </row>
    <row r="68" spans="1:78" ht="13.5" customHeight="1">
      <c r="A68" s="2"/>
      <c r="B68" s="18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19"/>
      <c r="BK68" s="2"/>
      <c r="BL68" s="81"/>
      <c r="BM68" s="82"/>
      <c r="BN68" s="82"/>
      <c r="BO68" s="82"/>
      <c r="BP68" s="82"/>
      <c r="BQ68" s="82"/>
      <c r="BR68" s="82"/>
      <c r="BS68" s="82"/>
      <c r="BT68" s="82"/>
      <c r="BU68" s="82"/>
      <c r="BV68" s="82"/>
      <c r="BW68" s="82"/>
      <c r="BX68" s="82"/>
      <c r="BY68" s="82"/>
      <c r="BZ68" s="83"/>
    </row>
    <row r="69" spans="1:78" ht="13.5" customHeight="1">
      <c r="A69" s="2"/>
      <c r="B69" s="18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19"/>
      <c r="BK69" s="2"/>
      <c r="BL69" s="81"/>
      <c r="BM69" s="82"/>
      <c r="BN69" s="82"/>
      <c r="BO69" s="82"/>
      <c r="BP69" s="82"/>
      <c r="BQ69" s="82"/>
      <c r="BR69" s="82"/>
      <c r="BS69" s="82"/>
      <c r="BT69" s="82"/>
      <c r="BU69" s="82"/>
      <c r="BV69" s="82"/>
      <c r="BW69" s="82"/>
      <c r="BX69" s="82"/>
      <c r="BY69" s="82"/>
      <c r="BZ69" s="83"/>
    </row>
    <row r="70" spans="1:78" ht="13.5" customHeight="1">
      <c r="A70" s="2"/>
      <c r="B70" s="18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19"/>
      <c r="BK70" s="2"/>
      <c r="BL70" s="81"/>
      <c r="BM70" s="82"/>
      <c r="BN70" s="82"/>
      <c r="BO70" s="82"/>
      <c r="BP70" s="82"/>
      <c r="BQ70" s="82"/>
      <c r="BR70" s="82"/>
      <c r="BS70" s="82"/>
      <c r="BT70" s="82"/>
      <c r="BU70" s="82"/>
      <c r="BV70" s="82"/>
      <c r="BW70" s="82"/>
      <c r="BX70" s="82"/>
      <c r="BY70" s="82"/>
      <c r="BZ70" s="83"/>
    </row>
    <row r="71" spans="1:78" ht="13.5" customHeight="1">
      <c r="A71" s="2"/>
      <c r="B71" s="18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19"/>
      <c r="BK71" s="2"/>
      <c r="BL71" s="81"/>
      <c r="BM71" s="82"/>
      <c r="BN71" s="82"/>
      <c r="BO71" s="82"/>
      <c r="BP71" s="82"/>
      <c r="BQ71" s="82"/>
      <c r="BR71" s="82"/>
      <c r="BS71" s="82"/>
      <c r="BT71" s="82"/>
      <c r="BU71" s="82"/>
      <c r="BV71" s="82"/>
      <c r="BW71" s="82"/>
      <c r="BX71" s="82"/>
      <c r="BY71" s="82"/>
      <c r="BZ71" s="83"/>
    </row>
    <row r="72" spans="1:78" ht="13.5" customHeight="1">
      <c r="A72" s="2"/>
      <c r="B72" s="18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19"/>
      <c r="BK72" s="2"/>
      <c r="BL72" s="81"/>
      <c r="BM72" s="82"/>
      <c r="BN72" s="82"/>
      <c r="BO72" s="82"/>
      <c r="BP72" s="82"/>
      <c r="BQ72" s="82"/>
      <c r="BR72" s="82"/>
      <c r="BS72" s="82"/>
      <c r="BT72" s="82"/>
      <c r="BU72" s="82"/>
      <c r="BV72" s="82"/>
      <c r="BW72" s="82"/>
      <c r="BX72" s="82"/>
      <c r="BY72" s="82"/>
      <c r="BZ72" s="83"/>
    </row>
    <row r="73" spans="1:78" ht="13.5" customHeight="1">
      <c r="A73" s="2"/>
      <c r="B73" s="18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19"/>
      <c r="BK73" s="2"/>
      <c r="BL73" s="81"/>
      <c r="BM73" s="82"/>
      <c r="BN73" s="82"/>
      <c r="BO73" s="82"/>
      <c r="BP73" s="82"/>
      <c r="BQ73" s="82"/>
      <c r="BR73" s="82"/>
      <c r="BS73" s="82"/>
      <c r="BT73" s="82"/>
      <c r="BU73" s="82"/>
      <c r="BV73" s="82"/>
      <c r="BW73" s="82"/>
      <c r="BX73" s="82"/>
      <c r="BY73" s="82"/>
      <c r="BZ73" s="83"/>
    </row>
    <row r="74" spans="1:78" ht="13.5" customHeight="1">
      <c r="A74" s="2"/>
      <c r="B74" s="18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19"/>
      <c r="BK74" s="2"/>
      <c r="BL74" s="81"/>
      <c r="BM74" s="82"/>
      <c r="BN74" s="82"/>
      <c r="BO74" s="82"/>
      <c r="BP74" s="82"/>
      <c r="BQ74" s="82"/>
      <c r="BR74" s="82"/>
      <c r="BS74" s="82"/>
      <c r="BT74" s="82"/>
      <c r="BU74" s="82"/>
      <c r="BV74" s="82"/>
      <c r="BW74" s="82"/>
      <c r="BX74" s="82"/>
      <c r="BY74" s="82"/>
      <c r="BZ74" s="83"/>
    </row>
    <row r="75" spans="1:78" ht="13.5" customHeight="1">
      <c r="A75" s="2"/>
      <c r="B75" s="18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19"/>
      <c r="BK75" s="2"/>
      <c r="BL75" s="81"/>
      <c r="BM75" s="82"/>
      <c r="BN75" s="82"/>
      <c r="BO75" s="82"/>
      <c r="BP75" s="82"/>
      <c r="BQ75" s="82"/>
      <c r="BR75" s="82"/>
      <c r="BS75" s="82"/>
      <c r="BT75" s="82"/>
      <c r="BU75" s="82"/>
      <c r="BV75" s="82"/>
      <c r="BW75" s="82"/>
      <c r="BX75" s="82"/>
      <c r="BY75" s="82"/>
      <c r="BZ75" s="83"/>
    </row>
    <row r="76" spans="1:78" ht="13.5" customHeight="1">
      <c r="A76" s="2"/>
      <c r="B76" s="18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19"/>
      <c r="BK76" s="2"/>
      <c r="BL76" s="81"/>
      <c r="BM76" s="82"/>
      <c r="BN76" s="82"/>
      <c r="BO76" s="82"/>
      <c r="BP76" s="82"/>
      <c r="BQ76" s="82"/>
      <c r="BR76" s="82"/>
      <c r="BS76" s="82"/>
      <c r="BT76" s="82"/>
      <c r="BU76" s="82"/>
      <c r="BV76" s="82"/>
      <c r="BW76" s="82"/>
      <c r="BX76" s="82"/>
      <c r="BY76" s="82"/>
      <c r="BZ76" s="83"/>
    </row>
    <row r="77" spans="1:78" ht="13.5" customHeight="1">
      <c r="A77" s="2"/>
      <c r="B77" s="18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19"/>
      <c r="BK77" s="2"/>
      <c r="BL77" s="81"/>
      <c r="BM77" s="82"/>
      <c r="BN77" s="82"/>
      <c r="BO77" s="82"/>
      <c r="BP77" s="82"/>
      <c r="BQ77" s="82"/>
      <c r="BR77" s="82"/>
      <c r="BS77" s="82"/>
      <c r="BT77" s="82"/>
      <c r="BU77" s="82"/>
      <c r="BV77" s="82"/>
      <c r="BW77" s="82"/>
      <c r="BX77" s="82"/>
      <c r="BY77" s="82"/>
      <c r="BZ77" s="83"/>
    </row>
    <row r="78" spans="1:78" ht="13.5" customHeight="1">
      <c r="A78" s="2"/>
      <c r="B78" s="18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19"/>
      <c r="BK78" s="2"/>
      <c r="BL78" s="81"/>
      <c r="BM78" s="82"/>
      <c r="BN78" s="82"/>
      <c r="BO78" s="82"/>
      <c r="BP78" s="82"/>
      <c r="BQ78" s="82"/>
      <c r="BR78" s="82"/>
      <c r="BS78" s="82"/>
      <c r="BT78" s="82"/>
      <c r="BU78" s="82"/>
      <c r="BV78" s="82"/>
      <c r="BW78" s="82"/>
      <c r="BX78" s="82"/>
      <c r="BY78" s="82"/>
      <c r="BZ78" s="83"/>
    </row>
    <row r="79" spans="1:78" ht="13.5" customHeight="1">
      <c r="A79" s="2"/>
      <c r="B79" s="18"/>
      <c r="C79" s="84" t="s">
        <v>37</v>
      </c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20"/>
      <c r="V79" s="20"/>
      <c r="W79" s="84" t="s">
        <v>38</v>
      </c>
      <c r="X79" s="84"/>
      <c r="Y79" s="84"/>
      <c r="Z79" s="84"/>
      <c r="AA79" s="84"/>
      <c r="AB79" s="84"/>
      <c r="AC79" s="84"/>
      <c r="AD79" s="84"/>
      <c r="AE79" s="84"/>
      <c r="AF79" s="84"/>
      <c r="AG79" s="84"/>
      <c r="AH79" s="84"/>
      <c r="AI79" s="84"/>
      <c r="AJ79" s="84"/>
      <c r="AK79" s="84"/>
      <c r="AL79" s="84"/>
      <c r="AM79" s="84"/>
      <c r="AN79" s="84"/>
      <c r="AO79" s="20"/>
      <c r="AP79" s="20"/>
      <c r="AQ79" s="84" t="s">
        <v>39</v>
      </c>
      <c r="AR79" s="84"/>
      <c r="AS79" s="84"/>
      <c r="AT79" s="84"/>
      <c r="AU79" s="84"/>
      <c r="AV79" s="84"/>
      <c r="AW79" s="84"/>
      <c r="AX79" s="84"/>
      <c r="AY79" s="84"/>
      <c r="AZ79" s="84"/>
      <c r="BA79" s="84"/>
      <c r="BB79" s="84"/>
      <c r="BC79" s="84"/>
      <c r="BD79" s="84"/>
      <c r="BE79" s="84"/>
      <c r="BF79" s="84"/>
      <c r="BG79" s="84"/>
      <c r="BH79" s="84"/>
      <c r="BI79" s="5"/>
      <c r="BJ79" s="19"/>
      <c r="BK79" s="2"/>
      <c r="BL79" s="81"/>
      <c r="BM79" s="82"/>
      <c r="BN79" s="82"/>
      <c r="BO79" s="82"/>
      <c r="BP79" s="82"/>
      <c r="BQ79" s="82"/>
      <c r="BR79" s="82"/>
      <c r="BS79" s="82"/>
      <c r="BT79" s="82"/>
      <c r="BU79" s="82"/>
      <c r="BV79" s="82"/>
      <c r="BW79" s="82"/>
      <c r="BX79" s="82"/>
      <c r="BY79" s="82"/>
      <c r="BZ79" s="83"/>
    </row>
    <row r="80" spans="1:78" ht="13.5" customHeight="1">
      <c r="A80" s="2"/>
      <c r="B80" s="18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20"/>
      <c r="V80" s="20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4"/>
      <c r="AL80" s="84"/>
      <c r="AM80" s="84"/>
      <c r="AN80" s="84"/>
      <c r="AO80" s="20"/>
      <c r="AP80" s="20"/>
      <c r="AQ80" s="84"/>
      <c r="AR80" s="84"/>
      <c r="AS80" s="84"/>
      <c r="AT80" s="84"/>
      <c r="AU80" s="84"/>
      <c r="AV80" s="84"/>
      <c r="AW80" s="84"/>
      <c r="AX80" s="84"/>
      <c r="AY80" s="84"/>
      <c r="AZ80" s="84"/>
      <c r="BA80" s="84"/>
      <c r="BB80" s="84"/>
      <c r="BC80" s="84"/>
      <c r="BD80" s="84"/>
      <c r="BE80" s="84"/>
      <c r="BF80" s="84"/>
      <c r="BG80" s="84"/>
      <c r="BH80" s="84"/>
      <c r="BI80" s="5"/>
      <c r="BJ80" s="19"/>
      <c r="BK80" s="2"/>
      <c r="BL80" s="81"/>
      <c r="BM80" s="82"/>
      <c r="BN80" s="82"/>
      <c r="BO80" s="82"/>
      <c r="BP80" s="82"/>
      <c r="BQ80" s="82"/>
      <c r="BR80" s="82"/>
      <c r="BS80" s="82"/>
      <c r="BT80" s="82"/>
      <c r="BU80" s="82"/>
      <c r="BV80" s="82"/>
      <c r="BW80" s="82"/>
      <c r="BX80" s="82"/>
      <c r="BY80" s="82"/>
      <c r="BZ80" s="83"/>
    </row>
    <row r="81" spans="1:78" ht="13.5" customHeight="1">
      <c r="A81" s="2"/>
      <c r="B81" s="18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5"/>
      <c r="V81" s="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5"/>
      <c r="AP81" s="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5"/>
      <c r="BJ81" s="19"/>
      <c r="BK81" s="2"/>
      <c r="BL81" s="81"/>
      <c r="BM81" s="82"/>
      <c r="BN81" s="82"/>
      <c r="BO81" s="82"/>
      <c r="BP81" s="82"/>
      <c r="BQ81" s="82"/>
      <c r="BR81" s="82"/>
      <c r="BS81" s="82"/>
      <c r="BT81" s="82"/>
      <c r="BU81" s="82"/>
      <c r="BV81" s="82"/>
      <c r="BW81" s="82"/>
      <c r="BX81" s="82"/>
      <c r="BY81" s="82"/>
      <c r="BZ81" s="83"/>
    </row>
    <row r="82" spans="1:78" ht="13.5" customHeight="1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85"/>
      <c r="BM82" s="86"/>
      <c r="BN82" s="86"/>
      <c r="BO82" s="86"/>
      <c r="BP82" s="86"/>
      <c r="BQ82" s="86"/>
      <c r="BR82" s="86"/>
      <c r="BS82" s="86"/>
      <c r="BT82" s="86"/>
      <c r="BU82" s="86"/>
      <c r="BV82" s="86"/>
      <c r="BW82" s="86"/>
      <c r="BX82" s="86"/>
      <c r="BY82" s="86"/>
      <c r="BZ82" s="87"/>
    </row>
    <row r="83" spans="1:78">
      <c r="C83" s="26" t="s">
        <v>40</v>
      </c>
    </row>
    <row r="84" spans="1:78" hidden="1">
      <c r="B84" s="27" t="s">
        <v>41</v>
      </c>
      <c r="C84" s="27"/>
      <c r="D84" s="27"/>
      <c r="E84" s="27" t="s">
        <v>42</v>
      </c>
      <c r="F84" s="27" t="s">
        <v>43</v>
      </c>
      <c r="G84" s="27" t="s">
        <v>44</v>
      </c>
      <c r="H84" s="27" t="s">
        <v>45</v>
      </c>
      <c r="I84" s="27" t="s">
        <v>46</v>
      </c>
      <c r="J84" s="27" t="s">
        <v>47</v>
      </c>
      <c r="K84" s="27" t="s">
        <v>48</v>
      </c>
      <c r="L84" s="27" t="s">
        <v>49</v>
      </c>
      <c r="M84" s="27" t="s">
        <v>50</v>
      </c>
      <c r="N84" s="27" t="s">
        <v>51</v>
      </c>
      <c r="O84" s="27" t="s">
        <v>52</v>
      </c>
    </row>
    <row r="85" spans="1:78" hidden="1">
      <c r="B85" s="27"/>
      <c r="C85" s="27"/>
      <c r="D85" s="27"/>
      <c r="E85" s="27" t="str">
        <f>データ!AH6</f>
        <v>【114.35】</v>
      </c>
      <c r="F85" s="27" t="str">
        <f>データ!AS6</f>
        <v>【0.79】</v>
      </c>
      <c r="G85" s="27" t="str">
        <f>データ!BD6</f>
        <v>【262.87】</v>
      </c>
      <c r="H85" s="27" t="str">
        <f>データ!BO6</f>
        <v>【270.87】</v>
      </c>
      <c r="I85" s="27" t="str">
        <f>データ!BZ6</f>
        <v>【105.59】</v>
      </c>
      <c r="J85" s="27" t="str">
        <f>データ!CK6</f>
        <v>【163.27】</v>
      </c>
      <c r="K85" s="27" t="str">
        <f>データ!CV6</f>
        <v>【59.94】</v>
      </c>
      <c r="L85" s="27" t="str">
        <f>データ!DG6</f>
        <v>【90.22】</v>
      </c>
      <c r="M85" s="27" t="str">
        <f>データ!DR6</f>
        <v>【47.91】</v>
      </c>
      <c r="N85" s="27" t="str">
        <f>データ!EC6</f>
        <v>【15.00】</v>
      </c>
      <c r="O85" s="27" t="str">
        <f>データ!EN6</f>
        <v>【0.76】</v>
      </c>
    </row>
  </sheetData>
  <sheetProtection password="B319" sheet="1" objects="1" scenarios="1" formatCells="0" formatColumns="0" formatRows="0"/>
  <mergeCells count="55">
    <mergeCell ref="BL64:BZ65"/>
    <mergeCell ref="BL66:BZ82"/>
    <mergeCell ref="C79:T80"/>
    <mergeCell ref="W79:AN80"/>
    <mergeCell ref="AQ79:BH80"/>
    <mergeCell ref="BL45:BZ46"/>
    <mergeCell ref="BL47:BZ63"/>
    <mergeCell ref="C56:P57"/>
    <mergeCell ref="R56:AE57"/>
    <mergeCell ref="AG56:AT57"/>
    <mergeCell ref="AV56:BI57"/>
    <mergeCell ref="B60:BJ61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L9:BM9"/>
    <mergeCell ref="B10:H10"/>
    <mergeCell ref="I10:O10"/>
    <mergeCell ref="P10:V10"/>
    <mergeCell ref="W10:AC10"/>
    <mergeCell ref="AL10:AS10"/>
    <mergeCell ref="AT10:BA10"/>
    <mergeCell ref="BB10:BI10"/>
    <mergeCell ref="BL10:BM10"/>
    <mergeCell ref="AT8:BA8"/>
    <mergeCell ref="BB8:BI8"/>
    <mergeCell ref="BL8:BM8"/>
    <mergeCell ref="B9:H9"/>
    <mergeCell ref="I9:O9"/>
    <mergeCell ref="P9:V9"/>
    <mergeCell ref="W9:AC9"/>
    <mergeCell ref="AL9:AS9"/>
    <mergeCell ref="AT9:BA9"/>
    <mergeCell ref="BB9:BI9"/>
    <mergeCell ref="B8:H8"/>
    <mergeCell ref="I8:O8"/>
    <mergeCell ref="P8:V8"/>
    <mergeCell ref="W8:AC8"/>
    <mergeCell ref="AD8:AJ8"/>
    <mergeCell ref="AL8:AS8"/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0"/>
  <sheetViews>
    <sheetView showGridLines="0" topLeftCell="DV1" workbookViewId="0">
      <selection activeCell="X4" sqref="X4:AH4"/>
    </sheetView>
  </sheetViews>
  <sheetFormatPr defaultRowHeight="13.5"/>
  <cols>
    <col min="1" max="1" width="9" style="3"/>
    <col min="2" max="144" width="11.875" style="3" customWidth="1"/>
    <col min="145" max="16384" width="9" style="3"/>
  </cols>
  <sheetData>
    <row r="1" spans="1:144">
      <c r="A1" s="3" t="s">
        <v>53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>
        <v>1</v>
      </c>
      <c r="Y1" s="28">
        <v>1</v>
      </c>
      <c r="Z1" s="28">
        <v>1</v>
      </c>
      <c r="AA1" s="28">
        <v>1</v>
      </c>
      <c r="AB1" s="28">
        <v>1</v>
      </c>
      <c r="AC1" s="28">
        <v>1</v>
      </c>
      <c r="AD1" s="28">
        <v>1</v>
      </c>
      <c r="AE1" s="28">
        <v>1</v>
      </c>
      <c r="AF1" s="28">
        <v>1</v>
      </c>
      <c r="AG1" s="28">
        <v>1</v>
      </c>
      <c r="AH1" s="28"/>
      <c r="AI1" s="28">
        <v>1</v>
      </c>
      <c r="AJ1" s="28">
        <v>1</v>
      </c>
      <c r="AK1" s="28">
        <v>1</v>
      </c>
      <c r="AL1" s="28">
        <v>1</v>
      </c>
      <c r="AM1" s="28">
        <v>1</v>
      </c>
      <c r="AN1" s="28">
        <v>1</v>
      </c>
      <c r="AO1" s="28">
        <v>1</v>
      </c>
      <c r="AP1" s="28">
        <v>1</v>
      </c>
      <c r="AQ1" s="28">
        <v>1</v>
      </c>
      <c r="AR1" s="28">
        <v>1</v>
      </c>
      <c r="AS1" s="28"/>
      <c r="AT1" s="28">
        <v>1</v>
      </c>
      <c r="AU1" s="28">
        <v>1</v>
      </c>
      <c r="AV1" s="28">
        <v>1</v>
      </c>
      <c r="AW1" s="28">
        <v>1</v>
      </c>
      <c r="AX1" s="28">
        <v>1</v>
      </c>
      <c r="AY1" s="28">
        <v>1</v>
      </c>
      <c r="AZ1" s="28">
        <v>1</v>
      </c>
      <c r="BA1" s="28">
        <v>1</v>
      </c>
      <c r="BB1" s="28">
        <v>1</v>
      </c>
      <c r="BC1" s="28">
        <v>1</v>
      </c>
      <c r="BD1" s="28"/>
      <c r="BE1" s="28">
        <v>1</v>
      </c>
      <c r="BF1" s="28">
        <v>1</v>
      </c>
      <c r="BG1" s="28">
        <v>1</v>
      </c>
      <c r="BH1" s="28">
        <v>1</v>
      </c>
      <c r="BI1" s="28">
        <v>1</v>
      </c>
      <c r="BJ1" s="28">
        <v>1</v>
      </c>
      <c r="BK1" s="28">
        <v>1</v>
      </c>
      <c r="BL1" s="28">
        <v>1</v>
      </c>
      <c r="BM1" s="28">
        <v>1</v>
      </c>
      <c r="BN1" s="28">
        <v>1</v>
      </c>
      <c r="BO1" s="28"/>
      <c r="BP1" s="28">
        <v>1</v>
      </c>
      <c r="BQ1" s="28">
        <v>1</v>
      </c>
      <c r="BR1" s="28">
        <v>1</v>
      </c>
      <c r="BS1" s="28">
        <v>1</v>
      </c>
      <c r="BT1" s="28">
        <v>1</v>
      </c>
      <c r="BU1" s="28">
        <v>1</v>
      </c>
      <c r="BV1" s="28">
        <v>1</v>
      </c>
      <c r="BW1" s="28">
        <v>1</v>
      </c>
      <c r="BX1" s="28">
        <v>1</v>
      </c>
      <c r="BY1" s="28">
        <v>1</v>
      </c>
      <c r="BZ1" s="28"/>
      <c r="CA1" s="28">
        <v>1</v>
      </c>
      <c r="CB1" s="28">
        <v>1</v>
      </c>
      <c r="CC1" s="28">
        <v>1</v>
      </c>
      <c r="CD1" s="28">
        <v>1</v>
      </c>
      <c r="CE1" s="28">
        <v>1</v>
      </c>
      <c r="CF1" s="28">
        <v>1</v>
      </c>
      <c r="CG1" s="28">
        <v>1</v>
      </c>
      <c r="CH1" s="28">
        <v>1</v>
      </c>
      <c r="CI1" s="28">
        <v>1</v>
      </c>
      <c r="CJ1" s="28">
        <v>1</v>
      </c>
      <c r="CK1" s="28"/>
      <c r="CL1" s="28">
        <v>1</v>
      </c>
      <c r="CM1" s="28">
        <v>1</v>
      </c>
      <c r="CN1" s="28">
        <v>1</v>
      </c>
      <c r="CO1" s="28">
        <v>1</v>
      </c>
      <c r="CP1" s="28">
        <v>1</v>
      </c>
      <c r="CQ1" s="28">
        <v>1</v>
      </c>
      <c r="CR1" s="28">
        <v>1</v>
      </c>
      <c r="CS1" s="28">
        <v>1</v>
      </c>
      <c r="CT1" s="28">
        <v>1</v>
      </c>
      <c r="CU1" s="28">
        <v>1</v>
      </c>
      <c r="CV1" s="28"/>
      <c r="CW1" s="28">
        <v>1</v>
      </c>
      <c r="CX1" s="28">
        <v>1</v>
      </c>
      <c r="CY1" s="28">
        <v>1</v>
      </c>
      <c r="CZ1" s="28">
        <v>1</v>
      </c>
      <c r="DA1" s="28">
        <v>1</v>
      </c>
      <c r="DB1" s="28">
        <v>1</v>
      </c>
      <c r="DC1" s="28">
        <v>1</v>
      </c>
      <c r="DD1" s="28">
        <v>1</v>
      </c>
      <c r="DE1" s="28">
        <v>1</v>
      </c>
      <c r="DF1" s="28">
        <v>1</v>
      </c>
      <c r="DG1" s="28"/>
      <c r="DH1" s="28">
        <v>1</v>
      </c>
      <c r="DI1" s="28">
        <v>1</v>
      </c>
      <c r="DJ1" s="28">
        <v>1</v>
      </c>
      <c r="DK1" s="28">
        <v>1</v>
      </c>
      <c r="DL1" s="28">
        <v>1</v>
      </c>
      <c r="DM1" s="28">
        <v>1</v>
      </c>
      <c r="DN1" s="28">
        <v>1</v>
      </c>
      <c r="DO1" s="28">
        <v>1</v>
      </c>
      <c r="DP1" s="28">
        <v>1</v>
      </c>
      <c r="DQ1" s="28">
        <v>1</v>
      </c>
      <c r="DR1" s="28"/>
      <c r="DS1" s="28">
        <v>1</v>
      </c>
      <c r="DT1" s="28">
        <v>1</v>
      </c>
      <c r="DU1" s="28">
        <v>1</v>
      </c>
      <c r="DV1" s="28">
        <v>1</v>
      </c>
      <c r="DW1" s="28">
        <v>1</v>
      </c>
      <c r="DX1" s="28">
        <v>1</v>
      </c>
      <c r="DY1" s="28">
        <v>1</v>
      </c>
      <c r="DZ1" s="28">
        <v>1</v>
      </c>
      <c r="EA1" s="28">
        <v>1</v>
      </c>
      <c r="EB1" s="28">
        <v>1</v>
      </c>
      <c r="EC1" s="28"/>
      <c r="ED1" s="28">
        <v>1</v>
      </c>
      <c r="EE1" s="28">
        <v>1</v>
      </c>
      <c r="EF1" s="28">
        <v>1</v>
      </c>
      <c r="EG1" s="28">
        <v>1</v>
      </c>
      <c r="EH1" s="28">
        <v>1</v>
      </c>
      <c r="EI1" s="28">
        <v>1</v>
      </c>
      <c r="EJ1" s="28">
        <v>1</v>
      </c>
      <c r="EK1" s="28">
        <v>1</v>
      </c>
      <c r="EL1" s="28">
        <v>1</v>
      </c>
      <c r="EM1" s="28">
        <v>1</v>
      </c>
      <c r="EN1" s="28"/>
    </row>
    <row r="2" spans="1:144">
      <c r="A2" s="29" t="s">
        <v>54</v>
      </c>
      <c r="B2" s="29">
        <f>COLUMN()-1</f>
        <v>1</v>
      </c>
      <c r="C2" s="29">
        <f t="shared" ref="C2:BR2" si="0">COLUMN()-1</f>
        <v>2</v>
      </c>
      <c r="D2" s="29">
        <f t="shared" si="0"/>
        <v>3</v>
      </c>
      <c r="E2" s="29">
        <f t="shared" si="0"/>
        <v>4</v>
      </c>
      <c r="F2" s="29">
        <f t="shared" si="0"/>
        <v>5</v>
      </c>
      <c r="G2" s="29">
        <f t="shared" si="0"/>
        <v>6</v>
      </c>
      <c r="H2" s="29">
        <f t="shared" si="0"/>
        <v>7</v>
      </c>
      <c r="I2" s="29">
        <f t="shared" si="0"/>
        <v>8</v>
      </c>
      <c r="J2" s="29">
        <f t="shared" si="0"/>
        <v>9</v>
      </c>
      <c r="K2" s="29">
        <f t="shared" si="0"/>
        <v>10</v>
      </c>
      <c r="L2" s="29">
        <f t="shared" si="0"/>
        <v>11</v>
      </c>
      <c r="M2" s="29">
        <f t="shared" si="0"/>
        <v>12</v>
      </c>
      <c r="N2" s="29">
        <f t="shared" si="0"/>
        <v>13</v>
      </c>
      <c r="O2" s="29">
        <f t="shared" si="0"/>
        <v>14</v>
      </c>
      <c r="P2" s="29">
        <f t="shared" si="0"/>
        <v>15</v>
      </c>
      <c r="Q2" s="29">
        <f t="shared" si="0"/>
        <v>16</v>
      </c>
      <c r="R2" s="29">
        <f t="shared" si="0"/>
        <v>17</v>
      </c>
      <c r="S2" s="29">
        <f t="shared" si="0"/>
        <v>18</v>
      </c>
      <c r="T2" s="29">
        <f t="shared" si="0"/>
        <v>19</v>
      </c>
      <c r="U2" s="29">
        <f t="shared" si="0"/>
        <v>20</v>
      </c>
      <c r="V2" s="29">
        <f t="shared" si="0"/>
        <v>21</v>
      </c>
      <c r="W2" s="29">
        <f t="shared" si="0"/>
        <v>22</v>
      </c>
      <c r="X2" s="29">
        <f t="shared" si="0"/>
        <v>23</v>
      </c>
      <c r="Y2" s="29">
        <f t="shared" si="0"/>
        <v>24</v>
      </c>
      <c r="Z2" s="29">
        <f t="shared" si="0"/>
        <v>25</v>
      </c>
      <c r="AA2" s="29">
        <f t="shared" si="0"/>
        <v>26</v>
      </c>
      <c r="AB2" s="29">
        <f t="shared" si="0"/>
        <v>27</v>
      </c>
      <c r="AC2" s="29">
        <f t="shared" si="0"/>
        <v>28</v>
      </c>
      <c r="AD2" s="29">
        <f t="shared" si="0"/>
        <v>29</v>
      </c>
      <c r="AE2" s="29">
        <f t="shared" si="0"/>
        <v>30</v>
      </c>
      <c r="AF2" s="29">
        <f t="shared" si="0"/>
        <v>31</v>
      </c>
      <c r="AG2" s="29">
        <f t="shared" si="0"/>
        <v>32</v>
      </c>
      <c r="AH2" s="29">
        <f t="shared" si="0"/>
        <v>33</v>
      </c>
      <c r="AI2" s="29">
        <f t="shared" si="0"/>
        <v>34</v>
      </c>
      <c r="AJ2" s="29">
        <f t="shared" si="0"/>
        <v>35</v>
      </c>
      <c r="AK2" s="29">
        <f t="shared" si="0"/>
        <v>36</v>
      </c>
      <c r="AL2" s="29">
        <f t="shared" si="0"/>
        <v>37</v>
      </c>
      <c r="AM2" s="29">
        <f t="shared" si="0"/>
        <v>38</v>
      </c>
      <c r="AN2" s="29">
        <f t="shared" si="0"/>
        <v>39</v>
      </c>
      <c r="AO2" s="29">
        <f t="shared" si="0"/>
        <v>40</v>
      </c>
      <c r="AP2" s="29">
        <f t="shared" si="0"/>
        <v>41</v>
      </c>
      <c r="AQ2" s="29">
        <f t="shared" si="0"/>
        <v>42</v>
      </c>
      <c r="AR2" s="29">
        <f t="shared" si="0"/>
        <v>43</v>
      </c>
      <c r="AS2" s="29">
        <f t="shared" si="0"/>
        <v>44</v>
      </c>
      <c r="AT2" s="29">
        <f t="shared" si="0"/>
        <v>45</v>
      </c>
      <c r="AU2" s="29">
        <f t="shared" si="0"/>
        <v>46</v>
      </c>
      <c r="AV2" s="29">
        <f t="shared" si="0"/>
        <v>47</v>
      </c>
      <c r="AW2" s="29">
        <f t="shared" si="0"/>
        <v>48</v>
      </c>
      <c r="AX2" s="29">
        <f t="shared" si="0"/>
        <v>49</v>
      </c>
      <c r="AY2" s="29">
        <f t="shared" si="0"/>
        <v>50</v>
      </c>
      <c r="AZ2" s="29">
        <f t="shared" si="0"/>
        <v>51</v>
      </c>
      <c r="BA2" s="29">
        <f t="shared" si="0"/>
        <v>52</v>
      </c>
      <c r="BB2" s="29">
        <f t="shared" si="0"/>
        <v>53</v>
      </c>
      <c r="BC2" s="29">
        <f t="shared" si="0"/>
        <v>54</v>
      </c>
      <c r="BD2" s="29">
        <f t="shared" si="0"/>
        <v>55</v>
      </c>
      <c r="BE2" s="29">
        <f t="shared" si="0"/>
        <v>56</v>
      </c>
      <c r="BF2" s="29">
        <f t="shared" si="0"/>
        <v>57</v>
      </c>
      <c r="BG2" s="29">
        <f t="shared" si="0"/>
        <v>58</v>
      </c>
      <c r="BH2" s="29">
        <f t="shared" si="0"/>
        <v>59</v>
      </c>
      <c r="BI2" s="29">
        <f t="shared" si="0"/>
        <v>60</v>
      </c>
      <c r="BJ2" s="29">
        <f t="shared" si="0"/>
        <v>61</v>
      </c>
      <c r="BK2" s="29">
        <f t="shared" si="0"/>
        <v>62</v>
      </c>
      <c r="BL2" s="29">
        <f t="shared" si="0"/>
        <v>63</v>
      </c>
      <c r="BM2" s="29">
        <f t="shared" si="0"/>
        <v>64</v>
      </c>
      <c r="BN2" s="29">
        <f t="shared" si="0"/>
        <v>65</v>
      </c>
      <c r="BO2" s="29">
        <f t="shared" si="0"/>
        <v>66</v>
      </c>
      <c r="BP2" s="29">
        <f t="shared" si="0"/>
        <v>67</v>
      </c>
      <c r="BQ2" s="29">
        <f t="shared" si="0"/>
        <v>68</v>
      </c>
      <c r="BR2" s="29">
        <f t="shared" si="0"/>
        <v>69</v>
      </c>
      <c r="BS2" s="29">
        <f t="shared" ref="BS2:ED2" si="1">COLUMN()-1</f>
        <v>70</v>
      </c>
      <c r="BT2" s="29">
        <f t="shared" si="1"/>
        <v>71</v>
      </c>
      <c r="BU2" s="29">
        <f t="shared" si="1"/>
        <v>72</v>
      </c>
      <c r="BV2" s="29">
        <f t="shared" si="1"/>
        <v>73</v>
      </c>
      <c r="BW2" s="29">
        <f t="shared" si="1"/>
        <v>74</v>
      </c>
      <c r="BX2" s="29">
        <f t="shared" si="1"/>
        <v>75</v>
      </c>
      <c r="BY2" s="29">
        <f t="shared" si="1"/>
        <v>76</v>
      </c>
      <c r="BZ2" s="29">
        <f t="shared" si="1"/>
        <v>77</v>
      </c>
      <c r="CA2" s="29">
        <f t="shared" si="1"/>
        <v>78</v>
      </c>
      <c r="CB2" s="29">
        <f t="shared" si="1"/>
        <v>79</v>
      </c>
      <c r="CC2" s="29">
        <f t="shared" si="1"/>
        <v>80</v>
      </c>
      <c r="CD2" s="29">
        <f t="shared" si="1"/>
        <v>81</v>
      </c>
      <c r="CE2" s="29">
        <f t="shared" si="1"/>
        <v>82</v>
      </c>
      <c r="CF2" s="29">
        <f t="shared" si="1"/>
        <v>83</v>
      </c>
      <c r="CG2" s="29">
        <f t="shared" si="1"/>
        <v>84</v>
      </c>
      <c r="CH2" s="29">
        <f t="shared" si="1"/>
        <v>85</v>
      </c>
      <c r="CI2" s="29">
        <f t="shared" si="1"/>
        <v>86</v>
      </c>
      <c r="CJ2" s="29">
        <f t="shared" si="1"/>
        <v>87</v>
      </c>
      <c r="CK2" s="29">
        <f t="shared" si="1"/>
        <v>88</v>
      </c>
      <c r="CL2" s="29">
        <f t="shared" si="1"/>
        <v>89</v>
      </c>
      <c r="CM2" s="29">
        <f t="shared" si="1"/>
        <v>90</v>
      </c>
      <c r="CN2" s="29">
        <f t="shared" si="1"/>
        <v>91</v>
      </c>
      <c r="CO2" s="29">
        <f t="shared" si="1"/>
        <v>92</v>
      </c>
      <c r="CP2" s="29">
        <f t="shared" si="1"/>
        <v>93</v>
      </c>
      <c r="CQ2" s="29">
        <f t="shared" si="1"/>
        <v>94</v>
      </c>
      <c r="CR2" s="29">
        <f t="shared" si="1"/>
        <v>95</v>
      </c>
      <c r="CS2" s="29">
        <f t="shared" si="1"/>
        <v>96</v>
      </c>
      <c r="CT2" s="29">
        <f t="shared" si="1"/>
        <v>97</v>
      </c>
      <c r="CU2" s="29">
        <f t="shared" si="1"/>
        <v>98</v>
      </c>
      <c r="CV2" s="29">
        <f t="shared" si="1"/>
        <v>99</v>
      </c>
      <c r="CW2" s="29">
        <f t="shared" si="1"/>
        <v>100</v>
      </c>
      <c r="CX2" s="29">
        <f t="shared" si="1"/>
        <v>101</v>
      </c>
      <c r="CY2" s="29">
        <f t="shared" si="1"/>
        <v>102</v>
      </c>
      <c r="CZ2" s="29">
        <f t="shared" si="1"/>
        <v>103</v>
      </c>
      <c r="DA2" s="29">
        <f t="shared" si="1"/>
        <v>104</v>
      </c>
      <c r="DB2" s="29">
        <f t="shared" si="1"/>
        <v>105</v>
      </c>
      <c r="DC2" s="29">
        <f t="shared" si="1"/>
        <v>106</v>
      </c>
      <c r="DD2" s="29">
        <f t="shared" si="1"/>
        <v>107</v>
      </c>
      <c r="DE2" s="29">
        <f t="shared" si="1"/>
        <v>108</v>
      </c>
      <c r="DF2" s="29">
        <f t="shared" si="1"/>
        <v>109</v>
      </c>
      <c r="DG2" s="29">
        <f t="shared" si="1"/>
        <v>110</v>
      </c>
      <c r="DH2" s="29">
        <f t="shared" si="1"/>
        <v>111</v>
      </c>
      <c r="DI2" s="29">
        <f t="shared" si="1"/>
        <v>112</v>
      </c>
      <c r="DJ2" s="29">
        <f t="shared" si="1"/>
        <v>113</v>
      </c>
      <c r="DK2" s="29">
        <f t="shared" si="1"/>
        <v>114</v>
      </c>
      <c r="DL2" s="29">
        <f t="shared" si="1"/>
        <v>115</v>
      </c>
      <c r="DM2" s="29">
        <f t="shared" si="1"/>
        <v>116</v>
      </c>
      <c r="DN2" s="29">
        <f t="shared" si="1"/>
        <v>117</v>
      </c>
      <c r="DO2" s="29">
        <f t="shared" si="1"/>
        <v>118</v>
      </c>
      <c r="DP2" s="29">
        <f t="shared" si="1"/>
        <v>119</v>
      </c>
      <c r="DQ2" s="29">
        <f t="shared" si="1"/>
        <v>120</v>
      </c>
      <c r="DR2" s="29">
        <f t="shared" si="1"/>
        <v>121</v>
      </c>
      <c r="DS2" s="29">
        <f t="shared" si="1"/>
        <v>122</v>
      </c>
      <c r="DT2" s="29">
        <f t="shared" si="1"/>
        <v>123</v>
      </c>
      <c r="DU2" s="29">
        <f t="shared" si="1"/>
        <v>124</v>
      </c>
      <c r="DV2" s="29">
        <f t="shared" si="1"/>
        <v>125</v>
      </c>
      <c r="DW2" s="29">
        <f t="shared" si="1"/>
        <v>126</v>
      </c>
      <c r="DX2" s="29">
        <f t="shared" si="1"/>
        <v>127</v>
      </c>
      <c r="DY2" s="29">
        <f t="shared" si="1"/>
        <v>128</v>
      </c>
      <c r="DZ2" s="29">
        <f t="shared" si="1"/>
        <v>129</v>
      </c>
      <c r="EA2" s="29">
        <f t="shared" si="1"/>
        <v>130</v>
      </c>
      <c r="EB2" s="29">
        <f t="shared" si="1"/>
        <v>131</v>
      </c>
      <c r="EC2" s="29">
        <f t="shared" si="1"/>
        <v>132</v>
      </c>
      <c r="ED2" s="29">
        <f t="shared" si="1"/>
        <v>133</v>
      </c>
      <c r="EE2" s="29">
        <f t="shared" ref="EE2:EN2" si="2">COLUMN()-1</f>
        <v>134</v>
      </c>
      <c r="EF2" s="29">
        <f t="shared" si="2"/>
        <v>135</v>
      </c>
      <c r="EG2" s="29">
        <f t="shared" si="2"/>
        <v>136</v>
      </c>
      <c r="EH2" s="29">
        <f t="shared" si="2"/>
        <v>137</v>
      </c>
      <c r="EI2" s="29">
        <f t="shared" si="2"/>
        <v>138</v>
      </c>
      <c r="EJ2" s="29">
        <f t="shared" si="2"/>
        <v>139</v>
      </c>
      <c r="EK2" s="29">
        <f t="shared" si="2"/>
        <v>140</v>
      </c>
      <c r="EL2" s="29">
        <f t="shared" si="2"/>
        <v>141</v>
      </c>
      <c r="EM2" s="29">
        <f t="shared" si="2"/>
        <v>142</v>
      </c>
      <c r="EN2" s="29">
        <f t="shared" si="2"/>
        <v>143</v>
      </c>
    </row>
    <row r="3" spans="1:144">
      <c r="A3" s="29" t="s">
        <v>55</v>
      </c>
      <c r="B3" s="30" t="s">
        <v>56</v>
      </c>
      <c r="C3" s="30" t="s">
        <v>57</v>
      </c>
      <c r="D3" s="30" t="s">
        <v>58</v>
      </c>
      <c r="E3" s="30" t="s">
        <v>59</v>
      </c>
      <c r="F3" s="30" t="s">
        <v>60</v>
      </c>
      <c r="G3" s="30" t="s">
        <v>61</v>
      </c>
      <c r="H3" s="89" t="s">
        <v>62</v>
      </c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1"/>
      <c r="X3" s="95" t="s">
        <v>63</v>
      </c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 t="s">
        <v>64</v>
      </c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88"/>
      <c r="EB3" s="88"/>
      <c r="EC3" s="88"/>
      <c r="ED3" s="88"/>
      <c r="EE3" s="88"/>
      <c r="EF3" s="88"/>
      <c r="EG3" s="88"/>
      <c r="EH3" s="88"/>
      <c r="EI3" s="88"/>
      <c r="EJ3" s="88"/>
      <c r="EK3" s="88"/>
      <c r="EL3" s="88"/>
      <c r="EM3" s="88"/>
      <c r="EN3" s="88"/>
    </row>
    <row r="4" spans="1:144">
      <c r="A4" s="29" t="s">
        <v>65</v>
      </c>
      <c r="B4" s="31"/>
      <c r="C4" s="31"/>
      <c r="D4" s="31"/>
      <c r="E4" s="31"/>
      <c r="F4" s="31"/>
      <c r="G4" s="31"/>
      <c r="H4" s="92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4"/>
      <c r="X4" s="88" t="s">
        <v>66</v>
      </c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 t="s">
        <v>67</v>
      </c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 t="s">
        <v>68</v>
      </c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 t="s">
        <v>69</v>
      </c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 t="s">
        <v>70</v>
      </c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 t="s">
        <v>71</v>
      </c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 t="s">
        <v>72</v>
      </c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 t="s">
        <v>73</v>
      </c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 t="s">
        <v>74</v>
      </c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 t="s">
        <v>75</v>
      </c>
      <c r="DT4" s="88"/>
      <c r="DU4" s="88"/>
      <c r="DV4" s="88"/>
      <c r="DW4" s="88"/>
      <c r="DX4" s="88"/>
      <c r="DY4" s="88"/>
      <c r="DZ4" s="88"/>
      <c r="EA4" s="88"/>
      <c r="EB4" s="88"/>
      <c r="EC4" s="88"/>
      <c r="ED4" s="88" t="s">
        <v>76</v>
      </c>
      <c r="EE4" s="88"/>
      <c r="EF4" s="88"/>
      <c r="EG4" s="88"/>
      <c r="EH4" s="88"/>
      <c r="EI4" s="88"/>
      <c r="EJ4" s="88"/>
      <c r="EK4" s="88"/>
      <c r="EL4" s="88"/>
      <c r="EM4" s="88"/>
      <c r="EN4" s="88"/>
    </row>
    <row r="5" spans="1:144">
      <c r="A5" s="29" t="s">
        <v>77</v>
      </c>
      <c r="B5" s="32"/>
      <c r="C5" s="32"/>
      <c r="D5" s="32"/>
      <c r="E5" s="32"/>
      <c r="F5" s="32"/>
      <c r="G5" s="32"/>
      <c r="H5" s="33" t="s">
        <v>78</v>
      </c>
      <c r="I5" s="33" t="s">
        <v>79</v>
      </c>
      <c r="J5" s="33" t="s">
        <v>80</v>
      </c>
      <c r="K5" s="33" t="s">
        <v>81</v>
      </c>
      <c r="L5" s="33" t="s">
        <v>82</v>
      </c>
      <c r="M5" s="33" t="s">
        <v>5</v>
      </c>
      <c r="N5" s="33" t="s">
        <v>83</v>
      </c>
      <c r="O5" s="33" t="s">
        <v>84</v>
      </c>
      <c r="P5" s="33" t="s">
        <v>85</v>
      </c>
      <c r="Q5" s="33" t="s">
        <v>86</v>
      </c>
      <c r="R5" s="33" t="s">
        <v>87</v>
      </c>
      <c r="S5" s="33" t="s">
        <v>88</v>
      </c>
      <c r="T5" s="33" t="s">
        <v>89</v>
      </c>
      <c r="U5" s="33" t="s">
        <v>90</v>
      </c>
      <c r="V5" s="33" t="s">
        <v>91</v>
      </c>
      <c r="W5" s="33" t="s">
        <v>92</v>
      </c>
      <c r="X5" s="33" t="s">
        <v>93</v>
      </c>
      <c r="Y5" s="33" t="s">
        <v>94</v>
      </c>
      <c r="Z5" s="33" t="s">
        <v>95</v>
      </c>
      <c r="AA5" s="33" t="s">
        <v>96</v>
      </c>
      <c r="AB5" s="33" t="s">
        <v>97</v>
      </c>
      <c r="AC5" s="33" t="s">
        <v>98</v>
      </c>
      <c r="AD5" s="33" t="s">
        <v>99</v>
      </c>
      <c r="AE5" s="33" t="s">
        <v>100</v>
      </c>
      <c r="AF5" s="33" t="s">
        <v>101</v>
      </c>
      <c r="AG5" s="33" t="s">
        <v>102</v>
      </c>
      <c r="AH5" s="33" t="s">
        <v>41</v>
      </c>
      <c r="AI5" s="33" t="s">
        <v>93</v>
      </c>
      <c r="AJ5" s="33" t="s">
        <v>94</v>
      </c>
      <c r="AK5" s="33" t="s">
        <v>95</v>
      </c>
      <c r="AL5" s="33" t="s">
        <v>96</v>
      </c>
      <c r="AM5" s="33" t="s">
        <v>97</v>
      </c>
      <c r="AN5" s="33" t="s">
        <v>98</v>
      </c>
      <c r="AO5" s="33" t="s">
        <v>99</v>
      </c>
      <c r="AP5" s="33" t="s">
        <v>100</v>
      </c>
      <c r="AQ5" s="33" t="s">
        <v>101</v>
      </c>
      <c r="AR5" s="33" t="s">
        <v>102</v>
      </c>
      <c r="AS5" s="33" t="s">
        <v>103</v>
      </c>
      <c r="AT5" s="33" t="s">
        <v>93</v>
      </c>
      <c r="AU5" s="33" t="s">
        <v>94</v>
      </c>
      <c r="AV5" s="33" t="s">
        <v>95</v>
      </c>
      <c r="AW5" s="33" t="s">
        <v>96</v>
      </c>
      <c r="AX5" s="33" t="s">
        <v>97</v>
      </c>
      <c r="AY5" s="33" t="s">
        <v>98</v>
      </c>
      <c r="AZ5" s="33" t="s">
        <v>99</v>
      </c>
      <c r="BA5" s="33" t="s">
        <v>100</v>
      </c>
      <c r="BB5" s="33" t="s">
        <v>101</v>
      </c>
      <c r="BC5" s="33" t="s">
        <v>102</v>
      </c>
      <c r="BD5" s="33" t="s">
        <v>103</v>
      </c>
      <c r="BE5" s="33" t="s">
        <v>93</v>
      </c>
      <c r="BF5" s="33" t="s">
        <v>94</v>
      </c>
      <c r="BG5" s="33" t="s">
        <v>95</v>
      </c>
      <c r="BH5" s="33" t="s">
        <v>96</v>
      </c>
      <c r="BI5" s="33" t="s">
        <v>97</v>
      </c>
      <c r="BJ5" s="33" t="s">
        <v>98</v>
      </c>
      <c r="BK5" s="33" t="s">
        <v>99</v>
      </c>
      <c r="BL5" s="33" t="s">
        <v>100</v>
      </c>
      <c r="BM5" s="33" t="s">
        <v>101</v>
      </c>
      <c r="BN5" s="33" t="s">
        <v>102</v>
      </c>
      <c r="BO5" s="33" t="s">
        <v>103</v>
      </c>
      <c r="BP5" s="33" t="s">
        <v>93</v>
      </c>
      <c r="BQ5" s="33" t="s">
        <v>94</v>
      </c>
      <c r="BR5" s="33" t="s">
        <v>95</v>
      </c>
      <c r="BS5" s="33" t="s">
        <v>96</v>
      </c>
      <c r="BT5" s="33" t="s">
        <v>97</v>
      </c>
      <c r="BU5" s="33" t="s">
        <v>98</v>
      </c>
      <c r="BV5" s="33" t="s">
        <v>99</v>
      </c>
      <c r="BW5" s="33" t="s">
        <v>100</v>
      </c>
      <c r="BX5" s="33" t="s">
        <v>101</v>
      </c>
      <c r="BY5" s="33" t="s">
        <v>102</v>
      </c>
      <c r="BZ5" s="33" t="s">
        <v>103</v>
      </c>
      <c r="CA5" s="33" t="s">
        <v>93</v>
      </c>
      <c r="CB5" s="33" t="s">
        <v>94</v>
      </c>
      <c r="CC5" s="33" t="s">
        <v>95</v>
      </c>
      <c r="CD5" s="33" t="s">
        <v>96</v>
      </c>
      <c r="CE5" s="33" t="s">
        <v>97</v>
      </c>
      <c r="CF5" s="33" t="s">
        <v>98</v>
      </c>
      <c r="CG5" s="33" t="s">
        <v>99</v>
      </c>
      <c r="CH5" s="33" t="s">
        <v>100</v>
      </c>
      <c r="CI5" s="33" t="s">
        <v>101</v>
      </c>
      <c r="CJ5" s="33" t="s">
        <v>102</v>
      </c>
      <c r="CK5" s="33" t="s">
        <v>103</v>
      </c>
      <c r="CL5" s="33" t="s">
        <v>93</v>
      </c>
      <c r="CM5" s="33" t="s">
        <v>94</v>
      </c>
      <c r="CN5" s="33" t="s">
        <v>95</v>
      </c>
      <c r="CO5" s="33" t="s">
        <v>96</v>
      </c>
      <c r="CP5" s="33" t="s">
        <v>97</v>
      </c>
      <c r="CQ5" s="33" t="s">
        <v>98</v>
      </c>
      <c r="CR5" s="33" t="s">
        <v>99</v>
      </c>
      <c r="CS5" s="33" t="s">
        <v>100</v>
      </c>
      <c r="CT5" s="33" t="s">
        <v>101</v>
      </c>
      <c r="CU5" s="33" t="s">
        <v>102</v>
      </c>
      <c r="CV5" s="33" t="s">
        <v>103</v>
      </c>
      <c r="CW5" s="33" t="s">
        <v>93</v>
      </c>
      <c r="CX5" s="33" t="s">
        <v>94</v>
      </c>
      <c r="CY5" s="33" t="s">
        <v>95</v>
      </c>
      <c r="CZ5" s="33" t="s">
        <v>96</v>
      </c>
      <c r="DA5" s="33" t="s">
        <v>97</v>
      </c>
      <c r="DB5" s="33" t="s">
        <v>98</v>
      </c>
      <c r="DC5" s="33" t="s">
        <v>99</v>
      </c>
      <c r="DD5" s="33" t="s">
        <v>100</v>
      </c>
      <c r="DE5" s="33" t="s">
        <v>101</v>
      </c>
      <c r="DF5" s="33" t="s">
        <v>102</v>
      </c>
      <c r="DG5" s="33" t="s">
        <v>103</v>
      </c>
      <c r="DH5" s="33" t="s">
        <v>93</v>
      </c>
      <c r="DI5" s="33" t="s">
        <v>94</v>
      </c>
      <c r="DJ5" s="33" t="s">
        <v>95</v>
      </c>
      <c r="DK5" s="33" t="s">
        <v>96</v>
      </c>
      <c r="DL5" s="33" t="s">
        <v>97</v>
      </c>
      <c r="DM5" s="33" t="s">
        <v>98</v>
      </c>
      <c r="DN5" s="33" t="s">
        <v>99</v>
      </c>
      <c r="DO5" s="33" t="s">
        <v>100</v>
      </c>
      <c r="DP5" s="33" t="s">
        <v>101</v>
      </c>
      <c r="DQ5" s="33" t="s">
        <v>102</v>
      </c>
      <c r="DR5" s="33" t="s">
        <v>103</v>
      </c>
      <c r="DS5" s="33" t="s">
        <v>93</v>
      </c>
      <c r="DT5" s="33" t="s">
        <v>94</v>
      </c>
      <c r="DU5" s="33" t="s">
        <v>95</v>
      </c>
      <c r="DV5" s="33" t="s">
        <v>96</v>
      </c>
      <c r="DW5" s="33" t="s">
        <v>97</v>
      </c>
      <c r="DX5" s="33" t="s">
        <v>98</v>
      </c>
      <c r="DY5" s="33" t="s">
        <v>99</v>
      </c>
      <c r="DZ5" s="33" t="s">
        <v>100</v>
      </c>
      <c r="EA5" s="33" t="s">
        <v>101</v>
      </c>
      <c r="EB5" s="33" t="s">
        <v>102</v>
      </c>
      <c r="EC5" s="33" t="s">
        <v>103</v>
      </c>
      <c r="ED5" s="33" t="s">
        <v>93</v>
      </c>
      <c r="EE5" s="33" t="s">
        <v>94</v>
      </c>
      <c r="EF5" s="33" t="s">
        <v>95</v>
      </c>
      <c r="EG5" s="33" t="s">
        <v>96</v>
      </c>
      <c r="EH5" s="33" t="s">
        <v>97</v>
      </c>
      <c r="EI5" s="33" t="s">
        <v>98</v>
      </c>
      <c r="EJ5" s="33" t="s">
        <v>99</v>
      </c>
      <c r="EK5" s="33" t="s">
        <v>100</v>
      </c>
      <c r="EL5" s="33" t="s">
        <v>101</v>
      </c>
      <c r="EM5" s="33" t="s">
        <v>102</v>
      </c>
      <c r="EN5" s="33" t="s">
        <v>103</v>
      </c>
    </row>
    <row r="6" spans="1:144" s="37" customFormat="1">
      <c r="A6" s="29" t="s">
        <v>104</v>
      </c>
      <c r="B6" s="34">
        <f>B7</f>
        <v>2016</v>
      </c>
      <c r="C6" s="34">
        <f t="shared" ref="C6:W6" si="3">C7</f>
        <v>63223</v>
      </c>
      <c r="D6" s="34">
        <f t="shared" si="3"/>
        <v>46</v>
      </c>
      <c r="E6" s="34">
        <f t="shared" si="3"/>
        <v>1</v>
      </c>
      <c r="F6" s="34">
        <f t="shared" si="3"/>
        <v>0</v>
      </c>
      <c r="G6" s="34">
        <f t="shared" si="3"/>
        <v>1</v>
      </c>
      <c r="H6" s="34" t="str">
        <f t="shared" si="3"/>
        <v>山形県　西川町</v>
      </c>
      <c r="I6" s="34" t="str">
        <f t="shared" si="3"/>
        <v>法適用</v>
      </c>
      <c r="J6" s="34" t="str">
        <f t="shared" si="3"/>
        <v>水道事業</v>
      </c>
      <c r="K6" s="34" t="str">
        <f t="shared" si="3"/>
        <v>末端給水事業</v>
      </c>
      <c r="L6" s="34" t="str">
        <f t="shared" si="3"/>
        <v>A9</v>
      </c>
      <c r="M6" s="34">
        <f t="shared" si="3"/>
        <v>0</v>
      </c>
      <c r="N6" s="35" t="str">
        <f t="shared" si="3"/>
        <v>-</v>
      </c>
      <c r="O6" s="35">
        <f t="shared" si="3"/>
        <v>67.87</v>
      </c>
      <c r="P6" s="35">
        <f t="shared" si="3"/>
        <v>87.42</v>
      </c>
      <c r="Q6" s="35">
        <f t="shared" si="3"/>
        <v>4190</v>
      </c>
      <c r="R6" s="35">
        <f t="shared" si="3"/>
        <v>5706</v>
      </c>
      <c r="S6" s="35">
        <f t="shared" si="3"/>
        <v>393.19</v>
      </c>
      <c r="T6" s="35">
        <f t="shared" si="3"/>
        <v>14.51</v>
      </c>
      <c r="U6" s="35">
        <f t="shared" si="3"/>
        <v>4935</v>
      </c>
      <c r="V6" s="35">
        <f t="shared" si="3"/>
        <v>8.4</v>
      </c>
      <c r="W6" s="35">
        <f t="shared" si="3"/>
        <v>587.5</v>
      </c>
      <c r="X6" s="36">
        <f>IF(X7="",NA(),X7)</f>
        <v>107.88</v>
      </c>
      <c r="Y6" s="36">
        <f t="shared" ref="Y6:AG6" si="4">IF(Y7="",NA(),Y7)</f>
        <v>106.61</v>
      </c>
      <c r="Z6" s="36">
        <f t="shared" si="4"/>
        <v>104.7</v>
      </c>
      <c r="AA6" s="36">
        <f t="shared" si="4"/>
        <v>101.45</v>
      </c>
      <c r="AB6" s="36">
        <f t="shared" si="4"/>
        <v>103.8</v>
      </c>
      <c r="AC6" s="36">
        <f t="shared" si="4"/>
        <v>104.95</v>
      </c>
      <c r="AD6" s="36">
        <f t="shared" si="4"/>
        <v>105.53</v>
      </c>
      <c r="AE6" s="36">
        <f t="shared" si="4"/>
        <v>107.2</v>
      </c>
      <c r="AF6" s="36">
        <f t="shared" si="4"/>
        <v>106.62</v>
      </c>
      <c r="AG6" s="36">
        <f t="shared" si="4"/>
        <v>114.74</v>
      </c>
      <c r="AH6" s="35" t="str">
        <f>IF(AH7="","",IF(AH7="-","【-】","【"&amp;SUBSTITUTE(TEXT(AH7,"#,##0.00"),"-","△")&amp;"】"))</f>
        <v>【114.35】</v>
      </c>
      <c r="AI6" s="35">
        <f>IF(AI7="",NA(),AI7)</f>
        <v>0</v>
      </c>
      <c r="AJ6" s="35">
        <f t="shared" ref="AJ6:AR6" si="5">IF(AJ7="",NA(),AJ7)</f>
        <v>0</v>
      </c>
      <c r="AK6" s="35">
        <f t="shared" si="5"/>
        <v>0</v>
      </c>
      <c r="AL6" s="35">
        <f t="shared" si="5"/>
        <v>0</v>
      </c>
      <c r="AM6" s="35">
        <f t="shared" si="5"/>
        <v>0</v>
      </c>
      <c r="AN6" s="36">
        <f t="shared" si="5"/>
        <v>26.81</v>
      </c>
      <c r="AO6" s="36">
        <f t="shared" si="5"/>
        <v>28.31</v>
      </c>
      <c r="AP6" s="36">
        <f t="shared" si="5"/>
        <v>13.46</v>
      </c>
      <c r="AQ6" s="36">
        <f t="shared" si="5"/>
        <v>12.59</v>
      </c>
      <c r="AR6" s="36">
        <f t="shared" si="5"/>
        <v>27.19</v>
      </c>
      <c r="AS6" s="35" t="str">
        <f>IF(AS7="","",IF(AS7="-","【-】","【"&amp;SUBSTITUTE(TEXT(AS7,"#,##0.00"),"-","△")&amp;"】"))</f>
        <v>【0.79】</v>
      </c>
      <c r="AT6" s="36">
        <f>IF(AT7="",NA(),AT7)</f>
        <v>194.18</v>
      </c>
      <c r="AU6" s="36">
        <f t="shared" ref="AU6:BC6" si="6">IF(AU7="",NA(),AU7)</f>
        <v>2171.96</v>
      </c>
      <c r="AV6" s="36">
        <f t="shared" si="6"/>
        <v>425.39</v>
      </c>
      <c r="AW6" s="36">
        <f t="shared" si="6"/>
        <v>370.39</v>
      </c>
      <c r="AX6" s="36">
        <f t="shared" si="6"/>
        <v>551.29</v>
      </c>
      <c r="AY6" s="36">
        <f t="shared" si="6"/>
        <v>1002.64</v>
      </c>
      <c r="AZ6" s="36">
        <f t="shared" si="6"/>
        <v>1164.51</v>
      </c>
      <c r="BA6" s="36">
        <f t="shared" si="6"/>
        <v>434.72</v>
      </c>
      <c r="BB6" s="36">
        <f t="shared" si="6"/>
        <v>416.14</v>
      </c>
      <c r="BC6" s="36">
        <f t="shared" si="6"/>
        <v>477.44</v>
      </c>
      <c r="BD6" s="35" t="str">
        <f>IF(BD7="","",IF(BD7="-","【-】","【"&amp;SUBSTITUTE(TEXT(BD7,"#,##0.00"),"-","△")&amp;"】"))</f>
        <v>【262.87】</v>
      </c>
      <c r="BE6" s="36">
        <f>IF(BE7="",NA(),BE7)</f>
        <v>575.74</v>
      </c>
      <c r="BF6" s="36">
        <f t="shared" ref="BF6:BN6" si="7">IF(BF7="",NA(),BF7)</f>
        <v>565.96</v>
      </c>
      <c r="BG6" s="36">
        <f t="shared" si="7"/>
        <v>536.77</v>
      </c>
      <c r="BH6" s="36">
        <f t="shared" si="7"/>
        <v>543.27</v>
      </c>
      <c r="BI6" s="36">
        <f t="shared" si="7"/>
        <v>542.75</v>
      </c>
      <c r="BJ6" s="36">
        <f t="shared" si="7"/>
        <v>520.29999999999995</v>
      </c>
      <c r="BK6" s="36">
        <f t="shared" si="7"/>
        <v>498.27</v>
      </c>
      <c r="BL6" s="36">
        <f t="shared" si="7"/>
        <v>495.76</v>
      </c>
      <c r="BM6" s="36">
        <f t="shared" si="7"/>
        <v>487.22</v>
      </c>
      <c r="BN6" s="36">
        <f t="shared" si="7"/>
        <v>485.75</v>
      </c>
      <c r="BO6" s="35" t="str">
        <f>IF(BO7="","",IF(BO7="-","【-】","【"&amp;SUBSTITUTE(TEXT(BO7,"#,##0.00"),"-","△")&amp;"】"))</f>
        <v>【270.87】</v>
      </c>
      <c r="BP6" s="36">
        <f>IF(BP7="",NA(),BP7)</f>
        <v>105.06</v>
      </c>
      <c r="BQ6" s="36">
        <f t="shared" ref="BQ6:BY6" si="8">IF(BQ7="",NA(),BQ7)</f>
        <v>104.1</v>
      </c>
      <c r="BR6" s="36">
        <f t="shared" si="8"/>
        <v>102.16</v>
      </c>
      <c r="BS6" s="36">
        <f t="shared" si="8"/>
        <v>99.08</v>
      </c>
      <c r="BT6" s="36">
        <f t="shared" si="8"/>
        <v>101.83</v>
      </c>
      <c r="BU6" s="36">
        <f t="shared" si="8"/>
        <v>90.69</v>
      </c>
      <c r="BV6" s="36">
        <f t="shared" si="8"/>
        <v>90.64</v>
      </c>
      <c r="BW6" s="36">
        <f t="shared" si="8"/>
        <v>93.66</v>
      </c>
      <c r="BX6" s="36">
        <f t="shared" si="8"/>
        <v>92.76</v>
      </c>
      <c r="BY6" s="36">
        <f t="shared" si="8"/>
        <v>83.59</v>
      </c>
      <c r="BZ6" s="35" t="str">
        <f>IF(BZ7="","",IF(BZ7="-","【-】","【"&amp;SUBSTITUTE(TEXT(BZ7,"#,##0.00"),"-","△")&amp;"】"))</f>
        <v>【105.59】</v>
      </c>
      <c r="CA6" s="36">
        <f>IF(CA7="",NA(),CA7)</f>
        <v>200.31</v>
      </c>
      <c r="CB6" s="36">
        <f t="shared" ref="CB6:CJ6" si="9">IF(CB7="",NA(),CB7)</f>
        <v>202.95</v>
      </c>
      <c r="CC6" s="36">
        <f t="shared" si="9"/>
        <v>208.98</v>
      </c>
      <c r="CD6" s="36">
        <f t="shared" si="9"/>
        <v>212.8</v>
      </c>
      <c r="CE6" s="36">
        <f t="shared" si="9"/>
        <v>207.87</v>
      </c>
      <c r="CF6" s="36">
        <f t="shared" si="9"/>
        <v>211.08</v>
      </c>
      <c r="CG6" s="36">
        <f t="shared" si="9"/>
        <v>213.52</v>
      </c>
      <c r="CH6" s="36">
        <f t="shared" si="9"/>
        <v>208.21</v>
      </c>
      <c r="CI6" s="36">
        <f t="shared" si="9"/>
        <v>208.67</v>
      </c>
      <c r="CJ6" s="36">
        <f t="shared" si="9"/>
        <v>230.22</v>
      </c>
      <c r="CK6" s="35" t="str">
        <f>IF(CK7="","",IF(CK7="-","【-】","【"&amp;SUBSTITUTE(TEXT(CK7,"#,##0.00"),"-","△")&amp;"】"))</f>
        <v>【163.27】</v>
      </c>
      <c r="CL6" s="36">
        <f>IF(CL7="",NA(),CL7)</f>
        <v>74.319999999999993</v>
      </c>
      <c r="CM6" s="36">
        <f t="shared" ref="CM6:CU6" si="10">IF(CM7="",NA(),CM7)</f>
        <v>73.989999999999995</v>
      </c>
      <c r="CN6" s="36">
        <f t="shared" si="10"/>
        <v>84.27</v>
      </c>
      <c r="CO6" s="36">
        <f t="shared" si="10"/>
        <v>85.3</v>
      </c>
      <c r="CP6" s="36">
        <f t="shared" si="10"/>
        <v>78.78</v>
      </c>
      <c r="CQ6" s="36">
        <f t="shared" si="10"/>
        <v>49.69</v>
      </c>
      <c r="CR6" s="36">
        <f t="shared" si="10"/>
        <v>49.77</v>
      </c>
      <c r="CS6" s="36">
        <f t="shared" si="10"/>
        <v>49.22</v>
      </c>
      <c r="CT6" s="36">
        <f t="shared" si="10"/>
        <v>49.08</v>
      </c>
      <c r="CU6" s="36">
        <f t="shared" si="10"/>
        <v>41.09</v>
      </c>
      <c r="CV6" s="35" t="str">
        <f>IF(CV7="","",IF(CV7="-","【-】","【"&amp;SUBSTITUTE(TEXT(CV7,"#,##0.00"),"-","△")&amp;"】"))</f>
        <v>【59.94】</v>
      </c>
      <c r="CW6" s="36">
        <f>IF(CW7="",NA(),CW7)</f>
        <v>73.08</v>
      </c>
      <c r="CX6" s="36">
        <f t="shared" ref="CX6:DF6" si="11">IF(CX7="",NA(),CX7)</f>
        <v>71.06</v>
      </c>
      <c r="CY6" s="36">
        <f t="shared" si="11"/>
        <v>68.819999999999993</v>
      </c>
      <c r="CZ6" s="36">
        <f t="shared" si="11"/>
        <v>66.459999999999994</v>
      </c>
      <c r="DA6" s="36">
        <f t="shared" si="11"/>
        <v>72.650000000000006</v>
      </c>
      <c r="DB6" s="36">
        <f t="shared" si="11"/>
        <v>80.010000000000005</v>
      </c>
      <c r="DC6" s="36">
        <f t="shared" si="11"/>
        <v>79.98</v>
      </c>
      <c r="DD6" s="36">
        <f t="shared" si="11"/>
        <v>79.48</v>
      </c>
      <c r="DE6" s="36">
        <f t="shared" si="11"/>
        <v>79.3</v>
      </c>
      <c r="DF6" s="36">
        <f t="shared" si="11"/>
        <v>75.91</v>
      </c>
      <c r="DG6" s="35" t="str">
        <f>IF(DG7="","",IF(DG7="-","【-】","【"&amp;SUBSTITUTE(TEXT(DG7,"#,##0.00"),"-","△")&amp;"】"))</f>
        <v>【90.22】</v>
      </c>
      <c r="DH6" s="36">
        <f>IF(DH7="",NA(),DH7)</f>
        <v>29.32</v>
      </c>
      <c r="DI6" s="36">
        <f t="shared" ref="DI6:DQ6" si="12">IF(DI7="",NA(),DI7)</f>
        <v>30.64</v>
      </c>
      <c r="DJ6" s="36">
        <f t="shared" si="12"/>
        <v>39.200000000000003</v>
      </c>
      <c r="DK6" s="36">
        <f t="shared" si="12"/>
        <v>41.02</v>
      </c>
      <c r="DL6" s="36">
        <f t="shared" si="12"/>
        <v>42.59</v>
      </c>
      <c r="DM6" s="36">
        <f t="shared" si="12"/>
        <v>35.18</v>
      </c>
      <c r="DN6" s="36">
        <f t="shared" si="12"/>
        <v>36.43</v>
      </c>
      <c r="DO6" s="36">
        <f t="shared" si="12"/>
        <v>46.12</v>
      </c>
      <c r="DP6" s="36">
        <f t="shared" si="12"/>
        <v>47.44</v>
      </c>
      <c r="DQ6" s="36">
        <f t="shared" si="12"/>
        <v>52.4</v>
      </c>
      <c r="DR6" s="35" t="str">
        <f>IF(DR7="","",IF(DR7="-","【-】","【"&amp;SUBSTITUTE(TEXT(DR7,"#,##0.00"),"-","△")&amp;"】"))</f>
        <v>【47.91】</v>
      </c>
      <c r="DS6" s="36">
        <f>IF(DS7="",NA(),DS7)</f>
        <v>9.76</v>
      </c>
      <c r="DT6" s="36">
        <f t="shared" ref="DT6:EB6" si="13">IF(DT7="",NA(),DT7)</f>
        <v>9.68</v>
      </c>
      <c r="DU6" s="36">
        <f t="shared" si="13"/>
        <v>9.69</v>
      </c>
      <c r="DV6" s="36">
        <f t="shared" si="13"/>
        <v>9.26</v>
      </c>
      <c r="DW6" s="36">
        <f t="shared" si="13"/>
        <v>10.26</v>
      </c>
      <c r="DX6" s="36">
        <f t="shared" si="13"/>
        <v>8.41</v>
      </c>
      <c r="DY6" s="36">
        <f t="shared" si="13"/>
        <v>8.7200000000000006</v>
      </c>
      <c r="DZ6" s="36">
        <f t="shared" si="13"/>
        <v>9.86</v>
      </c>
      <c r="EA6" s="36">
        <f t="shared" si="13"/>
        <v>11.16</v>
      </c>
      <c r="EB6" s="36">
        <f t="shared" si="13"/>
        <v>14.01</v>
      </c>
      <c r="EC6" s="35" t="str">
        <f>IF(EC7="","",IF(EC7="-","【-】","【"&amp;SUBSTITUTE(TEXT(EC7,"#,##0.00"),"-","△")&amp;"】"))</f>
        <v>【15.00】</v>
      </c>
      <c r="ED6" s="35">
        <f>IF(ED7="",NA(),ED7)</f>
        <v>0</v>
      </c>
      <c r="EE6" s="36">
        <f t="shared" ref="EE6:EM6" si="14">IF(EE7="",NA(),EE7)</f>
        <v>0.08</v>
      </c>
      <c r="EF6" s="35">
        <f t="shared" si="14"/>
        <v>0</v>
      </c>
      <c r="EG6" s="36">
        <f t="shared" si="14"/>
        <v>0.16</v>
      </c>
      <c r="EH6" s="36">
        <f t="shared" si="14"/>
        <v>0.71</v>
      </c>
      <c r="EI6" s="36">
        <f t="shared" si="14"/>
        <v>0.66</v>
      </c>
      <c r="EJ6" s="36">
        <f t="shared" si="14"/>
        <v>0.64</v>
      </c>
      <c r="EK6" s="36">
        <f t="shared" si="14"/>
        <v>0.56000000000000005</v>
      </c>
      <c r="EL6" s="36">
        <f t="shared" si="14"/>
        <v>0.65</v>
      </c>
      <c r="EM6" s="36">
        <f t="shared" si="14"/>
        <v>0.41</v>
      </c>
      <c r="EN6" s="35" t="str">
        <f>IF(EN7="","",IF(EN7="-","【-】","【"&amp;SUBSTITUTE(TEXT(EN7,"#,##0.00"),"-","△")&amp;"】"))</f>
        <v>【0.76】</v>
      </c>
    </row>
    <row r="7" spans="1:144" s="37" customFormat="1">
      <c r="A7" s="29"/>
      <c r="B7" s="38">
        <v>2016</v>
      </c>
      <c r="C7" s="38">
        <v>63223</v>
      </c>
      <c r="D7" s="38">
        <v>46</v>
      </c>
      <c r="E7" s="38">
        <v>1</v>
      </c>
      <c r="F7" s="38">
        <v>0</v>
      </c>
      <c r="G7" s="38">
        <v>1</v>
      </c>
      <c r="H7" s="38" t="s">
        <v>105</v>
      </c>
      <c r="I7" s="38" t="s">
        <v>106</v>
      </c>
      <c r="J7" s="38" t="s">
        <v>107</v>
      </c>
      <c r="K7" s="38" t="s">
        <v>108</v>
      </c>
      <c r="L7" s="38" t="s">
        <v>109</v>
      </c>
      <c r="M7" s="38"/>
      <c r="N7" s="39" t="s">
        <v>110</v>
      </c>
      <c r="O7" s="39">
        <v>67.87</v>
      </c>
      <c r="P7" s="39">
        <v>87.42</v>
      </c>
      <c r="Q7" s="39">
        <v>4190</v>
      </c>
      <c r="R7" s="39">
        <v>5706</v>
      </c>
      <c r="S7" s="39">
        <v>393.19</v>
      </c>
      <c r="T7" s="39">
        <v>14.51</v>
      </c>
      <c r="U7" s="39">
        <v>4935</v>
      </c>
      <c r="V7" s="39">
        <v>8.4</v>
      </c>
      <c r="W7" s="39">
        <v>587.5</v>
      </c>
      <c r="X7" s="39">
        <v>107.88</v>
      </c>
      <c r="Y7" s="39">
        <v>106.61</v>
      </c>
      <c r="Z7" s="39">
        <v>104.7</v>
      </c>
      <c r="AA7" s="39">
        <v>101.45</v>
      </c>
      <c r="AB7" s="39">
        <v>103.8</v>
      </c>
      <c r="AC7" s="39">
        <v>104.95</v>
      </c>
      <c r="AD7" s="39">
        <v>105.53</v>
      </c>
      <c r="AE7" s="39">
        <v>107.2</v>
      </c>
      <c r="AF7" s="39">
        <v>106.62</v>
      </c>
      <c r="AG7" s="39">
        <v>114.74</v>
      </c>
      <c r="AH7" s="39">
        <v>114.35</v>
      </c>
      <c r="AI7" s="39">
        <v>0</v>
      </c>
      <c r="AJ7" s="39">
        <v>0</v>
      </c>
      <c r="AK7" s="39">
        <v>0</v>
      </c>
      <c r="AL7" s="39">
        <v>0</v>
      </c>
      <c r="AM7" s="39">
        <v>0</v>
      </c>
      <c r="AN7" s="39">
        <v>26.81</v>
      </c>
      <c r="AO7" s="39">
        <v>28.31</v>
      </c>
      <c r="AP7" s="39">
        <v>13.46</v>
      </c>
      <c r="AQ7" s="39">
        <v>12.59</v>
      </c>
      <c r="AR7" s="39">
        <v>27.19</v>
      </c>
      <c r="AS7" s="39">
        <v>0.79</v>
      </c>
      <c r="AT7" s="39">
        <v>194.18</v>
      </c>
      <c r="AU7" s="39">
        <v>2171.96</v>
      </c>
      <c r="AV7" s="39">
        <v>425.39</v>
      </c>
      <c r="AW7" s="39">
        <v>370.39</v>
      </c>
      <c r="AX7" s="39">
        <v>551.29</v>
      </c>
      <c r="AY7" s="39">
        <v>1002.64</v>
      </c>
      <c r="AZ7" s="39">
        <v>1164.51</v>
      </c>
      <c r="BA7" s="39">
        <v>434.72</v>
      </c>
      <c r="BB7" s="39">
        <v>416.14</v>
      </c>
      <c r="BC7" s="39">
        <v>477.44</v>
      </c>
      <c r="BD7" s="39">
        <v>262.87</v>
      </c>
      <c r="BE7" s="39">
        <v>575.74</v>
      </c>
      <c r="BF7" s="39">
        <v>565.96</v>
      </c>
      <c r="BG7" s="39">
        <v>536.77</v>
      </c>
      <c r="BH7" s="39">
        <v>543.27</v>
      </c>
      <c r="BI7" s="39">
        <v>542.75</v>
      </c>
      <c r="BJ7" s="39">
        <v>520.29999999999995</v>
      </c>
      <c r="BK7" s="39">
        <v>498.27</v>
      </c>
      <c r="BL7" s="39">
        <v>495.76</v>
      </c>
      <c r="BM7" s="39">
        <v>487.22</v>
      </c>
      <c r="BN7" s="39">
        <v>485.75</v>
      </c>
      <c r="BO7" s="39">
        <v>270.87</v>
      </c>
      <c r="BP7" s="39">
        <v>105.06</v>
      </c>
      <c r="BQ7" s="39">
        <v>104.1</v>
      </c>
      <c r="BR7" s="39">
        <v>102.16</v>
      </c>
      <c r="BS7" s="39">
        <v>99.08</v>
      </c>
      <c r="BT7" s="39">
        <v>101.83</v>
      </c>
      <c r="BU7" s="39">
        <v>90.69</v>
      </c>
      <c r="BV7" s="39">
        <v>90.64</v>
      </c>
      <c r="BW7" s="39">
        <v>93.66</v>
      </c>
      <c r="BX7" s="39">
        <v>92.76</v>
      </c>
      <c r="BY7" s="39">
        <v>83.59</v>
      </c>
      <c r="BZ7" s="39">
        <v>105.59</v>
      </c>
      <c r="CA7" s="39">
        <v>200.31</v>
      </c>
      <c r="CB7" s="39">
        <v>202.95</v>
      </c>
      <c r="CC7" s="39">
        <v>208.98</v>
      </c>
      <c r="CD7" s="39">
        <v>212.8</v>
      </c>
      <c r="CE7" s="39">
        <v>207.87</v>
      </c>
      <c r="CF7" s="39">
        <v>211.08</v>
      </c>
      <c r="CG7" s="39">
        <v>213.52</v>
      </c>
      <c r="CH7" s="39">
        <v>208.21</v>
      </c>
      <c r="CI7" s="39">
        <v>208.67</v>
      </c>
      <c r="CJ7" s="39">
        <v>230.22</v>
      </c>
      <c r="CK7" s="39">
        <v>163.27000000000001</v>
      </c>
      <c r="CL7" s="39">
        <v>74.319999999999993</v>
      </c>
      <c r="CM7" s="39">
        <v>73.989999999999995</v>
      </c>
      <c r="CN7" s="39">
        <v>84.27</v>
      </c>
      <c r="CO7" s="39">
        <v>85.3</v>
      </c>
      <c r="CP7" s="39">
        <v>78.78</v>
      </c>
      <c r="CQ7" s="39">
        <v>49.69</v>
      </c>
      <c r="CR7" s="39">
        <v>49.77</v>
      </c>
      <c r="CS7" s="39">
        <v>49.22</v>
      </c>
      <c r="CT7" s="39">
        <v>49.08</v>
      </c>
      <c r="CU7" s="39">
        <v>41.09</v>
      </c>
      <c r="CV7" s="39">
        <v>59.94</v>
      </c>
      <c r="CW7" s="39">
        <v>73.08</v>
      </c>
      <c r="CX7" s="39">
        <v>71.06</v>
      </c>
      <c r="CY7" s="39">
        <v>68.819999999999993</v>
      </c>
      <c r="CZ7" s="39">
        <v>66.459999999999994</v>
      </c>
      <c r="DA7" s="39">
        <v>72.650000000000006</v>
      </c>
      <c r="DB7" s="39">
        <v>80.010000000000005</v>
      </c>
      <c r="DC7" s="39">
        <v>79.98</v>
      </c>
      <c r="DD7" s="39">
        <v>79.48</v>
      </c>
      <c r="DE7" s="39">
        <v>79.3</v>
      </c>
      <c r="DF7" s="39">
        <v>75.91</v>
      </c>
      <c r="DG7" s="39">
        <v>90.22</v>
      </c>
      <c r="DH7" s="39">
        <v>29.32</v>
      </c>
      <c r="DI7" s="39">
        <v>30.64</v>
      </c>
      <c r="DJ7" s="39">
        <v>39.200000000000003</v>
      </c>
      <c r="DK7" s="39">
        <v>41.02</v>
      </c>
      <c r="DL7" s="39">
        <v>42.59</v>
      </c>
      <c r="DM7" s="39">
        <v>35.18</v>
      </c>
      <c r="DN7" s="39">
        <v>36.43</v>
      </c>
      <c r="DO7" s="39">
        <v>46.12</v>
      </c>
      <c r="DP7" s="39">
        <v>47.44</v>
      </c>
      <c r="DQ7" s="39">
        <v>52.4</v>
      </c>
      <c r="DR7" s="39">
        <v>47.91</v>
      </c>
      <c r="DS7" s="39">
        <v>9.76</v>
      </c>
      <c r="DT7" s="39">
        <v>9.68</v>
      </c>
      <c r="DU7" s="39">
        <v>9.69</v>
      </c>
      <c r="DV7" s="39">
        <v>9.26</v>
      </c>
      <c r="DW7" s="39">
        <v>10.26</v>
      </c>
      <c r="DX7" s="39">
        <v>8.41</v>
      </c>
      <c r="DY7" s="39">
        <v>8.7200000000000006</v>
      </c>
      <c r="DZ7" s="39">
        <v>9.86</v>
      </c>
      <c r="EA7" s="39">
        <v>11.16</v>
      </c>
      <c r="EB7" s="39">
        <v>14.01</v>
      </c>
      <c r="EC7" s="39">
        <v>15</v>
      </c>
      <c r="ED7" s="39">
        <v>0</v>
      </c>
      <c r="EE7" s="39">
        <v>0.08</v>
      </c>
      <c r="EF7" s="39">
        <v>0</v>
      </c>
      <c r="EG7" s="39">
        <v>0.16</v>
      </c>
      <c r="EH7" s="39">
        <v>0.71</v>
      </c>
      <c r="EI7" s="39">
        <v>0.66</v>
      </c>
      <c r="EJ7" s="39">
        <v>0.64</v>
      </c>
      <c r="EK7" s="39">
        <v>0.56000000000000005</v>
      </c>
      <c r="EL7" s="39">
        <v>0.65</v>
      </c>
      <c r="EM7" s="39">
        <v>0.41</v>
      </c>
      <c r="EN7" s="39">
        <v>0.76</v>
      </c>
    </row>
    <row r="8" spans="1:144"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1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1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1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1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1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1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1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1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1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1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1"/>
    </row>
    <row r="9" spans="1:144">
      <c r="A9" s="42"/>
      <c r="B9" s="42" t="s">
        <v>111</v>
      </c>
      <c r="C9" s="42" t="s">
        <v>112</v>
      </c>
      <c r="D9" s="42" t="s">
        <v>113</v>
      </c>
      <c r="E9" s="42" t="s">
        <v>114</v>
      </c>
      <c r="F9" s="42" t="s">
        <v>115</v>
      </c>
      <c r="X9" s="40"/>
      <c r="Y9" s="40"/>
      <c r="Z9" s="40"/>
      <c r="AA9" s="40"/>
      <c r="AB9" s="40"/>
      <c r="AC9" s="40"/>
      <c r="AD9" s="40"/>
      <c r="AE9" s="40"/>
      <c r="AF9" s="40"/>
      <c r="AG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D9" s="40"/>
      <c r="EE9" s="40"/>
      <c r="EF9" s="40"/>
      <c r="EG9" s="40"/>
      <c r="EH9" s="40"/>
      <c r="EI9" s="40"/>
      <c r="EJ9" s="40"/>
      <c r="EK9" s="40"/>
      <c r="EL9" s="40"/>
      <c r="EM9" s="40"/>
    </row>
    <row r="10" spans="1:144">
      <c r="A10" s="42" t="s">
        <v>56</v>
      </c>
      <c r="B10" s="43">
        <f>DATEVALUE($B$6-4&amp;"年1月1日")</f>
        <v>40909</v>
      </c>
      <c r="C10" s="43">
        <f>DATEVALUE($B$6-3&amp;"年1月1日")</f>
        <v>41275</v>
      </c>
      <c r="D10" s="43">
        <f>DATEVALUE($B$6-2&amp;"年1月1日")</f>
        <v>41640</v>
      </c>
      <c r="E10" s="43">
        <f>DATEVALUE($B$6-1&amp;"年1月1日")</f>
        <v>42005</v>
      </c>
      <c r="F10" s="43">
        <f>DATEVALUE($B$6&amp;"年1月1日")</f>
        <v>42370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堀江　美穂</cp:lastModifiedBy>
  <cp:lastPrinted>2018-02-19T02:07:51Z</cp:lastPrinted>
  <dcterms:created xsi:type="dcterms:W3CDTF">2017-12-25T01:22:32Z</dcterms:created>
  <dcterms:modified xsi:type="dcterms:W3CDTF">2018-02-19T02:07:54Z</dcterms:modified>
  <cp:category/>
</cp:coreProperties>
</file>