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AlgorithmName="SHA-512" workbookHashValue="h2GGdsBOBjnaUbW2K8yAtp+96Atue7qjtcVDX29cZ1wzcRjhmqbWoqTGJrhIbdBAA9nT8vwpVSLg7/ZU+6qUnQ==" workbookSaltValue="c9OzsM+oc4fb2j+T/qW51Q==" workbookSpinCount="100000" lockStructure="1"/>
  <bookViews>
    <workbookView xWindow="0" yWindow="0" windowWidth="20490" windowHeight="7035"/>
  </bookViews>
  <sheets>
    <sheet name="法適用_水道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N6" i="5" l="1"/>
  <c r="O85" i="4" s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K85" i="4" s="1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G85" i="4" s="1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AT10" i="4" s="1"/>
  <c r="U6" i="5"/>
  <c r="T6" i="5"/>
  <c r="BB8" i="4" s="1"/>
  <c r="S6" i="5"/>
  <c r="R6" i="5"/>
  <c r="Q6" i="5"/>
  <c r="P6" i="5"/>
  <c r="P10" i="4" s="1"/>
  <c r="O6" i="5"/>
  <c r="N6" i="5"/>
  <c r="B10" i="4" s="1"/>
  <c r="M6" i="5"/>
  <c r="AD8" i="4" s="1"/>
  <c r="L6" i="5"/>
  <c r="W8" i="4" s="1"/>
  <c r="K6" i="5"/>
  <c r="J6" i="5"/>
  <c r="I6" i="5"/>
  <c r="B8" i="4" s="1"/>
  <c r="H6" i="5"/>
  <c r="B6" i="4" s="1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N85" i="4"/>
  <c r="M85" i="4"/>
  <c r="L85" i="4"/>
  <c r="J85" i="4"/>
  <c r="I85" i="4"/>
  <c r="H85" i="4"/>
  <c r="F85" i="4"/>
  <c r="E85" i="4"/>
  <c r="BB10" i="4"/>
  <c r="AL10" i="4"/>
  <c r="W10" i="4"/>
  <c r="I10" i="4"/>
  <c r="AT8" i="4"/>
  <c r="AL8" i="4"/>
  <c r="P8" i="4"/>
  <c r="I8" i="4"/>
  <c r="C10" i="5" l="1"/>
  <c r="D10" i="5"/>
  <c r="E10" i="5"/>
  <c r="B10" i="5"/>
</calcChain>
</file>

<file path=xl/sharedStrings.xml><?xml version="1.0" encoding="utf-8"?>
<sst xmlns="http://schemas.openxmlformats.org/spreadsheetml/2006/main" count="220" uniqueCount="107">
  <si>
    <t>経営比較分析表（平成30年度決算）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</si>
  <si>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</si>
  <si>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</si>
  <si>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</si>
  <si>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</si>
  <si>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</si>
  <si>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</si>
  <si>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</si>
  <si>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</si>
  <si>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</si>
  <si>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</si>
  <si>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</si>
  <si>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</si>
  <si>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</si>
  <si>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</si>
  <si>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</si>
  <si>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</si>
  <si>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</si>
  <si>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</si>
  <si>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</si>
  <si>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</si>
  <si>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</si>
  <si>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平成30年度全国平均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</si>
  <si>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</si>
  <si>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</si>
  <si>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</si>
  <si>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</si>
  <si>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</si>
  <si>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</si>
  <si>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</si>
  <si>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</si>
  <si>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</si>
  <si>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</si>
  <si>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</si>
  <si>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</si>
  <si>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</si>
  <si>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</si>
  <si>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</si>
  <si>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</si>
  <si>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</si>
  <si>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</si>
  <si>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</si>
  <si>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</si>
  <si>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</si>
  <si>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</si>
  <si>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</si>
  <si>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</si>
  <si>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</si>
  <si>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</si>
  <si>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</si>
  <si>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</si>
  <si>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</si>
  <si>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</si>
  <si>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</si>
  <si>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</si>
  <si>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</si>
  <si>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</si>
  <si>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</si>
  <si>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</si>
  <si>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</si>
  <si>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</si>
  <si>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</si>
  <si>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</si>
  <si>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</si>
  <si>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</si>
  <si>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</si>
  <si>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</si>
  <si>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</si>
  <si>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</si>
  <si>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</si>
  <si>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</si>
  <si>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</si>
  <si>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</si>
  <si>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</si>
  <si>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</si>
  <si>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</si>
  <si>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</si>
  <si>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</si>
  <si>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</si>
  <si>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</si>
  <si>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</si>
  <si>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</si>
  <si>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</si>
  <si>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</si>
  <si>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</si>
  <si>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</si>
  <si>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</si>
  <si>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</si>
  <si>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</si>
  <si>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</si>
  <si>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</si>
  <si>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</si>
  <si>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山形県　酒田市</t>
  </si>
  <si>
    <t>法適用</t>
  </si>
  <si>
    <t>水道事業</t>
  </si>
  <si>
    <t>末端給水事業</t>
  </si>
  <si>
    <t>A3</t>
  </si>
  <si>
    <t>自治体職員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</si>
  <si>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</si>
  <si>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</si>
  <si>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</si>
  <si>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</si>
  <si>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</si>
  <si>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</si>
  <si>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r>
      <rPr>
        <b/>
        <sz val="10.5"/>
        <rFont val="ＭＳ ゴシック"/>
        <family val="3"/>
        <charset val="128"/>
      </rPr>
      <t>「①経常収支比率」</t>
    </r>
    <r>
      <rPr>
        <sz val="10.5"/>
        <rFont val="ＭＳ ゴシック"/>
        <family val="3"/>
        <charset val="128"/>
      </rPr>
      <t xml:space="preserve">は、上昇傾向にあり類似団体と比較して高い。これまで施設の統廃合や浄水場運転管理業務の第三者委託、窓口収納業務等の包括委託など、民間活力の導入に取り組んできたが、今後も継続した経費削減の検討が必要である。
</t>
    </r>
    <r>
      <rPr>
        <b/>
        <sz val="10.5"/>
        <rFont val="ＭＳ ゴシック"/>
        <family val="3"/>
        <charset val="128"/>
      </rPr>
      <t>「②累積欠損金比率」</t>
    </r>
    <r>
      <rPr>
        <sz val="10.5"/>
        <rFont val="ＭＳ ゴシック"/>
        <family val="3"/>
        <charset val="128"/>
      </rPr>
      <t xml:space="preserve">は、発生していない。今後、給水収益の減少が予測されることから、一層の経営の効率化が必要となる。
</t>
    </r>
    <r>
      <rPr>
        <b/>
        <sz val="10.5"/>
        <rFont val="ＭＳ ゴシック"/>
        <family val="3"/>
        <charset val="128"/>
      </rPr>
      <t>「③流動比率」</t>
    </r>
    <r>
      <rPr>
        <sz val="10.5"/>
        <rFont val="ＭＳ ゴシック"/>
        <family val="3"/>
        <charset val="128"/>
      </rPr>
      <t xml:space="preserve">は、企業債償還額等の減少により類似団体と比較して高い。今後、施設の更新費用の増大に伴う現金・預金の減少が予測されることから、広域連携等の推進により、財政基盤の強化を図っていく必要がある。
</t>
    </r>
    <r>
      <rPr>
        <b/>
        <sz val="10.5"/>
        <rFont val="ＭＳ ゴシック"/>
        <family val="3"/>
        <charset val="128"/>
      </rPr>
      <t>「④企業債残高対給水収益比率」</t>
    </r>
    <r>
      <rPr>
        <sz val="10.5"/>
        <rFont val="ＭＳ ゴシック"/>
        <family val="3"/>
        <charset val="128"/>
      </rPr>
      <t xml:space="preserve">は、償還が進み減少傾向である。施設の更新について、適正な投資規模と財源の確保の検討が必要である。
</t>
    </r>
    <r>
      <rPr>
        <b/>
        <sz val="10.5"/>
        <rFont val="ＭＳ ゴシック"/>
        <family val="3"/>
        <charset val="128"/>
      </rPr>
      <t>「⑤料金回収率」</t>
    </r>
    <r>
      <rPr>
        <sz val="10.5"/>
        <rFont val="ＭＳ ゴシック"/>
        <family val="3"/>
        <charset val="128"/>
      </rPr>
      <t xml:space="preserve">は、上昇傾向にあり類似団体と比較して高い。地理的条件により不採算となる地区（八幡簡易水道、飛島簡易水道等）が、全体の数値を引き下げる要因となっている。
</t>
    </r>
    <r>
      <rPr>
        <b/>
        <sz val="10.5"/>
        <rFont val="ＭＳ ゴシック"/>
        <family val="3"/>
        <charset val="128"/>
      </rPr>
      <t>「⑥給水原価」</t>
    </r>
    <r>
      <rPr>
        <sz val="10.5"/>
        <rFont val="ＭＳ ゴシック"/>
        <family val="3"/>
        <charset val="128"/>
      </rPr>
      <t xml:space="preserve">は、類似団体と比較して高い。地理的条件により不採算となる地区が、全体の数値を上昇させる要因となっている。
</t>
    </r>
    <r>
      <rPr>
        <b/>
        <sz val="10.5"/>
        <rFont val="ＭＳ ゴシック"/>
        <family val="3"/>
        <charset val="128"/>
      </rPr>
      <t>「⑦施設利用率」</t>
    </r>
    <r>
      <rPr>
        <sz val="10.5"/>
        <rFont val="ＭＳ ゴシック"/>
        <family val="3"/>
        <charset val="128"/>
      </rPr>
      <t xml:space="preserve">は、配水量の減少に伴い低下している。広域的な視点による施設の統廃合により、施設規模のあり方を検討していく必要がある。
</t>
    </r>
    <r>
      <rPr>
        <b/>
        <sz val="10.5"/>
        <rFont val="ＭＳ ゴシック"/>
        <family val="3"/>
        <charset val="128"/>
      </rPr>
      <t>「⑧有収率」</t>
    </r>
    <r>
      <rPr>
        <sz val="10.5"/>
        <rFont val="ＭＳ ゴシック"/>
        <family val="3"/>
        <charset val="128"/>
      </rPr>
      <t>は、類似団体と比較して高い。継続的に不明水量の分析を行い、漏水の早期発見・修繕に努めていく。</t>
    </r>
    <rPh sb="11" eb="13">
      <t>ジョウショウ</t>
    </rPh>
    <rPh sb="13" eb="15">
      <t>ケイコウ</t>
    </rPh>
    <rPh sb="18" eb="20">
      <t>ルイジ</t>
    </rPh>
    <rPh sb="20" eb="22">
      <t>ダンタイ</t>
    </rPh>
    <rPh sb="23" eb="25">
      <t>ヒカク</t>
    </rPh>
    <rPh sb="27" eb="28">
      <t>タカ</t>
    </rPh>
    <rPh sb="34" eb="36">
      <t>シセツ</t>
    </rPh>
    <rPh sb="37" eb="40">
      <t>トウハイゴウ</t>
    </rPh>
    <rPh sb="41" eb="44">
      <t>ジョウスイジョウ</t>
    </rPh>
    <rPh sb="44" eb="46">
      <t>ウンテン</t>
    </rPh>
    <rPh sb="46" eb="48">
      <t>カンリ</t>
    </rPh>
    <rPh sb="48" eb="50">
      <t>ギョウム</t>
    </rPh>
    <rPh sb="51" eb="54">
      <t>ダイサンシャ</t>
    </rPh>
    <rPh sb="54" eb="56">
      <t>イタク</t>
    </rPh>
    <rPh sb="57" eb="58">
      <t>マド</t>
    </rPh>
    <rPh sb="58" eb="59">
      <t>クチ</t>
    </rPh>
    <rPh sb="59" eb="61">
      <t>シュウノウ</t>
    </rPh>
    <rPh sb="61" eb="63">
      <t>ギョウム</t>
    </rPh>
    <rPh sb="63" eb="64">
      <t>トウ</t>
    </rPh>
    <rPh sb="65" eb="67">
      <t>ホウカツ</t>
    </rPh>
    <rPh sb="67" eb="69">
      <t>イタク</t>
    </rPh>
    <rPh sb="72" eb="74">
      <t>ミンカン</t>
    </rPh>
    <rPh sb="74" eb="76">
      <t>カツリョク</t>
    </rPh>
    <rPh sb="77" eb="79">
      <t>ドウニュウ</t>
    </rPh>
    <rPh sb="80" eb="81">
      <t>ト</t>
    </rPh>
    <rPh sb="82" eb="83">
      <t>ク</t>
    </rPh>
    <rPh sb="89" eb="91">
      <t>コンゴ</t>
    </rPh>
    <rPh sb="92" eb="94">
      <t>ケイゾク</t>
    </rPh>
    <rPh sb="96" eb="98">
      <t>ケイヒ</t>
    </rPh>
    <rPh sb="98" eb="100">
      <t>サクゲン</t>
    </rPh>
    <rPh sb="101" eb="103">
      <t>ケントウ</t>
    </rPh>
    <rPh sb="104" eb="106">
      <t>ヒツヨウ</t>
    </rPh>
    <rPh sb="113" eb="115">
      <t>ルイセキ</t>
    </rPh>
    <rPh sb="115" eb="118">
      <t>ケッソンキン</t>
    </rPh>
    <rPh sb="118" eb="120">
      <t>ヒリツ</t>
    </rPh>
    <rPh sb="123" eb="125">
      <t>ハッセイ</t>
    </rPh>
    <rPh sb="131" eb="133">
      <t>コンゴ</t>
    </rPh>
    <rPh sb="134" eb="136">
      <t>キュウスイ</t>
    </rPh>
    <rPh sb="136" eb="138">
      <t>シュウエキ</t>
    </rPh>
    <rPh sb="139" eb="141">
      <t>ゲンショウ</t>
    </rPh>
    <rPh sb="142" eb="144">
      <t>ヨソク</t>
    </rPh>
    <rPh sb="152" eb="154">
      <t>イッソウ</t>
    </rPh>
    <rPh sb="155" eb="157">
      <t>ケイエイ</t>
    </rPh>
    <rPh sb="158" eb="161">
      <t>コウリツカ</t>
    </rPh>
    <rPh sb="162" eb="164">
      <t>ヒツヨウ</t>
    </rPh>
    <rPh sb="178" eb="180">
      <t>キギョウ</t>
    </rPh>
    <rPh sb="180" eb="181">
      <t>サイ</t>
    </rPh>
    <rPh sb="181" eb="183">
      <t>ショウカン</t>
    </rPh>
    <rPh sb="183" eb="184">
      <t>ガク</t>
    </rPh>
    <rPh sb="184" eb="185">
      <t>トウ</t>
    </rPh>
    <rPh sb="186" eb="188">
      <t>ゲンショウ</t>
    </rPh>
    <rPh sb="191" eb="193">
      <t>ルイジ</t>
    </rPh>
    <rPh sb="193" eb="195">
      <t>ダンタイ</t>
    </rPh>
    <rPh sb="196" eb="198">
      <t>ヒカク</t>
    </rPh>
    <rPh sb="200" eb="201">
      <t>タカ</t>
    </rPh>
    <rPh sb="203" eb="205">
      <t>コンゴ</t>
    </rPh>
    <rPh sb="206" eb="208">
      <t>シセツ</t>
    </rPh>
    <rPh sb="209" eb="211">
      <t>コウシン</t>
    </rPh>
    <rPh sb="211" eb="213">
      <t>ヒヨウ</t>
    </rPh>
    <rPh sb="214" eb="216">
      <t>ゾウダイ</t>
    </rPh>
    <rPh sb="217" eb="218">
      <t>トモナ</t>
    </rPh>
    <rPh sb="225" eb="227">
      <t>ゲンショウ</t>
    </rPh>
    <rPh sb="228" eb="230">
      <t>ヨソク</t>
    </rPh>
    <rPh sb="238" eb="240">
      <t>コウイキ</t>
    </rPh>
    <rPh sb="240" eb="242">
      <t>レンケイ</t>
    </rPh>
    <rPh sb="242" eb="243">
      <t>トウ</t>
    </rPh>
    <rPh sb="244" eb="246">
      <t>スイシン</t>
    </rPh>
    <rPh sb="250" eb="252">
      <t>ザイセイ</t>
    </rPh>
    <rPh sb="252" eb="254">
      <t>キバン</t>
    </rPh>
    <rPh sb="255" eb="257">
      <t>キョウカ</t>
    </rPh>
    <rPh sb="258" eb="259">
      <t>ハカ</t>
    </rPh>
    <rPh sb="263" eb="265">
      <t>ヒツヨウ</t>
    </rPh>
    <rPh sb="292" eb="294">
      <t>ゲンショウ</t>
    </rPh>
    <rPh sb="294" eb="296">
      <t>ケイコウ</t>
    </rPh>
    <rPh sb="344" eb="346">
      <t>ジョウショウ</t>
    </rPh>
    <rPh sb="346" eb="348">
      <t>ケイコウ</t>
    </rPh>
    <rPh sb="351" eb="353">
      <t>ルイジ</t>
    </rPh>
    <rPh sb="353" eb="355">
      <t>ダンタイ</t>
    </rPh>
    <rPh sb="356" eb="358">
      <t>ヒカク</t>
    </rPh>
    <rPh sb="360" eb="361">
      <t>タカ</t>
    </rPh>
    <rPh sb="377" eb="379">
      <t>チク</t>
    </rPh>
    <rPh sb="380" eb="382">
      <t>ヤワタ</t>
    </rPh>
    <rPh sb="382" eb="384">
      <t>カンイ</t>
    </rPh>
    <rPh sb="384" eb="386">
      <t>スイドウ</t>
    </rPh>
    <rPh sb="387" eb="389">
      <t>トビシマ</t>
    </rPh>
    <rPh sb="389" eb="391">
      <t>カンイ</t>
    </rPh>
    <rPh sb="391" eb="393">
      <t>スイドウ</t>
    </rPh>
    <rPh sb="393" eb="394">
      <t>ナド</t>
    </rPh>
    <rPh sb="397" eb="399">
      <t>ゼンタイ</t>
    </rPh>
    <rPh sb="400" eb="402">
      <t>スウチ</t>
    </rPh>
    <rPh sb="403" eb="404">
      <t>ヒ</t>
    </rPh>
    <rPh sb="405" eb="406">
      <t>サ</t>
    </rPh>
    <rPh sb="408" eb="410">
      <t>ヨウイン</t>
    </rPh>
    <rPh sb="436" eb="437">
      <t>タカ</t>
    </rPh>
    <rPh sb="453" eb="455">
      <t>チク</t>
    </rPh>
    <rPh sb="463" eb="465">
      <t>ジョウショウ</t>
    </rPh>
    <rPh sb="504" eb="506">
      <t>コウイキ</t>
    </rPh>
    <rPh sb="506" eb="507">
      <t>テキ</t>
    </rPh>
    <rPh sb="508" eb="510">
      <t>シテン</t>
    </rPh>
    <rPh sb="513" eb="515">
      <t>シセツ</t>
    </rPh>
    <rPh sb="516" eb="519">
      <t>トウハイゴウ</t>
    </rPh>
    <rPh sb="567" eb="568">
      <t>テキ</t>
    </rPh>
    <rPh sb="588" eb="590">
      <t>シュウゼン</t>
    </rPh>
    <phoneticPr fontId="4"/>
  </si>
  <si>
    <r>
      <rPr>
        <b/>
        <sz val="11"/>
        <color theme="1"/>
        <rFont val="ＭＳ ゴシック"/>
        <family val="3"/>
        <charset val="128"/>
      </rPr>
      <t>「①有形固定資産減価償却率」</t>
    </r>
    <r>
      <rPr>
        <sz val="11"/>
        <color theme="1"/>
        <rFont val="ＭＳ ゴシック"/>
        <family val="3"/>
        <charset val="128"/>
      </rPr>
      <t xml:space="preserve">は、資産別に見ると機械及び装置の減価償却率が最も高い。中でも導水部門は減価償却が終了しているほか、取水部門についても高い減価償却率となっている。広域連携の検討によって、主要施設の小牧浄水場と水運用のあり方を検討する必要がある。
</t>
    </r>
    <r>
      <rPr>
        <b/>
        <sz val="11"/>
        <color theme="1"/>
        <rFont val="ＭＳ ゴシック"/>
        <family val="3"/>
        <charset val="128"/>
      </rPr>
      <t>「②管路経年化率」</t>
    </r>
    <r>
      <rPr>
        <sz val="11"/>
        <color theme="1"/>
        <rFont val="ＭＳ ゴシック"/>
        <family val="3"/>
        <charset val="128"/>
      </rPr>
      <t xml:space="preserve">は、類似団体と比較して低い。今後に昭和50年代に整備された管路の経年化が更に進むことから、計画的な更新を行う必要がある。
</t>
    </r>
    <r>
      <rPr>
        <b/>
        <sz val="11"/>
        <color theme="1"/>
        <rFont val="ＭＳ ゴシック"/>
        <family val="3"/>
        <charset val="128"/>
      </rPr>
      <t>「③管路更新率」</t>
    </r>
    <r>
      <rPr>
        <sz val="11"/>
        <color theme="1"/>
        <rFont val="ＭＳ ゴシック"/>
        <family val="3"/>
        <charset val="128"/>
      </rPr>
      <t>は、類似団体と比較して高い。全国平均を上回る管路更新率を目標にしてきたことから、管路更新率は上昇傾向で推移している。アセットマネジメントによる検討結果を踏まえ、管路の長寿命化や更新の平準化を進めるとともに、老朽度、重要度に応じて計画的に更新、耐震化を図る必要がある。</t>
    </r>
    <rPh sb="20" eb="21">
      <t>ミ</t>
    </rPh>
    <rPh sb="109" eb="110">
      <t>ミズ</t>
    </rPh>
    <rPh sb="110" eb="112">
      <t>ウンヨウ</t>
    </rPh>
    <rPh sb="173" eb="174">
      <t>サラ</t>
    </rPh>
    <rPh sb="189" eb="190">
      <t>オコナ</t>
    </rPh>
    <rPh sb="200" eb="202">
      <t>カンロ</t>
    </rPh>
    <rPh sb="202" eb="204">
      <t>コウシン</t>
    </rPh>
    <rPh sb="204" eb="205">
      <t>リツ</t>
    </rPh>
    <rPh sb="208" eb="210">
      <t>ルイジ</t>
    </rPh>
    <rPh sb="210" eb="212">
      <t>ダンタイ</t>
    </rPh>
    <rPh sb="213" eb="215">
      <t>ヒカク</t>
    </rPh>
    <rPh sb="217" eb="218">
      <t>タカ</t>
    </rPh>
    <rPh sb="220" eb="222">
      <t>ゼンコク</t>
    </rPh>
    <rPh sb="222" eb="224">
      <t>ヘイキン</t>
    </rPh>
    <rPh sb="225" eb="227">
      <t>ウワマワ</t>
    </rPh>
    <rPh sb="228" eb="230">
      <t>カンロ</t>
    </rPh>
    <rPh sb="230" eb="232">
      <t>コウシン</t>
    </rPh>
    <rPh sb="232" eb="233">
      <t>リツ</t>
    </rPh>
    <rPh sb="234" eb="236">
      <t>モクヒョウ</t>
    </rPh>
    <rPh sb="246" eb="248">
      <t>カンロ</t>
    </rPh>
    <rPh sb="248" eb="250">
      <t>コウシン</t>
    </rPh>
    <rPh sb="250" eb="251">
      <t>リツ</t>
    </rPh>
    <rPh sb="252" eb="254">
      <t>ジョウショウ</t>
    </rPh>
    <rPh sb="254" eb="256">
      <t>ケイコウ</t>
    </rPh>
    <rPh sb="257" eb="259">
      <t>スイイ</t>
    </rPh>
    <rPh sb="331" eb="332">
      <t>ハカ</t>
    </rPh>
    <phoneticPr fontId="4"/>
  </si>
  <si>
    <t>　給水収益が減少する一方で、施設整備、更新に多くの費用が必要となり、健全な事業運営に必要な財源確保が厳しい状況が予想される。今後、徹底した経費削減を行うとともに、適正な原価と料金水準及び料金体系の検討が必要である。
　本市では、中・長期的な視点に基づき、『新・酒田水道事業基本計画～新しい水道ビジョンと経営戦略～』を策定し、施策を展開している。今後、着手中の広域連携の検討を踏まえ、そのことを計画の柱に据えながら、持続可能な水道事業へ向けた取り組みを進めていく。</t>
    <rPh sb="158" eb="160">
      <t>サクテイ</t>
    </rPh>
    <rPh sb="162" eb="164">
      <t>シサク</t>
    </rPh>
    <rPh sb="165" eb="167">
      <t>テンカイ</t>
    </rPh>
    <rPh sb="175" eb="177">
      <t>チャクシュ</t>
    </rPh>
    <rPh sb="177" eb="178">
      <t>チュウ</t>
    </rPh>
    <rPh sb="199" eb="200">
      <t>ハシラ</t>
    </rPh>
    <rPh sb="201" eb="202">
      <t>ス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</si>
</sst>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ge"/>
  </numFmts>
  <fonts count="18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  <font>
      <b/>
      <sz val="10.5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5" fillId="0" borderId="3" xfId="0" applyNumberFormat="1" applyFont="1" applyBorder="1" applyAlignment="1" applyProtection="1">
      <alignment horizontal="center" vertical="center" shrinkToFit="1"/>
      <protection hidden="1"/>
    </xf>
    <xf numFmtId="0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5" fillId="0" borderId="5" xfId="0" applyNumberFormat="1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6" fillId="0" borderId="9" xfId="0" applyFont="1" applyBorder="1" applyAlignment="1" applyProtection="1">
      <alignment horizontal="left" vertical="top" wrapText="1"/>
      <protection locked="0"/>
    </xf>
    <xf numFmtId="0" fontId="16" fillId="0" borderId="0" xfId="0" applyFont="1" applyBorder="1" applyAlignment="1" applyProtection="1">
      <alignment horizontal="left" vertical="top" wrapText="1"/>
      <protection locked="0"/>
    </xf>
    <xf numFmtId="0" fontId="16" fillId="0" borderId="10" xfId="0" applyFont="1" applyBorder="1" applyAlignment="1" applyProtection="1">
      <alignment horizontal="left" vertical="top" wrapText="1"/>
      <protection locked="0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0.24</c:v>
                </c:pt>
                <c:pt idx="1">
                  <c:v>0.38</c:v>
                </c:pt>
                <c:pt idx="2">
                  <c:v>0.47</c:v>
                </c:pt>
                <c:pt idx="3">
                  <c:v>0.68</c:v>
                </c:pt>
                <c:pt idx="4">
                  <c:v>0.82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A2E-4D4F-9638-E780E6EFB9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697792"/>
        <c:axId val="2077122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0.75</c:v>
                </c:pt>
                <c:pt idx="1">
                  <c:v>0.95</c:v>
                </c:pt>
                <c:pt idx="2">
                  <c:v>0.74</c:v>
                </c:pt>
                <c:pt idx="3">
                  <c:v>0.74</c:v>
                </c:pt>
                <c:pt idx="4">
                  <c:v>0.72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A2E-4D4F-9638-E780E6EFB9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697792"/>
        <c:axId val="207712256"/>
      </c:lineChart>
      <c:dateAx>
        <c:axId val="2076977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7712256"/>
        <c:crosses val="autoZero"/>
        <c:auto val="1"/>
        <c:lblOffset val="100"/>
        <c:baseTimeUnit val="years"/>
      </c:dateAx>
      <c:valAx>
        <c:axId val="2077122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76977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107.86</c:v>
                </c:pt>
                <c:pt idx="1">
                  <c:v>112.24</c:v>
                </c:pt>
                <c:pt idx="2">
                  <c:v>112.9</c:v>
                </c:pt>
                <c:pt idx="3">
                  <c:v>117.08</c:v>
                </c:pt>
                <c:pt idx="4">
                  <c:v>120.51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9FD-4F43-9A15-04FF033DD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735808"/>
        <c:axId val="2075573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113.11</c:v>
                </c:pt>
                <c:pt idx="1">
                  <c:v>114</c:v>
                </c:pt>
                <c:pt idx="2">
                  <c:v>114</c:v>
                </c:pt>
                <c:pt idx="3">
                  <c:v>113.68</c:v>
                </c:pt>
                <c:pt idx="4">
                  <c:v>113.82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D-4F43-9A15-04FF033DD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735808"/>
        <c:axId val="207557376"/>
      </c:lineChart>
      <c:dateAx>
        <c:axId val="2077358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7557376"/>
        <c:crosses val="autoZero"/>
        <c:auto val="1"/>
        <c:lblOffset val="100"/>
        <c:baseTimeUnit val="years"/>
      </c:dateAx>
      <c:valAx>
        <c:axId val="20755737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77358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47.9</c:v>
                </c:pt>
                <c:pt idx="1">
                  <c:v>49.35</c:v>
                </c:pt>
                <c:pt idx="2">
                  <c:v>50.96</c:v>
                </c:pt>
                <c:pt idx="3">
                  <c:v>52.53</c:v>
                </c:pt>
                <c:pt idx="4">
                  <c:v>53.84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ECB-42E0-AFB7-CB916E1570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592064"/>
        <c:axId val="2075942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44.91</c:v>
                </c:pt>
                <c:pt idx="1">
                  <c:v>45.89</c:v>
                </c:pt>
                <c:pt idx="2">
                  <c:v>46.58</c:v>
                </c:pt>
                <c:pt idx="3">
                  <c:v>46.99</c:v>
                </c:pt>
                <c:pt idx="4">
                  <c:v>47.89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ECB-42E0-AFB7-CB916E1570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592064"/>
        <c:axId val="207594240"/>
      </c:lineChart>
      <c:dateAx>
        <c:axId val="2075920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7594240"/>
        <c:crosses val="autoZero"/>
        <c:auto val="1"/>
        <c:lblOffset val="100"/>
        <c:baseTimeUnit val="years"/>
      </c:dateAx>
      <c:valAx>
        <c:axId val="2075942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75920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8.15</c:v>
                </c:pt>
                <c:pt idx="1">
                  <c:v>11.67</c:v>
                </c:pt>
                <c:pt idx="2">
                  <c:v>11.85</c:v>
                </c:pt>
                <c:pt idx="3">
                  <c:v>11.32</c:v>
                </c:pt>
                <c:pt idx="4">
                  <c:v>9.89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A89-46D7-B496-4EFD6622B7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612928"/>
        <c:axId val="2080328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12.03</c:v>
                </c:pt>
                <c:pt idx="1">
                  <c:v>13.14</c:v>
                </c:pt>
                <c:pt idx="2">
                  <c:v>14.45</c:v>
                </c:pt>
                <c:pt idx="3">
                  <c:v>15.83</c:v>
                </c:pt>
                <c:pt idx="4">
                  <c:v>16.899999999999999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A89-46D7-B496-4EFD6622B7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612928"/>
        <c:axId val="208032896"/>
      </c:lineChart>
      <c:dateAx>
        <c:axId val="2076129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8032896"/>
        <c:crosses val="autoZero"/>
        <c:auto val="1"/>
        <c:lblOffset val="100"/>
        <c:baseTimeUnit val="years"/>
      </c:dateAx>
      <c:valAx>
        <c:axId val="2080328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76129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926-4B0F-A6DA-E6DFDCECD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082816"/>
        <c:axId val="2080849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 formatCode="#,##0.00;&quot;△&quot;#,##0.00">
                  <c:v>0</c:v>
                </c:pt>
                <c:pt idx="1">
                  <c:v>0.03</c:v>
                </c:pt>
                <c:pt idx="2">
                  <c:v>0.23</c:v>
                </c:pt>
                <c:pt idx="3">
                  <c:v>0.03</c:v>
                </c:pt>
                <c:pt idx="4" formatCode="#,##0.00;&quot;△&quot;#,##0.00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26-4B0F-A6DA-E6DFDCECD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082816"/>
        <c:axId val="208084992"/>
      </c:lineChart>
      <c:dateAx>
        <c:axId val="2080828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8084992"/>
        <c:crosses val="autoZero"/>
        <c:auto val="1"/>
        <c:lblOffset val="100"/>
        <c:baseTimeUnit val="years"/>
      </c:dateAx>
      <c:valAx>
        <c:axId val="20808499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80828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325</c:v>
                </c:pt>
                <c:pt idx="1">
                  <c:v>372.75</c:v>
                </c:pt>
                <c:pt idx="2">
                  <c:v>417.34</c:v>
                </c:pt>
                <c:pt idx="3">
                  <c:v>459.86</c:v>
                </c:pt>
                <c:pt idx="4">
                  <c:v>448.78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859-4027-BA75-BA3EA2B80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115968"/>
        <c:axId val="2081181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344.19</c:v>
                </c:pt>
                <c:pt idx="1">
                  <c:v>352.05</c:v>
                </c:pt>
                <c:pt idx="2">
                  <c:v>349.04</c:v>
                </c:pt>
                <c:pt idx="3">
                  <c:v>337.49</c:v>
                </c:pt>
                <c:pt idx="4">
                  <c:v>335.6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859-4027-BA75-BA3EA2B80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115968"/>
        <c:axId val="208118144"/>
      </c:lineChart>
      <c:dateAx>
        <c:axId val="2081159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8118144"/>
        <c:crosses val="autoZero"/>
        <c:auto val="1"/>
        <c:lblOffset val="100"/>
        <c:baseTimeUnit val="years"/>
      </c:dateAx>
      <c:valAx>
        <c:axId val="2081181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81159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269.83999999999997</c:v>
                </c:pt>
                <c:pt idx="1">
                  <c:v>254.08</c:v>
                </c:pt>
                <c:pt idx="2">
                  <c:v>228.86</c:v>
                </c:pt>
                <c:pt idx="3">
                  <c:v>204.05</c:v>
                </c:pt>
                <c:pt idx="4">
                  <c:v>178.31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55A-49DE-B6D9-135F2C2D49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768192"/>
        <c:axId val="2077703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252.09</c:v>
                </c:pt>
                <c:pt idx="1">
                  <c:v>250.76</c:v>
                </c:pt>
                <c:pt idx="2">
                  <c:v>254.54</c:v>
                </c:pt>
                <c:pt idx="3">
                  <c:v>265.92</c:v>
                </c:pt>
                <c:pt idx="4">
                  <c:v>258.26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55A-49DE-B6D9-135F2C2D49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768192"/>
        <c:axId val="207770368"/>
      </c:lineChart>
      <c:dateAx>
        <c:axId val="2077681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7770368"/>
        <c:crosses val="autoZero"/>
        <c:auto val="1"/>
        <c:lblOffset val="100"/>
        <c:baseTimeUnit val="years"/>
      </c:dateAx>
      <c:valAx>
        <c:axId val="20777036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7768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97.42</c:v>
                </c:pt>
                <c:pt idx="1">
                  <c:v>100.23</c:v>
                </c:pt>
                <c:pt idx="2">
                  <c:v>101.35</c:v>
                </c:pt>
                <c:pt idx="3">
                  <c:v>104.53</c:v>
                </c:pt>
                <c:pt idx="4">
                  <c:v>107.66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A5-4AAA-A476-E74D25EA33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808000"/>
        <c:axId val="2078099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106.22</c:v>
                </c:pt>
                <c:pt idx="1">
                  <c:v>106.69</c:v>
                </c:pt>
                <c:pt idx="2">
                  <c:v>106.52</c:v>
                </c:pt>
                <c:pt idx="3">
                  <c:v>105.86</c:v>
                </c:pt>
                <c:pt idx="4">
                  <c:v>106.07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A5-4AAA-A476-E74D25EA33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808000"/>
        <c:axId val="207809920"/>
      </c:lineChart>
      <c:dateAx>
        <c:axId val="2078080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7809920"/>
        <c:crosses val="autoZero"/>
        <c:auto val="1"/>
        <c:lblOffset val="100"/>
        <c:baseTimeUnit val="years"/>
      </c:dateAx>
      <c:valAx>
        <c:axId val="2078099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780800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224.34</c:v>
                </c:pt>
                <c:pt idx="1">
                  <c:v>218.23</c:v>
                </c:pt>
                <c:pt idx="2">
                  <c:v>215.89</c:v>
                </c:pt>
                <c:pt idx="3">
                  <c:v>210.06</c:v>
                </c:pt>
                <c:pt idx="4">
                  <c:v>204.53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DB8-4B25-912C-A5052BF6F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902208"/>
        <c:axId val="2079041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155.22999999999999</c:v>
                </c:pt>
                <c:pt idx="1">
                  <c:v>154.91999999999999</c:v>
                </c:pt>
                <c:pt idx="2">
                  <c:v>155.80000000000001</c:v>
                </c:pt>
                <c:pt idx="3">
                  <c:v>158.58000000000001</c:v>
                </c:pt>
                <c:pt idx="4">
                  <c:v>159.22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DB8-4B25-912C-A5052BF6F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902208"/>
        <c:axId val="207904128"/>
      </c:lineChart>
      <c:dateAx>
        <c:axId val="2079022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7904128"/>
        <c:crosses val="autoZero"/>
        <c:auto val="1"/>
        <c:lblOffset val="100"/>
        <c:baseTimeUnit val="years"/>
      </c:dateAx>
      <c:valAx>
        <c:axId val="2079041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79022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44.71</c:v>
                </c:pt>
                <c:pt idx="1">
                  <c:v>44.23</c:v>
                </c:pt>
                <c:pt idx="2">
                  <c:v>43.36</c:v>
                </c:pt>
                <c:pt idx="3">
                  <c:v>43.74</c:v>
                </c:pt>
                <c:pt idx="4">
                  <c:v>43.51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C9-41E4-86D1-9396FF49C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935360"/>
        <c:axId val="207945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62.12</c:v>
                </c:pt>
                <c:pt idx="1">
                  <c:v>62.26</c:v>
                </c:pt>
                <c:pt idx="2">
                  <c:v>62.1</c:v>
                </c:pt>
                <c:pt idx="3">
                  <c:v>62.38</c:v>
                </c:pt>
                <c:pt idx="4">
                  <c:v>62.83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9C9-41E4-86D1-9396FF49C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935360"/>
        <c:axId val="207945728"/>
      </c:lineChart>
      <c:dateAx>
        <c:axId val="2079353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7945728"/>
        <c:crosses val="autoZero"/>
        <c:auto val="1"/>
        <c:lblOffset val="100"/>
        <c:baseTimeUnit val="years"/>
      </c:dateAx>
      <c:valAx>
        <c:axId val="207945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79353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91.68</c:v>
                </c:pt>
                <c:pt idx="1">
                  <c:v>90.82</c:v>
                </c:pt>
                <c:pt idx="2">
                  <c:v>91.34</c:v>
                </c:pt>
                <c:pt idx="3">
                  <c:v>89.88</c:v>
                </c:pt>
                <c:pt idx="4">
                  <c:v>89.84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BBC-4701-8568-C9D98E9B34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988992"/>
        <c:axId val="2079911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89.45</c:v>
                </c:pt>
                <c:pt idx="1">
                  <c:v>89.5</c:v>
                </c:pt>
                <c:pt idx="2">
                  <c:v>89.52</c:v>
                </c:pt>
                <c:pt idx="3">
                  <c:v>89.17</c:v>
                </c:pt>
                <c:pt idx="4">
                  <c:v>88.86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BBC-4701-8568-C9D98E9B34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988992"/>
        <c:axId val="207991168"/>
      </c:lineChart>
      <c:dateAx>
        <c:axId val="2079889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7991168"/>
        <c:crosses val="autoZero"/>
        <c:auto val="1"/>
        <c:lblOffset val="100"/>
        <c:baseTimeUnit val="years"/>
      </c:dateAx>
      <c:valAx>
        <c:axId val="2079911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79889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【112.83】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【1.05】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【261.93】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【270.46】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【89.92】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【60.27】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【167.11】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【103.91】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【48.85】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【17.80】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【0.70】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topLeftCell="Q49" zoomScale="70" zoomScaleNormal="70" workbookViewId="0">
      <selection activeCell="BL83" sqref="BL83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44" t="s">
        <v>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</row>
    <row r="3" spans="1:78" ht="9.75" customHeight="1" x14ac:dyDescent="0.15">
      <c r="A3" s="2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</row>
    <row r="4" spans="1:78" ht="9.75" customHeight="1" x14ac:dyDescent="0.15">
      <c r="A4" s="2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45" t="str">
        <f>データ!H6</f>
        <v>山形県　酒田市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6"/>
      <c r="AE6" s="46"/>
      <c r="AF6" s="46"/>
      <c r="AG6" s="46"/>
      <c r="AH6" s="4"/>
      <c r="AI6" s="4"/>
      <c r="AJ6" s="4"/>
      <c r="AK6" s="4"/>
      <c r="AL6" s="4"/>
      <c r="AM6" s="4"/>
      <c r="AN6" s="4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47" t="s">
        <v>1</v>
      </c>
      <c r="C7" s="48"/>
      <c r="D7" s="48"/>
      <c r="E7" s="48"/>
      <c r="F7" s="48"/>
      <c r="G7" s="48"/>
      <c r="H7" s="48"/>
      <c r="I7" s="47" t="s">
        <v>2</v>
      </c>
      <c r="J7" s="48"/>
      <c r="K7" s="48"/>
      <c r="L7" s="48"/>
      <c r="M7" s="48"/>
      <c r="N7" s="48"/>
      <c r="O7" s="49"/>
      <c r="P7" s="50" t="s">
        <v>3</v>
      </c>
      <c r="Q7" s="50"/>
      <c r="R7" s="50"/>
      <c r="S7" s="50"/>
      <c r="T7" s="50"/>
      <c r="U7" s="50"/>
      <c r="V7" s="50"/>
      <c r="W7" s="50" t="s">
        <v>4</v>
      </c>
      <c r="X7" s="50"/>
      <c r="Y7" s="50"/>
      <c r="Z7" s="50"/>
      <c r="AA7" s="50"/>
      <c r="AB7" s="50"/>
      <c r="AC7" s="50"/>
      <c r="AD7" s="50" t="s">
        <v>5</v>
      </c>
      <c r="AE7" s="50"/>
      <c r="AF7" s="50"/>
      <c r="AG7" s="50"/>
      <c r="AH7" s="50"/>
      <c r="AI7" s="50"/>
      <c r="AJ7" s="50"/>
      <c r="AK7" s="4"/>
      <c r="AL7" s="50" t="s">
        <v>6</v>
      </c>
      <c r="AM7" s="50"/>
      <c r="AN7" s="50"/>
      <c r="AO7" s="50"/>
      <c r="AP7" s="50"/>
      <c r="AQ7" s="50"/>
      <c r="AR7" s="50"/>
      <c r="AS7" s="50"/>
      <c r="AT7" s="47" t="s">
        <v>7</v>
      </c>
      <c r="AU7" s="48"/>
      <c r="AV7" s="48"/>
      <c r="AW7" s="48"/>
      <c r="AX7" s="48"/>
      <c r="AY7" s="48"/>
      <c r="AZ7" s="48"/>
      <c r="BA7" s="48"/>
      <c r="BB7" s="50" t="s">
        <v>8</v>
      </c>
      <c r="BC7" s="50"/>
      <c r="BD7" s="50"/>
      <c r="BE7" s="50"/>
      <c r="BF7" s="50"/>
      <c r="BG7" s="50"/>
      <c r="BH7" s="50"/>
      <c r="BI7" s="50"/>
      <c r="BJ7" s="3"/>
      <c r="BK7" s="3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 x14ac:dyDescent="0.15">
      <c r="A8" s="2"/>
      <c r="B8" s="56" t="str">
        <f>データ!$I$6</f>
        <v>法適用</v>
      </c>
      <c r="C8" s="57"/>
      <c r="D8" s="57"/>
      <c r="E8" s="57"/>
      <c r="F8" s="57"/>
      <c r="G8" s="57"/>
      <c r="H8" s="57"/>
      <c r="I8" s="56" t="str">
        <f>データ!$J$6</f>
        <v>水道事業</v>
      </c>
      <c r="J8" s="57"/>
      <c r="K8" s="57"/>
      <c r="L8" s="57"/>
      <c r="M8" s="57"/>
      <c r="N8" s="57"/>
      <c r="O8" s="58"/>
      <c r="P8" s="59" t="str">
        <f>データ!$K$6</f>
        <v>末端給水事業</v>
      </c>
      <c r="Q8" s="59"/>
      <c r="R8" s="59"/>
      <c r="S8" s="59"/>
      <c r="T8" s="59"/>
      <c r="U8" s="59"/>
      <c r="V8" s="59"/>
      <c r="W8" s="59" t="str">
        <f>データ!$L$6</f>
        <v>A3</v>
      </c>
      <c r="X8" s="59"/>
      <c r="Y8" s="59"/>
      <c r="Z8" s="59"/>
      <c r="AA8" s="59"/>
      <c r="AB8" s="59"/>
      <c r="AC8" s="59"/>
      <c r="AD8" s="59" t="str">
        <f>データ!$M$6</f>
        <v>自治体職員</v>
      </c>
      <c r="AE8" s="59"/>
      <c r="AF8" s="59"/>
      <c r="AG8" s="59"/>
      <c r="AH8" s="59"/>
      <c r="AI8" s="59"/>
      <c r="AJ8" s="59"/>
      <c r="AK8" s="4"/>
      <c r="AL8" s="60">
        <f>データ!$R$6</f>
        <v>102789</v>
      </c>
      <c r="AM8" s="60"/>
      <c r="AN8" s="60"/>
      <c r="AO8" s="60"/>
      <c r="AP8" s="60"/>
      <c r="AQ8" s="60"/>
      <c r="AR8" s="60"/>
      <c r="AS8" s="60"/>
      <c r="AT8" s="51">
        <f>データ!$S$6</f>
        <v>602.97</v>
      </c>
      <c r="AU8" s="52"/>
      <c r="AV8" s="52"/>
      <c r="AW8" s="52"/>
      <c r="AX8" s="52"/>
      <c r="AY8" s="52"/>
      <c r="AZ8" s="52"/>
      <c r="BA8" s="52"/>
      <c r="BB8" s="53">
        <f>データ!$T$6</f>
        <v>170.47</v>
      </c>
      <c r="BC8" s="53"/>
      <c r="BD8" s="53"/>
      <c r="BE8" s="53"/>
      <c r="BF8" s="53"/>
      <c r="BG8" s="53"/>
      <c r="BH8" s="53"/>
      <c r="BI8" s="53"/>
      <c r="BJ8" s="3"/>
      <c r="BK8" s="3"/>
      <c r="BL8" s="54" t="s">
        <v>10</v>
      </c>
      <c r="BM8" s="55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 x14ac:dyDescent="0.15">
      <c r="A9" s="2"/>
      <c r="B9" s="47" t="s">
        <v>12</v>
      </c>
      <c r="C9" s="48"/>
      <c r="D9" s="48"/>
      <c r="E9" s="48"/>
      <c r="F9" s="48"/>
      <c r="G9" s="48"/>
      <c r="H9" s="48"/>
      <c r="I9" s="47" t="s">
        <v>13</v>
      </c>
      <c r="J9" s="48"/>
      <c r="K9" s="48"/>
      <c r="L9" s="48"/>
      <c r="M9" s="48"/>
      <c r="N9" s="48"/>
      <c r="O9" s="49"/>
      <c r="P9" s="50" t="s">
        <v>14</v>
      </c>
      <c r="Q9" s="50"/>
      <c r="R9" s="50"/>
      <c r="S9" s="50"/>
      <c r="T9" s="50"/>
      <c r="U9" s="50"/>
      <c r="V9" s="50"/>
      <c r="W9" s="50" t="s">
        <v>15</v>
      </c>
      <c r="X9" s="50"/>
      <c r="Y9" s="50"/>
      <c r="Z9" s="50"/>
      <c r="AA9" s="50"/>
      <c r="AB9" s="50"/>
      <c r="AC9" s="50"/>
      <c r="AD9" s="2"/>
      <c r="AE9" s="2"/>
      <c r="AF9" s="2"/>
      <c r="AG9" s="2"/>
      <c r="AH9" s="4"/>
      <c r="AI9" s="4"/>
      <c r="AJ9" s="4"/>
      <c r="AK9" s="4"/>
      <c r="AL9" s="50" t="s">
        <v>16</v>
      </c>
      <c r="AM9" s="50"/>
      <c r="AN9" s="50"/>
      <c r="AO9" s="50"/>
      <c r="AP9" s="50"/>
      <c r="AQ9" s="50"/>
      <c r="AR9" s="50"/>
      <c r="AS9" s="50"/>
      <c r="AT9" s="47" t="s">
        <v>17</v>
      </c>
      <c r="AU9" s="48"/>
      <c r="AV9" s="48"/>
      <c r="AW9" s="48"/>
      <c r="AX9" s="48"/>
      <c r="AY9" s="48"/>
      <c r="AZ9" s="48"/>
      <c r="BA9" s="48"/>
      <c r="BB9" s="50" t="s">
        <v>18</v>
      </c>
      <c r="BC9" s="50"/>
      <c r="BD9" s="50"/>
      <c r="BE9" s="50"/>
      <c r="BF9" s="50"/>
      <c r="BG9" s="50"/>
      <c r="BH9" s="50"/>
      <c r="BI9" s="50"/>
      <c r="BJ9" s="3"/>
      <c r="BK9" s="3"/>
      <c r="BL9" s="61" t="s">
        <v>19</v>
      </c>
      <c r="BM9" s="62"/>
      <c r="BN9" s="11" t="s">
        <v>20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 x14ac:dyDescent="0.15">
      <c r="A10" s="2"/>
      <c r="B10" s="51" t="str">
        <f>データ!$N$6</f>
        <v>-</v>
      </c>
      <c r="C10" s="52"/>
      <c r="D10" s="52"/>
      <c r="E10" s="52"/>
      <c r="F10" s="52"/>
      <c r="G10" s="52"/>
      <c r="H10" s="52"/>
      <c r="I10" s="51">
        <f>データ!$O$6</f>
        <v>74.64</v>
      </c>
      <c r="J10" s="52"/>
      <c r="K10" s="52"/>
      <c r="L10" s="52"/>
      <c r="M10" s="52"/>
      <c r="N10" s="52"/>
      <c r="O10" s="63"/>
      <c r="P10" s="53">
        <f>データ!$P$6</f>
        <v>99.69</v>
      </c>
      <c r="Q10" s="53"/>
      <c r="R10" s="53"/>
      <c r="S10" s="53"/>
      <c r="T10" s="53"/>
      <c r="U10" s="53"/>
      <c r="V10" s="53"/>
      <c r="W10" s="60">
        <f>データ!$Q$6</f>
        <v>3499</v>
      </c>
      <c r="X10" s="60"/>
      <c r="Y10" s="60"/>
      <c r="Z10" s="60"/>
      <c r="AA10" s="60"/>
      <c r="AB10" s="60"/>
      <c r="AC10" s="60"/>
      <c r="AD10" s="2"/>
      <c r="AE10" s="2"/>
      <c r="AF10" s="2"/>
      <c r="AG10" s="2"/>
      <c r="AH10" s="4"/>
      <c r="AI10" s="4"/>
      <c r="AJ10" s="4"/>
      <c r="AK10" s="4"/>
      <c r="AL10" s="60">
        <f>データ!$U$6</f>
        <v>101793</v>
      </c>
      <c r="AM10" s="60"/>
      <c r="AN10" s="60"/>
      <c r="AO10" s="60"/>
      <c r="AP10" s="60"/>
      <c r="AQ10" s="60"/>
      <c r="AR10" s="60"/>
      <c r="AS10" s="60"/>
      <c r="AT10" s="51">
        <f>データ!$V$6</f>
        <v>276.5</v>
      </c>
      <c r="AU10" s="52"/>
      <c r="AV10" s="52"/>
      <c r="AW10" s="52"/>
      <c r="AX10" s="52"/>
      <c r="AY10" s="52"/>
      <c r="AZ10" s="52"/>
      <c r="BA10" s="52"/>
      <c r="BB10" s="53">
        <f>データ!$W$6</f>
        <v>368.15</v>
      </c>
      <c r="BC10" s="53"/>
      <c r="BD10" s="53"/>
      <c r="BE10" s="53"/>
      <c r="BF10" s="53"/>
      <c r="BG10" s="53"/>
      <c r="BH10" s="53"/>
      <c r="BI10" s="53"/>
      <c r="BJ10" s="2"/>
      <c r="BK10" s="2"/>
      <c r="BL10" s="64" t="s">
        <v>21</v>
      </c>
      <c r="BM10" s="65"/>
      <c r="BN10" s="14" t="s">
        <v>22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78" t="s">
        <v>23</v>
      </c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</row>
    <row r="14" spans="1:78" ht="13.5" customHeight="1" x14ac:dyDescent="0.15">
      <c r="A14" s="2"/>
      <c r="B14" s="80" t="s">
        <v>24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2"/>
      <c r="BK14" s="2"/>
      <c r="BL14" s="66" t="s">
        <v>25</v>
      </c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8"/>
    </row>
    <row r="15" spans="1:78" ht="13.5" customHeight="1" x14ac:dyDescent="0.15">
      <c r="A15" s="2"/>
      <c r="B15" s="83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5"/>
      <c r="BK15" s="2"/>
      <c r="BL15" s="69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1"/>
    </row>
    <row r="16" spans="1:78" ht="13.5" customHeight="1" x14ac:dyDescent="0.15">
      <c r="A16" s="2"/>
      <c r="B16" s="1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18"/>
      <c r="BK16" s="2"/>
      <c r="BL16" s="86" t="s">
        <v>104</v>
      </c>
      <c r="BM16" s="87"/>
      <c r="BN16" s="87"/>
      <c r="BO16" s="87"/>
      <c r="BP16" s="87"/>
      <c r="BQ16" s="87"/>
      <c r="BR16" s="87"/>
      <c r="BS16" s="87"/>
      <c r="BT16" s="87"/>
      <c r="BU16" s="87"/>
      <c r="BV16" s="87"/>
      <c r="BW16" s="87"/>
      <c r="BX16" s="87"/>
      <c r="BY16" s="87"/>
      <c r="BZ16" s="88"/>
    </row>
    <row r="17" spans="1:78" ht="13.5" customHeight="1" x14ac:dyDescent="0.15">
      <c r="A17" s="2"/>
      <c r="B17" s="1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18"/>
      <c r="BK17" s="2"/>
      <c r="BL17" s="86"/>
      <c r="BM17" s="87"/>
      <c r="BN17" s="87"/>
      <c r="BO17" s="87"/>
      <c r="BP17" s="87"/>
      <c r="BQ17" s="87"/>
      <c r="BR17" s="87"/>
      <c r="BS17" s="87"/>
      <c r="BT17" s="87"/>
      <c r="BU17" s="87"/>
      <c r="BV17" s="87"/>
      <c r="BW17" s="87"/>
      <c r="BX17" s="87"/>
      <c r="BY17" s="87"/>
      <c r="BZ17" s="88"/>
    </row>
    <row r="18" spans="1:78" ht="13.5" customHeight="1" x14ac:dyDescent="0.15">
      <c r="A18" s="2"/>
      <c r="B18" s="1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18"/>
      <c r="BK18" s="2"/>
      <c r="BL18" s="86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8"/>
    </row>
    <row r="19" spans="1:78" ht="13.5" customHeight="1" x14ac:dyDescent="0.15">
      <c r="A19" s="2"/>
      <c r="B19" s="1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18"/>
      <c r="BK19" s="2"/>
      <c r="BL19" s="86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8"/>
    </row>
    <row r="20" spans="1:78" ht="13.5" customHeight="1" x14ac:dyDescent="0.15">
      <c r="A20" s="2"/>
      <c r="B20" s="1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18"/>
      <c r="BK20" s="2"/>
      <c r="BL20" s="86"/>
      <c r="BM20" s="87"/>
      <c r="BN20" s="87"/>
      <c r="BO20" s="87"/>
      <c r="BP20" s="87"/>
      <c r="BQ20" s="87"/>
      <c r="BR20" s="87"/>
      <c r="BS20" s="87"/>
      <c r="BT20" s="87"/>
      <c r="BU20" s="87"/>
      <c r="BV20" s="87"/>
      <c r="BW20" s="87"/>
      <c r="BX20" s="87"/>
      <c r="BY20" s="87"/>
      <c r="BZ20" s="88"/>
    </row>
    <row r="21" spans="1:78" ht="13.5" customHeight="1" x14ac:dyDescent="0.15">
      <c r="A21" s="2"/>
      <c r="B21" s="1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18"/>
      <c r="BK21" s="2"/>
      <c r="BL21" s="86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  <c r="BY21" s="87"/>
      <c r="BZ21" s="88"/>
    </row>
    <row r="22" spans="1:78" ht="13.5" customHeight="1" x14ac:dyDescent="0.15">
      <c r="A22" s="2"/>
      <c r="B22" s="1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18"/>
      <c r="BK22" s="2"/>
      <c r="BL22" s="86"/>
      <c r="BM22" s="87"/>
      <c r="BN22" s="87"/>
      <c r="BO22" s="87"/>
      <c r="BP22" s="87"/>
      <c r="BQ22" s="87"/>
      <c r="BR22" s="87"/>
      <c r="BS22" s="87"/>
      <c r="BT22" s="87"/>
      <c r="BU22" s="87"/>
      <c r="BV22" s="87"/>
      <c r="BW22" s="87"/>
      <c r="BX22" s="87"/>
      <c r="BY22" s="87"/>
      <c r="BZ22" s="88"/>
    </row>
    <row r="23" spans="1:78" ht="13.5" customHeight="1" x14ac:dyDescent="0.15">
      <c r="A23" s="2"/>
      <c r="B23" s="1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18"/>
      <c r="BK23" s="2"/>
      <c r="BL23" s="86"/>
      <c r="BM23" s="87"/>
      <c r="BN23" s="87"/>
      <c r="BO23" s="87"/>
      <c r="BP23" s="87"/>
      <c r="BQ23" s="87"/>
      <c r="BR23" s="87"/>
      <c r="BS23" s="87"/>
      <c r="BT23" s="87"/>
      <c r="BU23" s="87"/>
      <c r="BV23" s="87"/>
      <c r="BW23" s="87"/>
      <c r="BX23" s="87"/>
      <c r="BY23" s="87"/>
      <c r="BZ23" s="88"/>
    </row>
    <row r="24" spans="1:78" ht="13.5" customHeight="1" x14ac:dyDescent="0.15">
      <c r="A24" s="2"/>
      <c r="B24" s="1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18"/>
      <c r="BK24" s="2"/>
      <c r="BL24" s="86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  <c r="BY24" s="87"/>
      <c r="BZ24" s="88"/>
    </row>
    <row r="25" spans="1:78" ht="13.5" customHeight="1" x14ac:dyDescent="0.15">
      <c r="A25" s="2"/>
      <c r="B25" s="1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18"/>
      <c r="BK25" s="2"/>
      <c r="BL25" s="86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  <c r="BY25" s="87"/>
      <c r="BZ25" s="88"/>
    </row>
    <row r="26" spans="1:78" ht="13.5" customHeight="1" x14ac:dyDescent="0.15">
      <c r="A26" s="2"/>
      <c r="B26" s="1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18"/>
      <c r="BK26" s="2"/>
      <c r="BL26" s="86"/>
      <c r="BM26" s="87"/>
      <c r="BN26" s="87"/>
      <c r="BO26" s="87"/>
      <c r="BP26" s="87"/>
      <c r="BQ26" s="87"/>
      <c r="BR26" s="87"/>
      <c r="BS26" s="87"/>
      <c r="BT26" s="87"/>
      <c r="BU26" s="87"/>
      <c r="BV26" s="87"/>
      <c r="BW26" s="87"/>
      <c r="BX26" s="87"/>
      <c r="BY26" s="87"/>
      <c r="BZ26" s="88"/>
    </row>
    <row r="27" spans="1:78" ht="13.5" customHeight="1" x14ac:dyDescent="0.15">
      <c r="A27" s="2"/>
      <c r="B27" s="1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18"/>
      <c r="BK27" s="2"/>
      <c r="BL27" s="86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8"/>
    </row>
    <row r="28" spans="1:78" ht="13.5" customHeight="1" x14ac:dyDescent="0.15">
      <c r="A28" s="2"/>
      <c r="B28" s="1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18"/>
      <c r="BK28" s="2"/>
      <c r="BL28" s="86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8"/>
    </row>
    <row r="29" spans="1:78" ht="13.5" customHeight="1" x14ac:dyDescent="0.15">
      <c r="A29" s="2"/>
      <c r="B29" s="1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18"/>
      <c r="BK29" s="2"/>
      <c r="BL29" s="86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  <c r="BY29" s="87"/>
      <c r="BZ29" s="88"/>
    </row>
    <row r="30" spans="1:78" ht="13.5" customHeight="1" x14ac:dyDescent="0.15">
      <c r="A30" s="2"/>
      <c r="B30" s="1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18"/>
      <c r="BK30" s="2"/>
      <c r="BL30" s="86"/>
      <c r="BM30" s="87"/>
      <c r="BN30" s="87"/>
      <c r="BO30" s="87"/>
      <c r="BP30" s="87"/>
      <c r="BQ30" s="87"/>
      <c r="BR30" s="87"/>
      <c r="BS30" s="87"/>
      <c r="BT30" s="87"/>
      <c r="BU30" s="87"/>
      <c r="BV30" s="87"/>
      <c r="BW30" s="87"/>
      <c r="BX30" s="87"/>
      <c r="BY30" s="87"/>
      <c r="BZ30" s="88"/>
    </row>
    <row r="31" spans="1:78" ht="13.5" customHeight="1" x14ac:dyDescent="0.15">
      <c r="A31" s="2"/>
      <c r="B31" s="1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18"/>
      <c r="BK31" s="2"/>
      <c r="BL31" s="86"/>
      <c r="BM31" s="87"/>
      <c r="BN31" s="87"/>
      <c r="BO31" s="87"/>
      <c r="BP31" s="87"/>
      <c r="BQ31" s="87"/>
      <c r="BR31" s="87"/>
      <c r="BS31" s="87"/>
      <c r="BT31" s="87"/>
      <c r="BU31" s="87"/>
      <c r="BV31" s="87"/>
      <c r="BW31" s="87"/>
      <c r="BX31" s="87"/>
      <c r="BY31" s="87"/>
      <c r="BZ31" s="88"/>
    </row>
    <row r="32" spans="1:78" ht="13.5" customHeight="1" x14ac:dyDescent="0.15">
      <c r="A32" s="2"/>
      <c r="B32" s="1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18"/>
      <c r="BK32" s="2"/>
      <c r="BL32" s="86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87"/>
      <c r="BY32" s="87"/>
      <c r="BZ32" s="88"/>
    </row>
    <row r="33" spans="1:78" ht="13.5" customHeight="1" x14ac:dyDescent="0.15">
      <c r="A33" s="2"/>
      <c r="B33" s="1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18"/>
      <c r="BK33" s="2"/>
      <c r="BL33" s="86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  <c r="BY33" s="87"/>
      <c r="BZ33" s="88"/>
    </row>
    <row r="34" spans="1:78" ht="13.5" customHeight="1" x14ac:dyDescent="0.15">
      <c r="A34" s="2"/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20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8"/>
      <c r="BK34" s="2"/>
      <c r="BL34" s="86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  <c r="BY34" s="87"/>
      <c r="BZ34" s="88"/>
    </row>
    <row r="35" spans="1:78" ht="13.5" customHeight="1" x14ac:dyDescent="0.15">
      <c r="A35" s="2"/>
      <c r="B35" s="17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8"/>
      <c r="BK35" s="2"/>
      <c r="BL35" s="86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8"/>
    </row>
    <row r="36" spans="1:78" ht="13.5" customHeight="1" x14ac:dyDescent="0.15">
      <c r="A36" s="2"/>
      <c r="B36" s="1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18"/>
      <c r="BK36" s="2"/>
      <c r="BL36" s="86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  <c r="BY36" s="87"/>
      <c r="BZ36" s="88"/>
    </row>
    <row r="37" spans="1:78" ht="13.5" customHeight="1" x14ac:dyDescent="0.15">
      <c r="A37" s="2"/>
      <c r="B37" s="1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18"/>
      <c r="BK37" s="2"/>
      <c r="BL37" s="86"/>
      <c r="BM37" s="87"/>
      <c r="BN37" s="87"/>
      <c r="BO37" s="87"/>
      <c r="BP37" s="87"/>
      <c r="BQ37" s="87"/>
      <c r="BR37" s="87"/>
      <c r="BS37" s="87"/>
      <c r="BT37" s="87"/>
      <c r="BU37" s="87"/>
      <c r="BV37" s="87"/>
      <c r="BW37" s="87"/>
      <c r="BX37" s="87"/>
      <c r="BY37" s="87"/>
      <c r="BZ37" s="88"/>
    </row>
    <row r="38" spans="1:78" ht="13.5" customHeight="1" x14ac:dyDescent="0.15">
      <c r="A38" s="2"/>
      <c r="B38" s="1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18"/>
      <c r="BK38" s="2"/>
      <c r="BL38" s="86"/>
      <c r="BM38" s="87"/>
      <c r="BN38" s="87"/>
      <c r="BO38" s="87"/>
      <c r="BP38" s="87"/>
      <c r="BQ38" s="87"/>
      <c r="BR38" s="87"/>
      <c r="BS38" s="87"/>
      <c r="BT38" s="87"/>
      <c r="BU38" s="87"/>
      <c r="BV38" s="87"/>
      <c r="BW38" s="87"/>
      <c r="BX38" s="87"/>
      <c r="BY38" s="87"/>
      <c r="BZ38" s="88"/>
    </row>
    <row r="39" spans="1:78" ht="13.5" customHeight="1" x14ac:dyDescent="0.15">
      <c r="A39" s="2"/>
      <c r="B39" s="1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18"/>
      <c r="BK39" s="2"/>
      <c r="BL39" s="86"/>
      <c r="BM39" s="87"/>
      <c r="BN39" s="87"/>
      <c r="BO39" s="87"/>
      <c r="BP39" s="87"/>
      <c r="BQ39" s="87"/>
      <c r="BR39" s="87"/>
      <c r="BS39" s="87"/>
      <c r="BT39" s="87"/>
      <c r="BU39" s="87"/>
      <c r="BV39" s="87"/>
      <c r="BW39" s="87"/>
      <c r="BX39" s="87"/>
      <c r="BY39" s="87"/>
      <c r="BZ39" s="88"/>
    </row>
    <row r="40" spans="1:78" ht="13.5" customHeight="1" x14ac:dyDescent="0.15">
      <c r="A40" s="2"/>
      <c r="B40" s="17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18"/>
      <c r="BK40" s="2"/>
      <c r="BL40" s="86"/>
      <c r="BM40" s="87"/>
      <c r="BN40" s="87"/>
      <c r="BO40" s="87"/>
      <c r="BP40" s="87"/>
      <c r="BQ40" s="87"/>
      <c r="BR40" s="87"/>
      <c r="BS40" s="87"/>
      <c r="BT40" s="87"/>
      <c r="BU40" s="87"/>
      <c r="BV40" s="87"/>
      <c r="BW40" s="87"/>
      <c r="BX40" s="87"/>
      <c r="BY40" s="87"/>
      <c r="BZ40" s="88"/>
    </row>
    <row r="41" spans="1:78" ht="13.5" customHeight="1" x14ac:dyDescent="0.15">
      <c r="A41" s="2"/>
      <c r="B41" s="17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18"/>
      <c r="BK41" s="2"/>
      <c r="BL41" s="86"/>
      <c r="BM41" s="87"/>
      <c r="BN41" s="87"/>
      <c r="BO41" s="87"/>
      <c r="BP41" s="87"/>
      <c r="BQ41" s="87"/>
      <c r="BR41" s="87"/>
      <c r="BS41" s="87"/>
      <c r="BT41" s="87"/>
      <c r="BU41" s="87"/>
      <c r="BV41" s="87"/>
      <c r="BW41" s="87"/>
      <c r="BX41" s="87"/>
      <c r="BY41" s="87"/>
      <c r="BZ41" s="88"/>
    </row>
    <row r="42" spans="1:78" ht="13.5" customHeight="1" x14ac:dyDescent="0.15">
      <c r="A42" s="2"/>
      <c r="B42" s="17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18"/>
      <c r="BK42" s="2"/>
      <c r="BL42" s="86"/>
      <c r="BM42" s="87"/>
      <c r="BN42" s="87"/>
      <c r="BO42" s="87"/>
      <c r="BP42" s="87"/>
      <c r="BQ42" s="87"/>
      <c r="BR42" s="87"/>
      <c r="BS42" s="87"/>
      <c r="BT42" s="87"/>
      <c r="BU42" s="87"/>
      <c r="BV42" s="87"/>
      <c r="BW42" s="87"/>
      <c r="BX42" s="87"/>
      <c r="BY42" s="87"/>
      <c r="BZ42" s="88"/>
    </row>
    <row r="43" spans="1:78" ht="13.5" customHeight="1" x14ac:dyDescent="0.15">
      <c r="A43" s="2"/>
      <c r="B43" s="17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18"/>
      <c r="BK43" s="2"/>
      <c r="BL43" s="86"/>
      <c r="BM43" s="87"/>
      <c r="BN43" s="87"/>
      <c r="BO43" s="87"/>
      <c r="BP43" s="87"/>
      <c r="BQ43" s="87"/>
      <c r="BR43" s="87"/>
      <c r="BS43" s="87"/>
      <c r="BT43" s="87"/>
      <c r="BU43" s="87"/>
      <c r="BV43" s="87"/>
      <c r="BW43" s="87"/>
      <c r="BX43" s="87"/>
      <c r="BY43" s="87"/>
      <c r="BZ43" s="88"/>
    </row>
    <row r="44" spans="1:78" ht="13.5" customHeight="1" x14ac:dyDescent="0.15">
      <c r="A44" s="2"/>
      <c r="B44" s="1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18"/>
      <c r="BK44" s="2"/>
      <c r="BL44" s="86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88"/>
    </row>
    <row r="45" spans="1:78" ht="13.5" customHeight="1" x14ac:dyDescent="0.15">
      <c r="A45" s="2"/>
      <c r="B45" s="17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18"/>
      <c r="BK45" s="2"/>
      <c r="BL45" s="66" t="s">
        <v>26</v>
      </c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7"/>
      <c r="BY45" s="67"/>
      <c r="BZ45" s="68"/>
    </row>
    <row r="46" spans="1:78" ht="13.5" customHeight="1" x14ac:dyDescent="0.15">
      <c r="A46" s="2"/>
      <c r="B46" s="17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18"/>
      <c r="BK46" s="2"/>
      <c r="BL46" s="69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71"/>
    </row>
    <row r="47" spans="1:78" ht="13.5" customHeight="1" x14ac:dyDescent="0.15">
      <c r="A47" s="2"/>
      <c r="B47" s="17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18"/>
      <c r="BK47" s="2"/>
      <c r="BL47" s="72" t="s">
        <v>105</v>
      </c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4"/>
    </row>
    <row r="48" spans="1:78" ht="13.5" customHeight="1" x14ac:dyDescent="0.15">
      <c r="A48" s="2"/>
      <c r="B48" s="1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18"/>
      <c r="BK48" s="2"/>
      <c r="BL48" s="72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4"/>
    </row>
    <row r="49" spans="1:78" ht="13.5" customHeight="1" x14ac:dyDescent="0.15">
      <c r="A49" s="2"/>
      <c r="B49" s="1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18"/>
      <c r="BK49" s="2"/>
      <c r="BL49" s="72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4"/>
    </row>
    <row r="50" spans="1:78" ht="13.5" customHeight="1" x14ac:dyDescent="0.15">
      <c r="A50" s="2"/>
      <c r="B50" s="17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18"/>
      <c r="BK50" s="2"/>
      <c r="BL50" s="72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4"/>
    </row>
    <row r="51" spans="1:78" ht="13.5" customHeight="1" x14ac:dyDescent="0.15">
      <c r="A51" s="2"/>
      <c r="B51" s="1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18"/>
      <c r="BK51" s="2"/>
      <c r="BL51" s="72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4"/>
    </row>
    <row r="52" spans="1:78" ht="13.5" customHeight="1" x14ac:dyDescent="0.15">
      <c r="A52" s="2"/>
      <c r="B52" s="1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18"/>
      <c r="BK52" s="2"/>
      <c r="BL52" s="72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4"/>
    </row>
    <row r="53" spans="1:78" ht="13.5" customHeight="1" x14ac:dyDescent="0.15">
      <c r="A53" s="2"/>
      <c r="B53" s="1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18"/>
      <c r="BK53" s="2"/>
      <c r="BL53" s="72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4"/>
    </row>
    <row r="54" spans="1:78" ht="13.5" customHeight="1" x14ac:dyDescent="0.15">
      <c r="A54" s="2"/>
      <c r="B54" s="1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18"/>
      <c r="BK54" s="2"/>
      <c r="BL54" s="72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4"/>
    </row>
    <row r="55" spans="1:78" ht="13.5" customHeight="1" x14ac:dyDescent="0.15">
      <c r="A55" s="2"/>
      <c r="B55" s="17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18"/>
      <c r="BK55" s="2"/>
      <c r="BL55" s="72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4"/>
    </row>
    <row r="56" spans="1:78" ht="13.5" customHeight="1" x14ac:dyDescent="0.15">
      <c r="A56" s="2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0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8"/>
      <c r="BK56" s="2"/>
      <c r="BL56" s="72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4"/>
    </row>
    <row r="57" spans="1:78" ht="13.5" customHeight="1" x14ac:dyDescent="0.15">
      <c r="A57" s="2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20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8"/>
      <c r="BK57" s="2"/>
      <c r="BL57" s="72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4"/>
    </row>
    <row r="58" spans="1:78" ht="13.5" customHeight="1" x14ac:dyDescent="0.15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8"/>
      <c r="BK58" s="2"/>
      <c r="BL58" s="72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3"/>
      <c r="BX58" s="73"/>
      <c r="BY58" s="73"/>
      <c r="BZ58" s="74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72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4"/>
    </row>
    <row r="60" spans="1:78" ht="13.5" customHeight="1" x14ac:dyDescent="0.15">
      <c r="A60" s="2"/>
      <c r="B60" s="83" t="s">
        <v>27</v>
      </c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5"/>
      <c r="BK60" s="2"/>
      <c r="BL60" s="72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3"/>
      <c r="BX60" s="73"/>
      <c r="BY60" s="73"/>
      <c r="BZ60" s="74"/>
    </row>
    <row r="61" spans="1:78" ht="13.5" customHeight="1" x14ac:dyDescent="0.15">
      <c r="A61" s="2"/>
      <c r="B61" s="83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5"/>
      <c r="BK61" s="2"/>
      <c r="BL61" s="72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/>
      <c r="BZ61" s="74"/>
    </row>
    <row r="62" spans="1:78" ht="13.5" customHeight="1" x14ac:dyDescent="0.15">
      <c r="A62" s="2"/>
      <c r="B62" s="17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18"/>
      <c r="BK62" s="2"/>
      <c r="BL62" s="72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3"/>
      <c r="BX62" s="73"/>
      <c r="BY62" s="73"/>
      <c r="BZ62" s="74"/>
    </row>
    <row r="63" spans="1:78" ht="13.5" customHeight="1" x14ac:dyDescent="0.15">
      <c r="A63" s="2"/>
      <c r="B63" s="17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18"/>
      <c r="BK63" s="2"/>
      <c r="BL63" s="72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4"/>
    </row>
    <row r="64" spans="1:78" ht="13.5" customHeight="1" x14ac:dyDescent="0.15">
      <c r="A64" s="2"/>
      <c r="B64" s="17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18"/>
      <c r="BK64" s="2"/>
      <c r="BL64" s="66" t="s">
        <v>28</v>
      </c>
      <c r="BM64" s="67"/>
      <c r="BN64" s="67"/>
      <c r="BO64" s="67"/>
      <c r="BP64" s="67"/>
      <c r="BQ64" s="67"/>
      <c r="BR64" s="67"/>
      <c r="BS64" s="67"/>
      <c r="BT64" s="67"/>
      <c r="BU64" s="67"/>
      <c r="BV64" s="67"/>
      <c r="BW64" s="67"/>
      <c r="BX64" s="67"/>
      <c r="BY64" s="67"/>
      <c r="BZ64" s="68"/>
    </row>
    <row r="65" spans="1:78" ht="13.5" customHeight="1" x14ac:dyDescent="0.15">
      <c r="A65" s="2"/>
      <c r="B65" s="17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18"/>
      <c r="BK65" s="2"/>
      <c r="BL65" s="69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70"/>
      <c r="BX65" s="70"/>
      <c r="BY65" s="70"/>
      <c r="BZ65" s="71"/>
    </row>
    <row r="66" spans="1:78" ht="13.5" customHeight="1" x14ac:dyDescent="0.15">
      <c r="A66" s="2"/>
      <c r="B66" s="17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18"/>
      <c r="BK66" s="2"/>
      <c r="BL66" s="72" t="s">
        <v>106</v>
      </c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4"/>
    </row>
    <row r="67" spans="1:78" ht="13.5" customHeight="1" x14ac:dyDescent="0.15">
      <c r="A67" s="2"/>
      <c r="B67" s="17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18"/>
      <c r="BK67" s="2"/>
      <c r="BL67" s="72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/>
      <c r="BZ67" s="74"/>
    </row>
    <row r="68" spans="1:78" ht="13.5" customHeight="1" x14ac:dyDescent="0.15">
      <c r="A68" s="2"/>
      <c r="B68" s="17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18"/>
      <c r="BK68" s="2"/>
      <c r="BL68" s="72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3"/>
      <c r="BX68" s="73"/>
      <c r="BY68" s="73"/>
      <c r="BZ68" s="74"/>
    </row>
    <row r="69" spans="1:78" ht="13.5" customHeight="1" x14ac:dyDescent="0.15">
      <c r="A69" s="2"/>
      <c r="B69" s="17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18"/>
      <c r="BK69" s="2"/>
      <c r="BL69" s="72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74"/>
    </row>
    <row r="70" spans="1:78" ht="13.5" customHeight="1" x14ac:dyDescent="0.15">
      <c r="A70" s="2"/>
      <c r="B70" s="17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18"/>
      <c r="BK70" s="2"/>
      <c r="BL70" s="72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4"/>
    </row>
    <row r="71" spans="1:78" ht="13.5" customHeight="1" x14ac:dyDescent="0.15">
      <c r="A71" s="2"/>
      <c r="B71" s="17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18"/>
      <c r="BK71" s="2"/>
      <c r="BL71" s="72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4"/>
    </row>
    <row r="72" spans="1:78" ht="13.5" customHeight="1" x14ac:dyDescent="0.15">
      <c r="A72" s="2"/>
      <c r="B72" s="17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18"/>
      <c r="BK72" s="2"/>
      <c r="BL72" s="72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/>
      <c r="BZ72" s="74"/>
    </row>
    <row r="73" spans="1:78" ht="13.5" customHeight="1" x14ac:dyDescent="0.15">
      <c r="A73" s="2"/>
      <c r="B73" s="17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18"/>
      <c r="BK73" s="2"/>
      <c r="BL73" s="72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3"/>
      <c r="BX73" s="73"/>
      <c r="BY73" s="73"/>
      <c r="BZ73" s="74"/>
    </row>
    <row r="74" spans="1:78" ht="13.5" customHeight="1" x14ac:dyDescent="0.15">
      <c r="A74" s="2"/>
      <c r="B74" s="17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18"/>
      <c r="BK74" s="2"/>
      <c r="BL74" s="72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/>
      <c r="BZ74" s="74"/>
    </row>
    <row r="75" spans="1:78" ht="13.5" customHeight="1" x14ac:dyDescent="0.15">
      <c r="A75" s="2"/>
      <c r="B75" s="17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18"/>
      <c r="BK75" s="2"/>
      <c r="BL75" s="72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3"/>
      <c r="BX75" s="73"/>
      <c r="BY75" s="73"/>
      <c r="BZ75" s="74"/>
    </row>
    <row r="76" spans="1:78" ht="13.5" customHeight="1" x14ac:dyDescent="0.15">
      <c r="A76" s="2"/>
      <c r="B76" s="17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18"/>
      <c r="BK76" s="2"/>
      <c r="BL76" s="72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3"/>
      <c r="BX76" s="73"/>
      <c r="BY76" s="73"/>
      <c r="BZ76" s="74"/>
    </row>
    <row r="77" spans="1:78" ht="13.5" customHeight="1" x14ac:dyDescent="0.15">
      <c r="A77" s="2"/>
      <c r="B77" s="17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18"/>
      <c r="BK77" s="2"/>
      <c r="BL77" s="72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/>
      <c r="BZ77" s="74"/>
    </row>
    <row r="78" spans="1:78" ht="13.5" customHeight="1" x14ac:dyDescent="0.15">
      <c r="A78" s="2"/>
      <c r="B78" s="17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18"/>
      <c r="BK78" s="2"/>
      <c r="BL78" s="72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3"/>
      <c r="BX78" s="73"/>
      <c r="BY78" s="73"/>
      <c r="BZ78" s="74"/>
    </row>
    <row r="79" spans="1:78" ht="13.5" customHeight="1" x14ac:dyDescent="0.15">
      <c r="A79" s="2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0"/>
      <c r="V79" s="20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0"/>
      <c r="AP79" s="20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4"/>
      <c r="BJ79" s="18"/>
      <c r="BK79" s="2"/>
      <c r="BL79" s="72"/>
      <c r="BM79" s="73"/>
      <c r="BN79" s="73"/>
      <c r="BO79" s="73"/>
      <c r="BP79" s="73"/>
      <c r="BQ79" s="73"/>
      <c r="BR79" s="73"/>
      <c r="BS79" s="73"/>
      <c r="BT79" s="73"/>
      <c r="BU79" s="73"/>
      <c r="BV79" s="73"/>
      <c r="BW79" s="73"/>
      <c r="BX79" s="73"/>
      <c r="BY79" s="73"/>
      <c r="BZ79" s="74"/>
    </row>
    <row r="80" spans="1:78" ht="13.5" customHeight="1" x14ac:dyDescent="0.15">
      <c r="A80" s="2"/>
      <c r="B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20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0"/>
      <c r="AP80" s="20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4"/>
      <c r="BJ80" s="18"/>
      <c r="BK80" s="2"/>
      <c r="BL80" s="72"/>
      <c r="BM80" s="73"/>
      <c r="BN80" s="73"/>
      <c r="BO80" s="73"/>
      <c r="BP80" s="73"/>
      <c r="BQ80" s="73"/>
      <c r="BR80" s="73"/>
      <c r="BS80" s="73"/>
      <c r="BT80" s="73"/>
      <c r="BU80" s="73"/>
      <c r="BV80" s="73"/>
      <c r="BW80" s="73"/>
      <c r="BX80" s="73"/>
      <c r="BY80" s="73"/>
      <c r="BZ80" s="74"/>
    </row>
    <row r="81" spans="1:78" ht="13.5" customHeight="1" x14ac:dyDescent="0.15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4"/>
      <c r="V81" s="4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4"/>
      <c r="AP81" s="4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4"/>
      <c r="BJ81" s="18"/>
      <c r="BK81" s="2"/>
      <c r="BL81" s="72"/>
      <c r="BM81" s="73"/>
      <c r="BN81" s="73"/>
      <c r="BO81" s="73"/>
      <c r="BP81" s="73"/>
      <c r="BQ81" s="73"/>
      <c r="BR81" s="73"/>
      <c r="BS81" s="73"/>
      <c r="BT81" s="73"/>
      <c r="BU81" s="73"/>
      <c r="BV81" s="73"/>
      <c r="BW81" s="73"/>
      <c r="BX81" s="73"/>
      <c r="BY81" s="73"/>
      <c r="BZ81" s="74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75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7"/>
    </row>
    <row r="83" spans="1:78" x14ac:dyDescent="0.15">
      <c r="C83" s="26"/>
    </row>
    <row r="84" spans="1:78" hidden="1" x14ac:dyDescent="0.15">
      <c r="B84" s="27" t="s">
        <v>29</v>
      </c>
      <c r="C84" s="27"/>
      <c r="D84" s="27"/>
      <c r="E84" s="27" t="s">
        <v>30</v>
      </c>
      <c r="F84" s="27" t="s">
        <v>31</v>
      </c>
      <c r="G84" s="27" t="s">
        <v>32</v>
      </c>
      <c r="H84" s="27" t="s">
        <v>33</v>
      </c>
      <c r="I84" s="27" t="s">
        <v>34</v>
      </c>
      <c r="J84" s="27" t="s">
        <v>35</v>
      </c>
      <c r="K84" s="27" t="s">
        <v>36</v>
      </c>
      <c r="L84" s="27" t="s">
        <v>37</v>
      </c>
      <c r="M84" s="27" t="s">
        <v>38</v>
      </c>
      <c r="N84" s="27" t="s">
        <v>39</v>
      </c>
      <c r="O84" s="27" t="s">
        <v>40</v>
      </c>
    </row>
    <row r="85" spans="1:78" hidden="1" x14ac:dyDescent="0.15">
      <c r="B85" s="27"/>
      <c r="C85" s="27"/>
      <c r="D85" s="27"/>
      <c r="E85" s="27" t="str">
        <f>データ!AH6</f>
        <v>【112.83】</v>
      </c>
      <c r="F85" s="27" t="str">
        <f>データ!AS6</f>
        <v>【1.05】</v>
      </c>
      <c r="G85" s="27" t="str">
        <f>データ!BD6</f>
        <v>【261.93】</v>
      </c>
      <c r="H85" s="27" t="str">
        <f>データ!BO6</f>
        <v>【270.46】</v>
      </c>
      <c r="I85" s="27" t="str">
        <f>データ!BZ6</f>
        <v>【103.91】</v>
      </c>
      <c r="J85" s="27" t="str">
        <f>データ!CK6</f>
        <v>【167.11】</v>
      </c>
      <c r="K85" s="27" t="str">
        <f>データ!CV6</f>
        <v>【60.27】</v>
      </c>
      <c r="L85" s="27" t="str">
        <f>データ!DG6</f>
        <v>【89.92】</v>
      </c>
      <c r="M85" s="27" t="str">
        <f>データ!DR6</f>
        <v>【48.85】</v>
      </c>
      <c r="N85" s="27" t="str">
        <f>データ!EC6</f>
        <v>【17.80】</v>
      </c>
      <c r="O85" s="27" t="str">
        <f>データ!EN6</f>
        <v>【0.70】</v>
      </c>
    </row>
  </sheetData>
  <sheetProtection algorithmName="SHA-512" hashValue="7JkgK2zlX/hyZ9zXBji/HTHfkGKAfH3B5wUlqhtWFp7SgXTkblxDhZc+MV49B3I1rwp9m5W9/YnFFOD9YFF/Ag==" saltValue="/rC0Hd+ruekenisitteHMQ==" spinCount="100000" sheet="1" objects="1" scenarios="1" formatCells="0" formatColumns="0" formatRows="0"/>
  <mergeCells count="44">
    <mergeCell ref="BL64:BZ65"/>
    <mergeCell ref="BL66:BZ82"/>
    <mergeCell ref="BL11:BZ13"/>
    <mergeCell ref="B14:BJ15"/>
    <mergeCell ref="BL14:BZ15"/>
    <mergeCell ref="BL16:BZ44"/>
    <mergeCell ref="BL45:BZ46"/>
    <mergeCell ref="BL47:BZ63"/>
    <mergeCell ref="B60:BJ61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41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 x14ac:dyDescent="0.15">
      <c r="A2" s="29" t="s">
        <v>42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 x14ac:dyDescent="0.15">
      <c r="A3" s="29" t="s">
        <v>43</v>
      </c>
      <c r="B3" s="30" t="s">
        <v>44</v>
      </c>
      <c r="C3" s="30" t="s">
        <v>45</v>
      </c>
      <c r="D3" s="30" t="s">
        <v>46</v>
      </c>
      <c r="E3" s="30" t="s">
        <v>47</v>
      </c>
      <c r="F3" s="30" t="s">
        <v>48</v>
      </c>
      <c r="G3" s="30" t="s">
        <v>49</v>
      </c>
      <c r="H3" s="90" t="s">
        <v>50</v>
      </c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2"/>
      <c r="X3" s="96" t="s">
        <v>51</v>
      </c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89"/>
      <c r="DB3" s="89"/>
      <c r="DC3" s="89"/>
      <c r="DD3" s="89"/>
      <c r="DE3" s="89"/>
      <c r="DF3" s="89"/>
      <c r="DG3" s="89"/>
      <c r="DH3" s="89" t="s">
        <v>27</v>
      </c>
      <c r="DI3" s="89"/>
      <c r="DJ3" s="89"/>
      <c r="DK3" s="89"/>
      <c r="DL3" s="89"/>
      <c r="DM3" s="89"/>
      <c r="DN3" s="89"/>
      <c r="DO3" s="89"/>
      <c r="DP3" s="89"/>
      <c r="DQ3" s="89"/>
      <c r="DR3" s="89"/>
      <c r="DS3" s="89"/>
      <c r="DT3" s="89"/>
      <c r="DU3" s="89"/>
      <c r="DV3" s="89"/>
      <c r="DW3" s="89"/>
      <c r="DX3" s="89"/>
      <c r="DY3" s="89"/>
      <c r="DZ3" s="89"/>
      <c r="EA3" s="89"/>
      <c r="EB3" s="89"/>
      <c r="EC3" s="89"/>
      <c r="ED3" s="89"/>
      <c r="EE3" s="89"/>
      <c r="EF3" s="89"/>
      <c r="EG3" s="89"/>
      <c r="EH3" s="89"/>
      <c r="EI3" s="89"/>
      <c r="EJ3" s="89"/>
      <c r="EK3" s="89"/>
      <c r="EL3" s="89"/>
      <c r="EM3" s="89"/>
      <c r="EN3" s="89"/>
    </row>
    <row r="4" spans="1:144" x14ac:dyDescent="0.15">
      <c r="A4" s="29" t="s">
        <v>52</v>
      </c>
      <c r="B4" s="31"/>
      <c r="C4" s="31"/>
      <c r="D4" s="31"/>
      <c r="E4" s="31"/>
      <c r="F4" s="31"/>
      <c r="G4" s="31"/>
      <c r="H4" s="93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5"/>
      <c r="X4" s="89" t="s">
        <v>53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 t="s">
        <v>54</v>
      </c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 t="s">
        <v>55</v>
      </c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 t="s">
        <v>56</v>
      </c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 t="s">
        <v>57</v>
      </c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 t="s">
        <v>58</v>
      </c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 t="s">
        <v>59</v>
      </c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 t="s">
        <v>60</v>
      </c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 t="s">
        <v>61</v>
      </c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 t="s">
        <v>62</v>
      </c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 t="s">
        <v>63</v>
      </c>
      <c r="EE4" s="89"/>
      <c r="EF4" s="89"/>
      <c r="EG4" s="89"/>
      <c r="EH4" s="89"/>
      <c r="EI4" s="89"/>
      <c r="EJ4" s="89"/>
      <c r="EK4" s="89"/>
      <c r="EL4" s="89"/>
      <c r="EM4" s="89"/>
      <c r="EN4" s="89"/>
    </row>
    <row r="5" spans="1:144" x14ac:dyDescent="0.15">
      <c r="A5" s="29" t="s">
        <v>64</v>
      </c>
      <c r="B5" s="32"/>
      <c r="C5" s="32"/>
      <c r="D5" s="32"/>
      <c r="E5" s="32"/>
      <c r="F5" s="32"/>
      <c r="G5" s="32"/>
      <c r="H5" s="33" t="s">
        <v>65</v>
      </c>
      <c r="I5" s="33" t="s">
        <v>66</v>
      </c>
      <c r="J5" s="33" t="s">
        <v>67</v>
      </c>
      <c r="K5" s="33" t="s">
        <v>68</v>
      </c>
      <c r="L5" s="33" t="s">
        <v>69</v>
      </c>
      <c r="M5" s="33" t="s">
        <v>5</v>
      </c>
      <c r="N5" s="33" t="s">
        <v>70</v>
      </c>
      <c r="O5" s="33" t="s">
        <v>71</v>
      </c>
      <c r="P5" s="33" t="s">
        <v>72</v>
      </c>
      <c r="Q5" s="33" t="s">
        <v>73</v>
      </c>
      <c r="R5" s="33" t="s">
        <v>74</v>
      </c>
      <c r="S5" s="33" t="s">
        <v>75</v>
      </c>
      <c r="T5" s="33" t="s">
        <v>76</v>
      </c>
      <c r="U5" s="33" t="s">
        <v>77</v>
      </c>
      <c r="V5" s="33" t="s">
        <v>78</v>
      </c>
      <c r="W5" s="33" t="s">
        <v>79</v>
      </c>
      <c r="X5" s="33" t="s">
        <v>80</v>
      </c>
      <c r="Y5" s="33" t="s">
        <v>81</v>
      </c>
      <c r="Z5" s="33" t="s">
        <v>82</v>
      </c>
      <c r="AA5" s="33" t="s">
        <v>83</v>
      </c>
      <c r="AB5" s="33" t="s">
        <v>84</v>
      </c>
      <c r="AC5" s="33" t="s">
        <v>85</v>
      </c>
      <c r="AD5" s="33" t="s">
        <v>86</v>
      </c>
      <c r="AE5" s="33" t="s">
        <v>87</v>
      </c>
      <c r="AF5" s="33" t="s">
        <v>88</v>
      </c>
      <c r="AG5" s="33" t="s">
        <v>89</v>
      </c>
      <c r="AH5" s="33" t="s">
        <v>29</v>
      </c>
      <c r="AI5" s="33" t="s">
        <v>80</v>
      </c>
      <c r="AJ5" s="33" t="s">
        <v>81</v>
      </c>
      <c r="AK5" s="33" t="s">
        <v>82</v>
      </c>
      <c r="AL5" s="33" t="s">
        <v>83</v>
      </c>
      <c r="AM5" s="33" t="s">
        <v>84</v>
      </c>
      <c r="AN5" s="33" t="s">
        <v>85</v>
      </c>
      <c r="AO5" s="33" t="s">
        <v>86</v>
      </c>
      <c r="AP5" s="33" t="s">
        <v>87</v>
      </c>
      <c r="AQ5" s="33" t="s">
        <v>88</v>
      </c>
      <c r="AR5" s="33" t="s">
        <v>89</v>
      </c>
      <c r="AS5" s="33" t="s">
        <v>90</v>
      </c>
      <c r="AT5" s="33" t="s">
        <v>80</v>
      </c>
      <c r="AU5" s="33" t="s">
        <v>81</v>
      </c>
      <c r="AV5" s="33" t="s">
        <v>82</v>
      </c>
      <c r="AW5" s="33" t="s">
        <v>83</v>
      </c>
      <c r="AX5" s="33" t="s">
        <v>84</v>
      </c>
      <c r="AY5" s="33" t="s">
        <v>85</v>
      </c>
      <c r="AZ5" s="33" t="s">
        <v>86</v>
      </c>
      <c r="BA5" s="33" t="s">
        <v>87</v>
      </c>
      <c r="BB5" s="33" t="s">
        <v>88</v>
      </c>
      <c r="BC5" s="33" t="s">
        <v>89</v>
      </c>
      <c r="BD5" s="33" t="s">
        <v>90</v>
      </c>
      <c r="BE5" s="33" t="s">
        <v>80</v>
      </c>
      <c r="BF5" s="33" t="s">
        <v>81</v>
      </c>
      <c r="BG5" s="33" t="s">
        <v>82</v>
      </c>
      <c r="BH5" s="33" t="s">
        <v>83</v>
      </c>
      <c r="BI5" s="33" t="s">
        <v>84</v>
      </c>
      <c r="BJ5" s="33" t="s">
        <v>85</v>
      </c>
      <c r="BK5" s="33" t="s">
        <v>86</v>
      </c>
      <c r="BL5" s="33" t="s">
        <v>87</v>
      </c>
      <c r="BM5" s="33" t="s">
        <v>88</v>
      </c>
      <c r="BN5" s="33" t="s">
        <v>89</v>
      </c>
      <c r="BO5" s="33" t="s">
        <v>90</v>
      </c>
      <c r="BP5" s="33" t="s">
        <v>80</v>
      </c>
      <c r="BQ5" s="33" t="s">
        <v>81</v>
      </c>
      <c r="BR5" s="33" t="s">
        <v>82</v>
      </c>
      <c r="BS5" s="33" t="s">
        <v>83</v>
      </c>
      <c r="BT5" s="33" t="s">
        <v>84</v>
      </c>
      <c r="BU5" s="33" t="s">
        <v>85</v>
      </c>
      <c r="BV5" s="33" t="s">
        <v>86</v>
      </c>
      <c r="BW5" s="33" t="s">
        <v>87</v>
      </c>
      <c r="BX5" s="33" t="s">
        <v>88</v>
      </c>
      <c r="BY5" s="33" t="s">
        <v>89</v>
      </c>
      <c r="BZ5" s="33" t="s">
        <v>90</v>
      </c>
      <c r="CA5" s="33" t="s">
        <v>80</v>
      </c>
      <c r="CB5" s="33" t="s">
        <v>81</v>
      </c>
      <c r="CC5" s="33" t="s">
        <v>82</v>
      </c>
      <c r="CD5" s="33" t="s">
        <v>83</v>
      </c>
      <c r="CE5" s="33" t="s">
        <v>84</v>
      </c>
      <c r="CF5" s="33" t="s">
        <v>85</v>
      </c>
      <c r="CG5" s="33" t="s">
        <v>86</v>
      </c>
      <c r="CH5" s="33" t="s">
        <v>87</v>
      </c>
      <c r="CI5" s="33" t="s">
        <v>88</v>
      </c>
      <c r="CJ5" s="33" t="s">
        <v>89</v>
      </c>
      <c r="CK5" s="33" t="s">
        <v>90</v>
      </c>
      <c r="CL5" s="33" t="s">
        <v>80</v>
      </c>
      <c r="CM5" s="33" t="s">
        <v>81</v>
      </c>
      <c r="CN5" s="33" t="s">
        <v>82</v>
      </c>
      <c r="CO5" s="33" t="s">
        <v>83</v>
      </c>
      <c r="CP5" s="33" t="s">
        <v>84</v>
      </c>
      <c r="CQ5" s="33" t="s">
        <v>85</v>
      </c>
      <c r="CR5" s="33" t="s">
        <v>86</v>
      </c>
      <c r="CS5" s="33" t="s">
        <v>87</v>
      </c>
      <c r="CT5" s="33" t="s">
        <v>88</v>
      </c>
      <c r="CU5" s="33" t="s">
        <v>89</v>
      </c>
      <c r="CV5" s="33" t="s">
        <v>90</v>
      </c>
      <c r="CW5" s="33" t="s">
        <v>80</v>
      </c>
      <c r="CX5" s="33" t="s">
        <v>81</v>
      </c>
      <c r="CY5" s="33" t="s">
        <v>82</v>
      </c>
      <c r="CZ5" s="33" t="s">
        <v>83</v>
      </c>
      <c r="DA5" s="33" t="s">
        <v>84</v>
      </c>
      <c r="DB5" s="33" t="s">
        <v>85</v>
      </c>
      <c r="DC5" s="33" t="s">
        <v>86</v>
      </c>
      <c r="DD5" s="33" t="s">
        <v>87</v>
      </c>
      <c r="DE5" s="33" t="s">
        <v>88</v>
      </c>
      <c r="DF5" s="33" t="s">
        <v>89</v>
      </c>
      <c r="DG5" s="33" t="s">
        <v>90</v>
      </c>
      <c r="DH5" s="33" t="s">
        <v>80</v>
      </c>
      <c r="DI5" s="33" t="s">
        <v>81</v>
      </c>
      <c r="DJ5" s="33" t="s">
        <v>82</v>
      </c>
      <c r="DK5" s="33" t="s">
        <v>83</v>
      </c>
      <c r="DL5" s="33" t="s">
        <v>84</v>
      </c>
      <c r="DM5" s="33" t="s">
        <v>85</v>
      </c>
      <c r="DN5" s="33" t="s">
        <v>86</v>
      </c>
      <c r="DO5" s="33" t="s">
        <v>87</v>
      </c>
      <c r="DP5" s="33" t="s">
        <v>88</v>
      </c>
      <c r="DQ5" s="33" t="s">
        <v>89</v>
      </c>
      <c r="DR5" s="33" t="s">
        <v>90</v>
      </c>
      <c r="DS5" s="33" t="s">
        <v>80</v>
      </c>
      <c r="DT5" s="33" t="s">
        <v>81</v>
      </c>
      <c r="DU5" s="33" t="s">
        <v>82</v>
      </c>
      <c r="DV5" s="33" t="s">
        <v>83</v>
      </c>
      <c r="DW5" s="33" t="s">
        <v>84</v>
      </c>
      <c r="DX5" s="33" t="s">
        <v>85</v>
      </c>
      <c r="DY5" s="33" t="s">
        <v>86</v>
      </c>
      <c r="DZ5" s="33" t="s">
        <v>87</v>
      </c>
      <c r="EA5" s="33" t="s">
        <v>88</v>
      </c>
      <c r="EB5" s="33" t="s">
        <v>89</v>
      </c>
      <c r="EC5" s="33" t="s">
        <v>90</v>
      </c>
      <c r="ED5" s="33" t="s">
        <v>80</v>
      </c>
      <c r="EE5" s="33" t="s">
        <v>81</v>
      </c>
      <c r="EF5" s="33" t="s">
        <v>82</v>
      </c>
      <c r="EG5" s="33" t="s">
        <v>83</v>
      </c>
      <c r="EH5" s="33" t="s">
        <v>84</v>
      </c>
      <c r="EI5" s="33" t="s">
        <v>85</v>
      </c>
      <c r="EJ5" s="33" t="s">
        <v>86</v>
      </c>
      <c r="EK5" s="33" t="s">
        <v>87</v>
      </c>
      <c r="EL5" s="33" t="s">
        <v>88</v>
      </c>
      <c r="EM5" s="33" t="s">
        <v>89</v>
      </c>
      <c r="EN5" s="33" t="s">
        <v>90</v>
      </c>
    </row>
    <row r="6" spans="1:144" s="37" customFormat="1" x14ac:dyDescent="0.15">
      <c r="A6" s="29" t="s">
        <v>91</v>
      </c>
      <c r="B6" s="34">
        <f>B7</f>
        <v>2018</v>
      </c>
      <c r="C6" s="34">
        <f t="shared" ref="C6:W6" si="3">C7</f>
        <v>62049</v>
      </c>
      <c r="D6" s="34">
        <f t="shared" si="3"/>
        <v>46</v>
      </c>
      <c r="E6" s="34">
        <f t="shared" si="3"/>
        <v>1</v>
      </c>
      <c r="F6" s="34">
        <f t="shared" si="3"/>
        <v>0</v>
      </c>
      <c r="G6" s="34">
        <f t="shared" si="3"/>
        <v>1</v>
      </c>
      <c r="H6" s="34" t="str">
        <f t="shared" si="3"/>
        <v>山形県　酒田市</v>
      </c>
      <c r="I6" s="34" t="str">
        <f t="shared" si="3"/>
        <v>法適用</v>
      </c>
      <c r="J6" s="34" t="str">
        <f t="shared" si="3"/>
        <v>水道事業</v>
      </c>
      <c r="K6" s="34" t="str">
        <f t="shared" si="3"/>
        <v>末端給水事業</v>
      </c>
      <c r="L6" s="34" t="str">
        <f t="shared" si="3"/>
        <v>A3</v>
      </c>
      <c r="M6" s="34" t="str">
        <f t="shared" si="3"/>
        <v>自治体職員</v>
      </c>
      <c r="N6" s="35" t="str">
        <f t="shared" si="3"/>
        <v>-</v>
      </c>
      <c r="O6" s="35">
        <f t="shared" si="3"/>
        <v>74.64</v>
      </c>
      <c r="P6" s="35">
        <f t="shared" si="3"/>
        <v>99.69</v>
      </c>
      <c r="Q6" s="35">
        <f t="shared" si="3"/>
        <v>3499</v>
      </c>
      <c r="R6" s="35">
        <f t="shared" si="3"/>
        <v>102789</v>
      </c>
      <c r="S6" s="35">
        <f t="shared" si="3"/>
        <v>602.97</v>
      </c>
      <c r="T6" s="35">
        <f t="shared" si="3"/>
        <v>170.47</v>
      </c>
      <c r="U6" s="35">
        <f t="shared" si="3"/>
        <v>101793</v>
      </c>
      <c r="V6" s="35">
        <f t="shared" si="3"/>
        <v>276.5</v>
      </c>
      <c r="W6" s="35">
        <f t="shared" si="3"/>
        <v>368.15</v>
      </c>
      <c r="X6" s="36">
        <f>IF(X7="",NA(),X7)</f>
        <v>107.86</v>
      </c>
      <c r="Y6" s="36">
        <f t="shared" ref="Y6:AG6" si="4">IF(Y7="",NA(),Y7)</f>
        <v>112.24</v>
      </c>
      <c r="Z6" s="36">
        <f t="shared" si="4"/>
        <v>112.9</v>
      </c>
      <c r="AA6" s="36">
        <f t="shared" si="4"/>
        <v>117.08</v>
      </c>
      <c r="AB6" s="36">
        <f t="shared" si="4"/>
        <v>120.51</v>
      </c>
      <c r="AC6" s="36">
        <f t="shared" si="4"/>
        <v>113.11</v>
      </c>
      <c r="AD6" s="36">
        <f t="shared" si="4"/>
        <v>114</v>
      </c>
      <c r="AE6" s="36">
        <f t="shared" si="4"/>
        <v>114</v>
      </c>
      <c r="AF6" s="36">
        <f t="shared" si="4"/>
        <v>113.68</v>
      </c>
      <c r="AG6" s="36">
        <f t="shared" si="4"/>
        <v>113.82</v>
      </c>
      <c r="AH6" s="35" t="str">
        <f>IF(AH7="","",IF(AH7="-","【-】","【"&amp;SUBSTITUTE(TEXT(AH7,"#,##0.00"),"-","△")&amp;"】"))</f>
        <v>【112.83】</v>
      </c>
      <c r="AI6" s="35">
        <f>IF(AI7="",NA(),AI7)</f>
        <v>0</v>
      </c>
      <c r="AJ6" s="35">
        <f t="shared" ref="AJ6:AR6" si="5">IF(AJ7="",NA(),AJ7)</f>
        <v>0</v>
      </c>
      <c r="AK6" s="35">
        <f t="shared" si="5"/>
        <v>0</v>
      </c>
      <c r="AL6" s="35">
        <f t="shared" si="5"/>
        <v>0</v>
      </c>
      <c r="AM6" s="35">
        <f t="shared" si="5"/>
        <v>0</v>
      </c>
      <c r="AN6" s="35">
        <f t="shared" si="5"/>
        <v>0</v>
      </c>
      <c r="AO6" s="36">
        <f t="shared" si="5"/>
        <v>0.03</v>
      </c>
      <c r="AP6" s="36">
        <f t="shared" si="5"/>
        <v>0.23</v>
      </c>
      <c r="AQ6" s="36">
        <f t="shared" si="5"/>
        <v>0.03</v>
      </c>
      <c r="AR6" s="35">
        <f t="shared" si="5"/>
        <v>0</v>
      </c>
      <c r="AS6" s="35" t="str">
        <f>IF(AS7="","",IF(AS7="-","【-】","【"&amp;SUBSTITUTE(TEXT(AS7,"#,##0.00"),"-","△")&amp;"】"))</f>
        <v>【1.05】</v>
      </c>
      <c r="AT6" s="36">
        <f>IF(AT7="",NA(),AT7)</f>
        <v>325</v>
      </c>
      <c r="AU6" s="36">
        <f t="shared" ref="AU6:BC6" si="6">IF(AU7="",NA(),AU7)</f>
        <v>372.75</v>
      </c>
      <c r="AV6" s="36">
        <f t="shared" si="6"/>
        <v>417.34</v>
      </c>
      <c r="AW6" s="36">
        <f t="shared" si="6"/>
        <v>459.86</v>
      </c>
      <c r="AX6" s="36">
        <f t="shared" si="6"/>
        <v>448.78</v>
      </c>
      <c r="AY6" s="36">
        <f t="shared" si="6"/>
        <v>344.19</v>
      </c>
      <c r="AZ6" s="36">
        <f t="shared" si="6"/>
        <v>352.05</v>
      </c>
      <c r="BA6" s="36">
        <f t="shared" si="6"/>
        <v>349.04</v>
      </c>
      <c r="BB6" s="36">
        <f t="shared" si="6"/>
        <v>337.49</v>
      </c>
      <c r="BC6" s="36">
        <f t="shared" si="6"/>
        <v>335.6</v>
      </c>
      <c r="BD6" s="35" t="str">
        <f>IF(BD7="","",IF(BD7="-","【-】","【"&amp;SUBSTITUTE(TEXT(BD7,"#,##0.00"),"-","△")&amp;"】"))</f>
        <v>【261.93】</v>
      </c>
      <c r="BE6" s="36">
        <f>IF(BE7="",NA(),BE7)</f>
        <v>269.83999999999997</v>
      </c>
      <c r="BF6" s="36">
        <f t="shared" ref="BF6:BN6" si="7">IF(BF7="",NA(),BF7)</f>
        <v>254.08</v>
      </c>
      <c r="BG6" s="36">
        <f t="shared" si="7"/>
        <v>228.86</v>
      </c>
      <c r="BH6" s="36">
        <f t="shared" si="7"/>
        <v>204.05</v>
      </c>
      <c r="BI6" s="36">
        <f t="shared" si="7"/>
        <v>178.31</v>
      </c>
      <c r="BJ6" s="36">
        <f t="shared" si="7"/>
        <v>252.09</v>
      </c>
      <c r="BK6" s="36">
        <f t="shared" si="7"/>
        <v>250.76</v>
      </c>
      <c r="BL6" s="36">
        <f t="shared" si="7"/>
        <v>254.54</v>
      </c>
      <c r="BM6" s="36">
        <f t="shared" si="7"/>
        <v>265.92</v>
      </c>
      <c r="BN6" s="36">
        <f t="shared" si="7"/>
        <v>258.26</v>
      </c>
      <c r="BO6" s="35" t="str">
        <f>IF(BO7="","",IF(BO7="-","【-】","【"&amp;SUBSTITUTE(TEXT(BO7,"#,##0.00"),"-","△")&amp;"】"))</f>
        <v>【270.46】</v>
      </c>
      <c r="BP6" s="36">
        <f>IF(BP7="",NA(),BP7)</f>
        <v>97.42</v>
      </c>
      <c r="BQ6" s="36">
        <f t="shared" ref="BQ6:BY6" si="8">IF(BQ7="",NA(),BQ7)</f>
        <v>100.23</v>
      </c>
      <c r="BR6" s="36">
        <f t="shared" si="8"/>
        <v>101.35</v>
      </c>
      <c r="BS6" s="36">
        <f t="shared" si="8"/>
        <v>104.53</v>
      </c>
      <c r="BT6" s="36">
        <f t="shared" si="8"/>
        <v>107.66</v>
      </c>
      <c r="BU6" s="36">
        <f t="shared" si="8"/>
        <v>106.22</v>
      </c>
      <c r="BV6" s="36">
        <f t="shared" si="8"/>
        <v>106.69</v>
      </c>
      <c r="BW6" s="36">
        <f t="shared" si="8"/>
        <v>106.52</v>
      </c>
      <c r="BX6" s="36">
        <f t="shared" si="8"/>
        <v>105.86</v>
      </c>
      <c r="BY6" s="36">
        <f t="shared" si="8"/>
        <v>106.07</v>
      </c>
      <c r="BZ6" s="35" t="str">
        <f>IF(BZ7="","",IF(BZ7="-","【-】","【"&amp;SUBSTITUTE(TEXT(BZ7,"#,##0.00"),"-","△")&amp;"】"))</f>
        <v>【103.91】</v>
      </c>
      <c r="CA6" s="36">
        <f>IF(CA7="",NA(),CA7)</f>
        <v>224.34</v>
      </c>
      <c r="CB6" s="36">
        <f t="shared" ref="CB6:CJ6" si="9">IF(CB7="",NA(),CB7)</f>
        <v>218.23</v>
      </c>
      <c r="CC6" s="36">
        <f t="shared" si="9"/>
        <v>215.89</v>
      </c>
      <c r="CD6" s="36">
        <f t="shared" si="9"/>
        <v>210.06</v>
      </c>
      <c r="CE6" s="36">
        <f t="shared" si="9"/>
        <v>204.53</v>
      </c>
      <c r="CF6" s="36">
        <f t="shared" si="9"/>
        <v>155.22999999999999</v>
      </c>
      <c r="CG6" s="36">
        <f t="shared" si="9"/>
        <v>154.91999999999999</v>
      </c>
      <c r="CH6" s="36">
        <f t="shared" si="9"/>
        <v>155.80000000000001</v>
      </c>
      <c r="CI6" s="36">
        <f t="shared" si="9"/>
        <v>158.58000000000001</v>
      </c>
      <c r="CJ6" s="36">
        <f t="shared" si="9"/>
        <v>159.22</v>
      </c>
      <c r="CK6" s="35" t="str">
        <f>IF(CK7="","",IF(CK7="-","【-】","【"&amp;SUBSTITUTE(TEXT(CK7,"#,##0.00"),"-","△")&amp;"】"))</f>
        <v>【167.11】</v>
      </c>
      <c r="CL6" s="36">
        <f>IF(CL7="",NA(),CL7)</f>
        <v>44.71</v>
      </c>
      <c r="CM6" s="36">
        <f t="shared" ref="CM6:CU6" si="10">IF(CM7="",NA(),CM7)</f>
        <v>44.23</v>
      </c>
      <c r="CN6" s="36">
        <f t="shared" si="10"/>
        <v>43.36</v>
      </c>
      <c r="CO6" s="36">
        <f t="shared" si="10"/>
        <v>43.74</v>
      </c>
      <c r="CP6" s="36">
        <f t="shared" si="10"/>
        <v>43.51</v>
      </c>
      <c r="CQ6" s="36">
        <f t="shared" si="10"/>
        <v>62.12</v>
      </c>
      <c r="CR6" s="36">
        <f t="shared" si="10"/>
        <v>62.26</v>
      </c>
      <c r="CS6" s="36">
        <f t="shared" si="10"/>
        <v>62.1</v>
      </c>
      <c r="CT6" s="36">
        <f t="shared" si="10"/>
        <v>62.38</v>
      </c>
      <c r="CU6" s="36">
        <f t="shared" si="10"/>
        <v>62.83</v>
      </c>
      <c r="CV6" s="35" t="str">
        <f>IF(CV7="","",IF(CV7="-","【-】","【"&amp;SUBSTITUTE(TEXT(CV7,"#,##0.00"),"-","△")&amp;"】"))</f>
        <v>【60.27】</v>
      </c>
      <c r="CW6" s="36">
        <f>IF(CW7="",NA(),CW7)</f>
        <v>91.68</v>
      </c>
      <c r="CX6" s="36">
        <f t="shared" ref="CX6:DF6" si="11">IF(CX7="",NA(),CX7)</f>
        <v>90.82</v>
      </c>
      <c r="CY6" s="36">
        <f t="shared" si="11"/>
        <v>91.34</v>
      </c>
      <c r="CZ6" s="36">
        <f t="shared" si="11"/>
        <v>89.88</v>
      </c>
      <c r="DA6" s="36">
        <f t="shared" si="11"/>
        <v>89.84</v>
      </c>
      <c r="DB6" s="36">
        <f t="shared" si="11"/>
        <v>89.45</v>
      </c>
      <c r="DC6" s="36">
        <f t="shared" si="11"/>
        <v>89.5</v>
      </c>
      <c r="DD6" s="36">
        <f t="shared" si="11"/>
        <v>89.52</v>
      </c>
      <c r="DE6" s="36">
        <f t="shared" si="11"/>
        <v>89.17</v>
      </c>
      <c r="DF6" s="36">
        <f t="shared" si="11"/>
        <v>88.86</v>
      </c>
      <c r="DG6" s="35" t="str">
        <f>IF(DG7="","",IF(DG7="-","【-】","【"&amp;SUBSTITUTE(TEXT(DG7,"#,##0.00"),"-","△")&amp;"】"))</f>
        <v>【89.92】</v>
      </c>
      <c r="DH6" s="36">
        <f>IF(DH7="",NA(),DH7)</f>
        <v>47.9</v>
      </c>
      <c r="DI6" s="36">
        <f t="shared" ref="DI6:DQ6" si="12">IF(DI7="",NA(),DI7)</f>
        <v>49.35</v>
      </c>
      <c r="DJ6" s="36">
        <f t="shared" si="12"/>
        <v>50.96</v>
      </c>
      <c r="DK6" s="36">
        <f t="shared" si="12"/>
        <v>52.53</v>
      </c>
      <c r="DL6" s="36">
        <f t="shared" si="12"/>
        <v>53.84</v>
      </c>
      <c r="DM6" s="36">
        <f t="shared" si="12"/>
        <v>44.91</v>
      </c>
      <c r="DN6" s="36">
        <f t="shared" si="12"/>
        <v>45.89</v>
      </c>
      <c r="DO6" s="36">
        <f t="shared" si="12"/>
        <v>46.58</v>
      </c>
      <c r="DP6" s="36">
        <f t="shared" si="12"/>
        <v>46.99</v>
      </c>
      <c r="DQ6" s="36">
        <f t="shared" si="12"/>
        <v>47.89</v>
      </c>
      <c r="DR6" s="35" t="str">
        <f>IF(DR7="","",IF(DR7="-","【-】","【"&amp;SUBSTITUTE(TEXT(DR7,"#,##0.00"),"-","△")&amp;"】"))</f>
        <v>【48.85】</v>
      </c>
      <c r="DS6" s="36">
        <f>IF(DS7="",NA(),DS7)</f>
        <v>8.15</v>
      </c>
      <c r="DT6" s="36">
        <f t="shared" ref="DT6:EB6" si="13">IF(DT7="",NA(),DT7)</f>
        <v>11.67</v>
      </c>
      <c r="DU6" s="36">
        <f t="shared" si="13"/>
        <v>11.85</v>
      </c>
      <c r="DV6" s="36">
        <f t="shared" si="13"/>
        <v>11.32</v>
      </c>
      <c r="DW6" s="36">
        <f t="shared" si="13"/>
        <v>9.89</v>
      </c>
      <c r="DX6" s="36">
        <f t="shared" si="13"/>
        <v>12.03</v>
      </c>
      <c r="DY6" s="36">
        <f t="shared" si="13"/>
        <v>13.14</v>
      </c>
      <c r="DZ6" s="36">
        <f t="shared" si="13"/>
        <v>14.45</v>
      </c>
      <c r="EA6" s="36">
        <f t="shared" si="13"/>
        <v>15.83</v>
      </c>
      <c r="EB6" s="36">
        <f t="shared" si="13"/>
        <v>16.899999999999999</v>
      </c>
      <c r="EC6" s="35" t="str">
        <f>IF(EC7="","",IF(EC7="-","【-】","【"&amp;SUBSTITUTE(TEXT(EC7,"#,##0.00"),"-","△")&amp;"】"))</f>
        <v>【17.80】</v>
      </c>
      <c r="ED6" s="36">
        <f>IF(ED7="",NA(),ED7)</f>
        <v>0.24</v>
      </c>
      <c r="EE6" s="36">
        <f t="shared" ref="EE6:EM6" si="14">IF(EE7="",NA(),EE7)</f>
        <v>0.38</v>
      </c>
      <c r="EF6" s="36">
        <f t="shared" si="14"/>
        <v>0.47</v>
      </c>
      <c r="EG6" s="36">
        <f t="shared" si="14"/>
        <v>0.68</v>
      </c>
      <c r="EH6" s="36">
        <f t="shared" si="14"/>
        <v>0.82</v>
      </c>
      <c r="EI6" s="36">
        <f t="shared" si="14"/>
        <v>0.75</v>
      </c>
      <c r="EJ6" s="36">
        <f t="shared" si="14"/>
        <v>0.95</v>
      </c>
      <c r="EK6" s="36">
        <f t="shared" si="14"/>
        <v>0.74</v>
      </c>
      <c r="EL6" s="36">
        <f t="shared" si="14"/>
        <v>0.74</v>
      </c>
      <c r="EM6" s="36">
        <f t="shared" si="14"/>
        <v>0.72</v>
      </c>
      <c r="EN6" s="35" t="str">
        <f>IF(EN7="","",IF(EN7="-","【-】","【"&amp;SUBSTITUTE(TEXT(EN7,"#,##0.00"),"-","△")&amp;"】"))</f>
        <v>【0.70】</v>
      </c>
    </row>
    <row r="7" spans="1:144" s="37" customFormat="1" x14ac:dyDescent="0.15">
      <c r="A7" s="29"/>
      <c r="B7" s="38">
        <v>2018</v>
      </c>
      <c r="C7" s="38">
        <v>62049</v>
      </c>
      <c r="D7" s="38">
        <v>46</v>
      </c>
      <c r="E7" s="38">
        <v>1</v>
      </c>
      <c r="F7" s="38">
        <v>0</v>
      </c>
      <c r="G7" s="38">
        <v>1</v>
      </c>
      <c r="H7" s="38" t="s">
        <v>92</v>
      </c>
      <c r="I7" s="38" t="s">
        <v>93</v>
      </c>
      <c r="J7" s="38" t="s">
        <v>94</v>
      </c>
      <c r="K7" s="38" t="s">
        <v>95</v>
      </c>
      <c r="L7" s="38" t="s">
        <v>96</v>
      </c>
      <c r="M7" s="38" t="s">
        <v>97</v>
      </c>
      <c r="N7" s="39" t="s">
        <v>98</v>
      </c>
      <c r="O7" s="39">
        <v>74.64</v>
      </c>
      <c r="P7" s="39">
        <v>99.69</v>
      </c>
      <c r="Q7" s="39">
        <v>3499</v>
      </c>
      <c r="R7" s="39">
        <v>102789</v>
      </c>
      <c r="S7" s="39">
        <v>602.97</v>
      </c>
      <c r="T7" s="39">
        <v>170.47</v>
      </c>
      <c r="U7" s="39">
        <v>101793</v>
      </c>
      <c r="V7" s="39">
        <v>276.5</v>
      </c>
      <c r="W7" s="39">
        <v>368.15</v>
      </c>
      <c r="X7" s="39">
        <v>107.86</v>
      </c>
      <c r="Y7" s="39">
        <v>112.24</v>
      </c>
      <c r="Z7" s="39">
        <v>112.9</v>
      </c>
      <c r="AA7" s="39">
        <v>117.08</v>
      </c>
      <c r="AB7" s="39">
        <v>120.51</v>
      </c>
      <c r="AC7" s="39">
        <v>113.11</v>
      </c>
      <c r="AD7" s="39">
        <v>114</v>
      </c>
      <c r="AE7" s="39">
        <v>114</v>
      </c>
      <c r="AF7" s="39">
        <v>113.68</v>
      </c>
      <c r="AG7" s="39">
        <v>113.82</v>
      </c>
      <c r="AH7" s="39">
        <v>112.83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0</v>
      </c>
      <c r="AO7" s="39">
        <v>0.03</v>
      </c>
      <c r="AP7" s="39">
        <v>0.23</v>
      </c>
      <c r="AQ7" s="39">
        <v>0.03</v>
      </c>
      <c r="AR7" s="39">
        <v>0</v>
      </c>
      <c r="AS7" s="39">
        <v>1.05</v>
      </c>
      <c r="AT7" s="39">
        <v>325</v>
      </c>
      <c r="AU7" s="39">
        <v>372.75</v>
      </c>
      <c r="AV7" s="39">
        <v>417.34</v>
      </c>
      <c r="AW7" s="39">
        <v>459.86</v>
      </c>
      <c r="AX7" s="39">
        <v>448.78</v>
      </c>
      <c r="AY7" s="39">
        <v>344.19</v>
      </c>
      <c r="AZ7" s="39">
        <v>352.05</v>
      </c>
      <c r="BA7" s="39">
        <v>349.04</v>
      </c>
      <c r="BB7" s="39">
        <v>337.49</v>
      </c>
      <c r="BC7" s="39">
        <v>335.6</v>
      </c>
      <c r="BD7" s="39">
        <v>261.93</v>
      </c>
      <c r="BE7" s="39">
        <v>269.83999999999997</v>
      </c>
      <c r="BF7" s="39">
        <v>254.08</v>
      </c>
      <c r="BG7" s="39">
        <v>228.86</v>
      </c>
      <c r="BH7" s="39">
        <v>204.05</v>
      </c>
      <c r="BI7" s="39">
        <v>178.31</v>
      </c>
      <c r="BJ7" s="39">
        <v>252.09</v>
      </c>
      <c r="BK7" s="39">
        <v>250.76</v>
      </c>
      <c r="BL7" s="39">
        <v>254.54</v>
      </c>
      <c r="BM7" s="39">
        <v>265.92</v>
      </c>
      <c r="BN7" s="39">
        <v>258.26</v>
      </c>
      <c r="BO7" s="39">
        <v>270.45999999999998</v>
      </c>
      <c r="BP7" s="39">
        <v>97.42</v>
      </c>
      <c r="BQ7" s="39">
        <v>100.23</v>
      </c>
      <c r="BR7" s="39">
        <v>101.35</v>
      </c>
      <c r="BS7" s="39">
        <v>104.53</v>
      </c>
      <c r="BT7" s="39">
        <v>107.66</v>
      </c>
      <c r="BU7" s="39">
        <v>106.22</v>
      </c>
      <c r="BV7" s="39">
        <v>106.69</v>
      </c>
      <c r="BW7" s="39">
        <v>106.52</v>
      </c>
      <c r="BX7" s="39">
        <v>105.86</v>
      </c>
      <c r="BY7" s="39">
        <v>106.07</v>
      </c>
      <c r="BZ7" s="39">
        <v>103.91</v>
      </c>
      <c r="CA7" s="39">
        <v>224.34</v>
      </c>
      <c r="CB7" s="39">
        <v>218.23</v>
      </c>
      <c r="CC7" s="39">
        <v>215.89</v>
      </c>
      <c r="CD7" s="39">
        <v>210.06</v>
      </c>
      <c r="CE7" s="39">
        <v>204.53</v>
      </c>
      <c r="CF7" s="39">
        <v>155.22999999999999</v>
      </c>
      <c r="CG7" s="39">
        <v>154.91999999999999</v>
      </c>
      <c r="CH7" s="39">
        <v>155.80000000000001</v>
      </c>
      <c r="CI7" s="39">
        <v>158.58000000000001</v>
      </c>
      <c r="CJ7" s="39">
        <v>159.22</v>
      </c>
      <c r="CK7" s="39">
        <v>167.11</v>
      </c>
      <c r="CL7" s="39">
        <v>44.71</v>
      </c>
      <c r="CM7" s="39">
        <v>44.23</v>
      </c>
      <c r="CN7" s="39">
        <v>43.36</v>
      </c>
      <c r="CO7" s="39">
        <v>43.74</v>
      </c>
      <c r="CP7" s="39">
        <v>43.51</v>
      </c>
      <c r="CQ7" s="39">
        <v>62.12</v>
      </c>
      <c r="CR7" s="39">
        <v>62.26</v>
      </c>
      <c r="CS7" s="39">
        <v>62.1</v>
      </c>
      <c r="CT7" s="39">
        <v>62.38</v>
      </c>
      <c r="CU7" s="39">
        <v>62.83</v>
      </c>
      <c r="CV7" s="39">
        <v>60.27</v>
      </c>
      <c r="CW7" s="39">
        <v>91.68</v>
      </c>
      <c r="CX7" s="39">
        <v>90.82</v>
      </c>
      <c r="CY7" s="39">
        <v>91.34</v>
      </c>
      <c r="CZ7" s="39">
        <v>89.88</v>
      </c>
      <c r="DA7" s="39">
        <v>89.84</v>
      </c>
      <c r="DB7" s="39">
        <v>89.45</v>
      </c>
      <c r="DC7" s="39">
        <v>89.5</v>
      </c>
      <c r="DD7" s="39">
        <v>89.52</v>
      </c>
      <c r="DE7" s="39">
        <v>89.17</v>
      </c>
      <c r="DF7" s="39">
        <v>88.86</v>
      </c>
      <c r="DG7" s="39">
        <v>89.92</v>
      </c>
      <c r="DH7" s="39">
        <v>47.9</v>
      </c>
      <c r="DI7" s="39">
        <v>49.35</v>
      </c>
      <c r="DJ7" s="39">
        <v>50.96</v>
      </c>
      <c r="DK7" s="39">
        <v>52.53</v>
      </c>
      <c r="DL7" s="39">
        <v>53.84</v>
      </c>
      <c r="DM7" s="39">
        <v>44.91</v>
      </c>
      <c r="DN7" s="39">
        <v>45.89</v>
      </c>
      <c r="DO7" s="39">
        <v>46.58</v>
      </c>
      <c r="DP7" s="39">
        <v>46.99</v>
      </c>
      <c r="DQ7" s="39">
        <v>47.89</v>
      </c>
      <c r="DR7" s="39">
        <v>48.85</v>
      </c>
      <c r="DS7" s="39">
        <v>8.15</v>
      </c>
      <c r="DT7" s="39">
        <v>11.67</v>
      </c>
      <c r="DU7" s="39">
        <v>11.85</v>
      </c>
      <c r="DV7" s="39">
        <v>11.32</v>
      </c>
      <c r="DW7" s="39">
        <v>9.89</v>
      </c>
      <c r="DX7" s="39">
        <v>12.03</v>
      </c>
      <c r="DY7" s="39">
        <v>13.14</v>
      </c>
      <c r="DZ7" s="39">
        <v>14.45</v>
      </c>
      <c r="EA7" s="39">
        <v>15.83</v>
      </c>
      <c r="EB7" s="39">
        <v>16.899999999999999</v>
      </c>
      <c r="EC7" s="39">
        <v>17.8</v>
      </c>
      <c r="ED7" s="39">
        <v>0.24</v>
      </c>
      <c r="EE7" s="39">
        <v>0.38</v>
      </c>
      <c r="EF7" s="39">
        <v>0.47</v>
      </c>
      <c r="EG7" s="39">
        <v>0.68</v>
      </c>
      <c r="EH7" s="39">
        <v>0.82</v>
      </c>
      <c r="EI7" s="39">
        <v>0.75</v>
      </c>
      <c r="EJ7" s="39">
        <v>0.95</v>
      </c>
      <c r="EK7" s="39">
        <v>0.74</v>
      </c>
      <c r="EL7" s="39">
        <v>0.74</v>
      </c>
      <c r="EM7" s="39">
        <v>0.72</v>
      </c>
      <c r="EN7" s="39">
        <v>0.7</v>
      </c>
    </row>
    <row r="8" spans="1:144" x14ac:dyDescent="0.15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1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1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1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1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1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1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1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1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1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1"/>
    </row>
    <row r="9" spans="1:144" x14ac:dyDescent="0.15">
      <c r="A9" s="42"/>
      <c r="B9" s="42" t="s">
        <v>99</v>
      </c>
      <c r="C9" s="42" t="s">
        <v>100</v>
      </c>
      <c r="D9" s="42" t="s">
        <v>101</v>
      </c>
      <c r="E9" s="42" t="s">
        <v>102</v>
      </c>
      <c r="F9" s="42" t="s">
        <v>103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 x14ac:dyDescent="0.15">
      <c r="A10" s="42" t="s">
        <v>44</v>
      </c>
      <c r="B10" s="43">
        <f>DATEVALUE($B$6-4&amp;"年1月1日")</f>
        <v>41640</v>
      </c>
      <c r="C10" s="43">
        <f>DATEVALUE($B$6-3&amp;"年1月1日")</f>
        <v>42005</v>
      </c>
      <c r="D10" s="43">
        <f>DATEVALUE($B$6-2&amp;"年1月1日")</f>
        <v>42370</v>
      </c>
      <c r="E10" s="43">
        <f>DATEVALUE($B$6-1&amp;"年1月1日")</f>
        <v>42736</v>
      </c>
      <c r="F10" s="43">
        <f>DATEVALUE($B$6&amp;"年1月1日")</f>
        <v>43101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2020-01-29T06:42:57Z</cp:lastPrinted>
  <dcterms:modified xsi:type="dcterms:W3CDTF">2020-01-29T06:43:00Z</dcterms:modified>
</cp:coreProperties>
</file>